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DieseArbeitsmappe"/>
  <bookViews>
    <workbookView xWindow="0" yWindow="0" windowWidth="25440" windowHeight="11400" tabRatio="678"/>
  </bookViews>
  <sheets>
    <sheet name="IST abgelaufenes Jahr" sheetId="13" r:id="rId1"/>
    <sheet name="IST laufendes Jahr (Hochrech) " sheetId="7" r:id="rId2"/>
    <sheet name="Forderung" sheetId="10" r:id="rId3"/>
    <sheet name="Anlage 2-Meldung § 6a (3) S.3" sheetId="11" r:id="rId4"/>
    <sheet name="Pflegebudget" sheetId="5" state="veryHidden" r:id="rId5"/>
    <sheet name="Pflegebudget_Beispiel" sheetId="4" state="veryHidden" r:id="rId6"/>
  </sheets>
  <definedNames>
    <definedName name="_xlnm.Print_Area" localSheetId="2">Forderung!$A$1:$V$33</definedName>
    <definedName name="_xlnm.Print_Area" localSheetId="0">'IST abgelaufenes Jahr'!$A$1:$U$54</definedName>
    <definedName name="_xlnm.Print_Area" localSheetId="1">'IST laufendes Jahr (Hochrech) '!$A$1:$U$54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1" l="1"/>
  <c r="E12" i="11"/>
  <c r="D12" i="11"/>
  <c r="C12" i="11"/>
  <c r="D44" i="13" l="1"/>
  <c r="C41" i="13"/>
  <c r="C44" i="13" s="1"/>
  <c r="D40" i="13"/>
  <c r="C40" i="13"/>
  <c r="C35" i="13"/>
  <c r="D15" i="13"/>
  <c r="D35" i="13" s="1"/>
  <c r="C15" i="13"/>
  <c r="U10" i="13"/>
  <c r="T10" i="13"/>
  <c r="S10" i="13"/>
  <c r="R10" i="13"/>
  <c r="Q10" i="13"/>
  <c r="P10" i="13"/>
  <c r="O10" i="13"/>
  <c r="N10" i="13"/>
  <c r="M10" i="13"/>
  <c r="L10" i="13"/>
  <c r="K10" i="13"/>
  <c r="J10" i="13"/>
  <c r="I10" i="13"/>
  <c r="H10" i="13"/>
  <c r="G10" i="13"/>
  <c r="F10" i="13"/>
  <c r="D8" i="13"/>
  <c r="C8" i="13"/>
  <c r="C7" i="13"/>
  <c r="D6" i="13"/>
  <c r="C6" i="13"/>
  <c r="C10" i="13" l="1"/>
  <c r="C36" i="13" s="1"/>
  <c r="D10" i="13"/>
  <c r="D36" i="13" s="1"/>
  <c r="G10" i="7"/>
  <c r="H10" i="7"/>
  <c r="I10" i="7"/>
  <c r="J10" i="7"/>
  <c r="K10" i="7"/>
  <c r="L10" i="7"/>
  <c r="M10" i="7"/>
  <c r="N10" i="7"/>
  <c r="O10" i="7"/>
  <c r="P10" i="7"/>
  <c r="Q10" i="7"/>
  <c r="R10" i="7"/>
  <c r="S10" i="7"/>
  <c r="T10" i="7"/>
  <c r="U10" i="7"/>
  <c r="F10" i="7"/>
  <c r="C40" i="7"/>
  <c r="C6" i="7"/>
  <c r="D46" i="13" l="1"/>
  <c r="C46" i="13"/>
  <c r="C15" i="7"/>
  <c r="D8" i="7"/>
  <c r="D15" i="7"/>
  <c r="H6" i="10" l="1"/>
  <c r="D35" i="7" l="1"/>
  <c r="C35" i="7"/>
  <c r="D19" i="10" l="1"/>
  <c r="C16" i="10"/>
  <c r="D15" i="10"/>
  <c r="C15" i="10"/>
  <c r="C19" i="10" s="1"/>
  <c r="C10" i="10"/>
  <c r="C9" i="10"/>
  <c r="D8" i="10"/>
  <c r="C8" i="10"/>
  <c r="C7" i="10"/>
  <c r="G6" i="10"/>
  <c r="G11" i="10" s="1"/>
  <c r="H11" i="10"/>
  <c r="I6" i="10"/>
  <c r="I11" i="10" s="1"/>
  <c r="J6" i="10"/>
  <c r="J11" i="10" s="1"/>
  <c r="K6" i="10"/>
  <c r="K11" i="10" s="1"/>
  <c r="L6" i="10"/>
  <c r="L11" i="10" s="1"/>
  <c r="M6" i="10"/>
  <c r="M11" i="10" s="1"/>
  <c r="N6" i="10"/>
  <c r="N11" i="10" s="1"/>
  <c r="O6" i="10"/>
  <c r="O11" i="10" s="1"/>
  <c r="P6" i="10"/>
  <c r="P11" i="10" s="1"/>
  <c r="Q6" i="10"/>
  <c r="Q11" i="10" s="1"/>
  <c r="R6" i="10"/>
  <c r="R11" i="10" s="1"/>
  <c r="S6" i="10"/>
  <c r="S11" i="10" s="1"/>
  <c r="T6" i="10"/>
  <c r="T11" i="10" s="1"/>
  <c r="U6" i="10"/>
  <c r="U11" i="10" s="1"/>
  <c r="F6" i="10"/>
  <c r="F11" i="10" s="1"/>
  <c r="C41" i="7"/>
  <c r="D40" i="7"/>
  <c r="D44" i="7" s="1"/>
  <c r="C8" i="7"/>
  <c r="C10" i="7" s="1"/>
  <c r="C7" i="7"/>
  <c r="D6" i="7"/>
  <c r="C36" i="7" l="1"/>
  <c r="D10" i="7"/>
  <c r="D36" i="7" s="1"/>
  <c r="C44" i="7"/>
  <c r="C6" i="10" l="1"/>
  <c r="C46" i="7"/>
  <c r="D46" i="7"/>
  <c r="D6" i="10"/>
  <c r="D11" i="10" s="1"/>
  <c r="D21" i="10" s="1"/>
  <c r="H41" i="5"/>
  <c r="F42" i="4"/>
  <c r="F41" i="4"/>
  <c r="C11" i="10" l="1"/>
  <c r="AC45" i="4"/>
  <c r="AB45" i="4"/>
  <c r="AA45" i="4"/>
  <c r="Z45" i="4"/>
  <c r="Y45" i="4"/>
  <c r="X45" i="4"/>
  <c r="V45" i="4"/>
  <c r="U45" i="4"/>
  <c r="S45" i="4"/>
  <c r="R45" i="4"/>
  <c r="P45" i="4"/>
  <c r="O45" i="4"/>
  <c r="M45" i="4"/>
  <c r="L45" i="4"/>
  <c r="K45" i="4"/>
  <c r="J45" i="4"/>
  <c r="I45" i="4"/>
  <c r="G45" i="4"/>
  <c r="F45" i="4"/>
  <c r="E44" i="4"/>
  <c r="D44" i="4"/>
  <c r="C44" i="4"/>
  <c r="E43" i="4"/>
  <c r="D43" i="4"/>
  <c r="C43" i="4"/>
  <c r="E42" i="4"/>
  <c r="D42" i="4"/>
  <c r="C42" i="4"/>
  <c r="W41" i="4"/>
  <c r="W45" i="4" s="1"/>
  <c r="T41" i="4"/>
  <c r="T45" i="4" s="1"/>
  <c r="Q41" i="4"/>
  <c r="Q45" i="4" s="1"/>
  <c r="N41" i="4"/>
  <c r="K41" i="4"/>
  <c r="H41" i="4"/>
  <c r="H45" i="4" s="1"/>
  <c r="D41" i="4"/>
  <c r="C41" i="4"/>
  <c r="AB37" i="4"/>
  <c r="AA37" i="4"/>
  <c r="Y37" i="4"/>
  <c r="AC36" i="4"/>
  <c r="W36" i="4"/>
  <c r="T36" i="4"/>
  <c r="Q36" i="4"/>
  <c r="N36" i="4"/>
  <c r="K36" i="4"/>
  <c r="AC35" i="4"/>
  <c r="W35" i="4"/>
  <c r="T35" i="4"/>
  <c r="Q35" i="4"/>
  <c r="N35" i="4"/>
  <c r="K35" i="4"/>
  <c r="AC45" i="5"/>
  <c r="AB45" i="5"/>
  <c r="AA45" i="5"/>
  <c r="Z45" i="5"/>
  <c r="Y45" i="5"/>
  <c r="X45" i="5"/>
  <c r="V45" i="5"/>
  <c r="U45" i="5"/>
  <c r="S45" i="5"/>
  <c r="R45" i="5"/>
  <c r="P45" i="5"/>
  <c r="O45" i="5"/>
  <c r="M45" i="5"/>
  <c r="L45" i="5"/>
  <c r="J45" i="5"/>
  <c r="I45" i="5"/>
  <c r="G45" i="5"/>
  <c r="F45" i="5"/>
  <c r="E44" i="5"/>
  <c r="D44" i="5"/>
  <c r="C44" i="5"/>
  <c r="E43" i="5"/>
  <c r="D43" i="5"/>
  <c r="C43" i="5"/>
  <c r="E42" i="5"/>
  <c r="D42" i="5"/>
  <c r="C42" i="5"/>
  <c r="W41" i="5"/>
  <c r="W45" i="5" s="1"/>
  <c r="T41" i="5"/>
  <c r="T45" i="5" s="1"/>
  <c r="Q41" i="5"/>
  <c r="Q45" i="5" s="1"/>
  <c r="N41" i="5"/>
  <c r="N45" i="5" s="1"/>
  <c r="K41" i="5"/>
  <c r="K45" i="5" s="1"/>
  <c r="D41" i="5"/>
  <c r="C41" i="5"/>
  <c r="AB37" i="5"/>
  <c r="AA37" i="5"/>
  <c r="Y37" i="5"/>
  <c r="X37" i="5"/>
  <c r="AC36" i="5"/>
  <c r="W36" i="5"/>
  <c r="T36" i="5"/>
  <c r="Q36" i="5"/>
  <c r="N36" i="5"/>
  <c r="K36" i="5"/>
  <c r="H36" i="5"/>
  <c r="D36" i="5"/>
  <c r="C36" i="5"/>
  <c r="AC35" i="5"/>
  <c r="W35" i="5"/>
  <c r="T35" i="5"/>
  <c r="Q35" i="5"/>
  <c r="N35" i="5"/>
  <c r="K35" i="5"/>
  <c r="H35" i="5"/>
  <c r="D35" i="5"/>
  <c r="C35" i="5"/>
  <c r="AC34" i="5"/>
  <c r="W34" i="5"/>
  <c r="T34" i="5"/>
  <c r="Q34" i="5"/>
  <c r="N34" i="5"/>
  <c r="K34" i="5"/>
  <c r="H34" i="5"/>
  <c r="D34" i="5"/>
  <c r="C34" i="5"/>
  <c r="AC33" i="5"/>
  <c r="W33" i="5"/>
  <c r="T33" i="5"/>
  <c r="Q33" i="5"/>
  <c r="N33" i="5"/>
  <c r="K33" i="5"/>
  <c r="H33" i="5"/>
  <c r="D33" i="5"/>
  <c r="C33" i="5"/>
  <c r="AC32" i="5"/>
  <c r="W32" i="5"/>
  <c r="T32" i="5"/>
  <c r="Q32" i="5"/>
  <c r="N32" i="5"/>
  <c r="K32" i="5"/>
  <c r="H32" i="5"/>
  <c r="D32" i="5"/>
  <c r="C32" i="5"/>
  <c r="AC31" i="5"/>
  <c r="W31" i="5"/>
  <c r="T31" i="5"/>
  <c r="Q31" i="5"/>
  <c r="N31" i="5"/>
  <c r="K31" i="5"/>
  <c r="H31" i="5"/>
  <c r="D31" i="5"/>
  <c r="C31" i="5"/>
  <c r="AC30" i="5"/>
  <c r="W30" i="5"/>
  <c r="T30" i="5"/>
  <c r="Q30" i="5"/>
  <c r="N30" i="5"/>
  <c r="K30" i="5"/>
  <c r="H30" i="5"/>
  <c r="D30" i="5"/>
  <c r="C30" i="5"/>
  <c r="AC29" i="5"/>
  <c r="W29" i="5"/>
  <c r="T29" i="5"/>
  <c r="Q29" i="5"/>
  <c r="N29" i="5"/>
  <c r="K29" i="5"/>
  <c r="H29" i="5"/>
  <c r="D29" i="5"/>
  <c r="C29" i="5"/>
  <c r="AC28" i="5"/>
  <c r="W28" i="5"/>
  <c r="T28" i="5"/>
  <c r="Q28" i="5"/>
  <c r="N28" i="5"/>
  <c r="K28" i="5"/>
  <c r="H28" i="5"/>
  <c r="D28" i="5"/>
  <c r="C28" i="5"/>
  <c r="AC27" i="5"/>
  <c r="W27" i="5"/>
  <c r="T27" i="5"/>
  <c r="Q27" i="5"/>
  <c r="N27" i="5"/>
  <c r="K27" i="5"/>
  <c r="H27" i="5"/>
  <c r="D27" i="5"/>
  <c r="C27" i="5"/>
  <c r="AC26" i="5"/>
  <c r="W26" i="5"/>
  <c r="T26" i="5"/>
  <c r="Q26" i="5"/>
  <c r="N26" i="5"/>
  <c r="K26" i="5"/>
  <c r="H26" i="5"/>
  <c r="D26" i="5"/>
  <c r="C26" i="5"/>
  <c r="AC25" i="5"/>
  <c r="W25" i="5"/>
  <c r="T25" i="5"/>
  <c r="Q25" i="5"/>
  <c r="N25" i="5"/>
  <c r="K25" i="5"/>
  <c r="H25" i="5"/>
  <c r="D25" i="5"/>
  <c r="C25" i="5"/>
  <c r="AC24" i="5"/>
  <c r="W24" i="5"/>
  <c r="T24" i="5"/>
  <c r="Q24" i="5"/>
  <c r="N24" i="5"/>
  <c r="K24" i="5"/>
  <c r="H24" i="5"/>
  <c r="D24" i="5"/>
  <c r="C24" i="5"/>
  <c r="AC23" i="5"/>
  <c r="W23" i="5"/>
  <c r="T23" i="5"/>
  <c r="Q23" i="5"/>
  <c r="N23" i="5"/>
  <c r="K23" i="5"/>
  <c r="H23" i="5"/>
  <c r="D23" i="5"/>
  <c r="C23" i="5"/>
  <c r="Z22" i="5"/>
  <c r="Z37" i="5" s="1"/>
  <c r="D22" i="5"/>
  <c r="C22" i="5"/>
  <c r="AC21" i="5"/>
  <c r="W21" i="5"/>
  <c r="T21" i="5"/>
  <c r="Q21" i="5"/>
  <c r="N21" i="5"/>
  <c r="K21" i="5"/>
  <c r="H21" i="5"/>
  <c r="D21" i="5"/>
  <c r="C21" i="5"/>
  <c r="W20" i="5"/>
  <c r="T20" i="5"/>
  <c r="Q20" i="5"/>
  <c r="N20" i="5"/>
  <c r="N17" i="5" s="1"/>
  <c r="K20" i="5"/>
  <c r="H20" i="5"/>
  <c r="D20" i="5"/>
  <c r="C20" i="5"/>
  <c r="W19" i="5"/>
  <c r="T19" i="5"/>
  <c r="Q19" i="5"/>
  <c r="N19" i="5"/>
  <c r="K19" i="5"/>
  <c r="H19" i="5"/>
  <c r="D19" i="5"/>
  <c r="C19" i="5"/>
  <c r="W18" i="5"/>
  <c r="W17" i="5" s="1"/>
  <c r="T18" i="5"/>
  <c r="Q18" i="5"/>
  <c r="Q17" i="5" s="1"/>
  <c r="N18" i="5"/>
  <c r="K18" i="5"/>
  <c r="K17" i="5" s="1"/>
  <c r="H18" i="5"/>
  <c r="H17" i="5" s="1"/>
  <c r="D18" i="5"/>
  <c r="C18" i="5"/>
  <c r="C17" i="5" s="1"/>
  <c r="V17" i="5"/>
  <c r="V37" i="5" s="1"/>
  <c r="U17" i="5"/>
  <c r="U37" i="5" s="1"/>
  <c r="T17" i="5"/>
  <c r="S17" i="5"/>
  <c r="S37" i="5" s="1"/>
  <c r="R17" i="5"/>
  <c r="R37" i="5" s="1"/>
  <c r="P17" i="5"/>
  <c r="P37" i="5" s="1"/>
  <c r="O17" i="5"/>
  <c r="O37" i="5" s="1"/>
  <c r="M17" i="5"/>
  <c r="M37" i="5" s="1"/>
  <c r="L17" i="5"/>
  <c r="L37" i="5" s="1"/>
  <c r="J17" i="5"/>
  <c r="J37" i="5" s="1"/>
  <c r="I17" i="5"/>
  <c r="I37" i="5" s="1"/>
  <c r="G17" i="5"/>
  <c r="G37" i="5" s="1"/>
  <c r="F17" i="5"/>
  <c r="F37" i="5" s="1"/>
  <c r="F38" i="5" s="1"/>
  <c r="D17" i="5"/>
  <c r="AC16" i="5"/>
  <c r="W16" i="5"/>
  <c r="T16" i="5"/>
  <c r="Q16" i="5"/>
  <c r="N16" i="5"/>
  <c r="K16" i="5"/>
  <c r="H16" i="5"/>
  <c r="D16" i="5"/>
  <c r="C16" i="5"/>
  <c r="AC15" i="5"/>
  <c r="W15" i="5"/>
  <c r="T15" i="5"/>
  <c r="Q15" i="5"/>
  <c r="N15" i="5"/>
  <c r="K15" i="5"/>
  <c r="H15" i="5"/>
  <c r="H37" i="5" s="1"/>
  <c r="D15" i="5"/>
  <c r="C15" i="5"/>
  <c r="Y12" i="5"/>
  <c r="W12" i="5"/>
  <c r="E11" i="5"/>
  <c r="D11" i="5"/>
  <c r="C11" i="5"/>
  <c r="E10" i="5"/>
  <c r="D10" i="5"/>
  <c r="C10" i="5"/>
  <c r="C9" i="5" s="1"/>
  <c r="AC9" i="5"/>
  <c r="AC12" i="5" s="1"/>
  <c r="AB9" i="5"/>
  <c r="AB12" i="5" s="1"/>
  <c r="AB38" i="5" s="1"/>
  <c r="AA9" i="5"/>
  <c r="AA12" i="5" s="1"/>
  <c r="AA38" i="5" s="1"/>
  <c r="Z9" i="5"/>
  <c r="Z12" i="5" s="1"/>
  <c r="Z38" i="5" s="1"/>
  <c r="Y9" i="5"/>
  <c r="X9" i="5"/>
  <c r="X12" i="5" s="1"/>
  <c r="X38" i="5" s="1"/>
  <c r="W9" i="5"/>
  <c r="V9" i="5"/>
  <c r="V12" i="5" s="1"/>
  <c r="U9" i="5"/>
  <c r="U12" i="5" s="1"/>
  <c r="T9" i="5"/>
  <c r="T12" i="5" s="1"/>
  <c r="S9" i="5"/>
  <c r="S12" i="5" s="1"/>
  <c r="S38" i="5" s="1"/>
  <c r="R9" i="5"/>
  <c r="R12" i="5" s="1"/>
  <c r="Q9" i="5"/>
  <c r="Q12" i="5" s="1"/>
  <c r="P9" i="5"/>
  <c r="P12" i="5" s="1"/>
  <c r="O9" i="5"/>
  <c r="O12" i="5" s="1"/>
  <c r="N9" i="5"/>
  <c r="N12" i="5" s="1"/>
  <c r="M9" i="5"/>
  <c r="M12" i="5" s="1"/>
  <c r="L9" i="5"/>
  <c r="L12" i="5" s="1"/>
  <c r="K9" i="5"/>
  <c r="K12" i="5" s="1"/>
  <c r="J9" i="5"/>
  <c r="J12" i="5" s="1"/>
  <c r="I9" i="5"/>
  <c r="I12" i="5" s="1"/>
  <c r="H9" i="5"/>
  <c r="H12" i="5" s="1"/>
  <c r="G9" i="5"/>
  <c r="G12" i="5" s="1"/>
  <c r="G38" i="5" s="1"/>
  <c r="F9" i="5"/>
  <c r="F12" i="5" s="1"/>
  <c r="E8" i="5"/>
  <c r="D8" i="5"/>
  <c r="C8" i="5"/>
  <c r="E7" i="5"/>
  <c r="C7" i="5"/>
  <c r="D6" i="5"/>
  <c r="C6" i="5"/>
  <c r="C21" i="10" l="1"/>
  <c r="C23" i="10" s="1"/>
  <c r="C25" i="10" s="1"/>
  <c r="Y38" i="5"/>
  <c r="E19" i="5"/>
  <c r="E34" i="5"/>
  <c r="C37" i="5"/>
  <c r="E21" i="5"/>
  <c r="E27" i="5"/>
  <c r="E35" i="5"/>
  <c r="O38" i="5"/>
  <c r="E20" i="5"/>
  <c r="E26" i="5"/>
  <c r="H38" i="5"/>
  <c r="L38" i="5"/>
  <c r="N37" i="5"/>
  <c r="M38" i="5"/>
  <c r="C45" i="5"/>
  <c r="J38" i="5"/>
  <c r="K37" i="5"/>
  <c r="K38" i="5" s="1"/>
  <c r="E16" i="5"/>
  <c r="E25" i="5"/>
  <c r="E33" i="5"/>
  <c r="D9" i="5"/>
  <c r="N38" i="5"/>
  <c r="V38" i="5"/>
  <c r="T37" i="5"/>
  <c r="E28" i="5"/>
  <c r="E36" i="5"/>
  <c r="D45" i="5"/>
  <c r="Q37" i="5"/>
  <c r="Q38" i="5" s="1"/>
  <c r="W37" i="5"/>
  <c r="W38" i="5" s="1"/>
  <c r="E29" i="5"/>
  <c r="E41" i="5"/>
  <c r="E45" i="5" s="1"/>
  <c r="AC37" i="5"/>
  <c r="E30" i="5"/>
  <c r="P38" i="5"/>
  <c r="D37" i="5"/>
  <c r="E23" i="5"/>
  <c r="E31" i="5"/>
  <c r="R38" i="5"/>
  <c r="E15" i="5"/>
  <c r="E24" i="5"/>
  <c r="E32" i="5"/>
  <c r="C45" i="4"/>
  <c r="D45" i="4"/>
  <c r="E41" i="4"/>
  <c r="E45" i="4" s="1"/>
  <c r="N45" i="4"/>
  <c r="C12" i="5"/>
  <c r="E12" i="5"/>
  <c r="T38" i="5"/>
  <c r="D12" i="5"/>
  <c r="I38" i="5"/>
  <c r="U38" i="5"/>
  <c r="AC38" i="5"/>
  <c r="E18" i="5"/>
  <c r="E17" i="5" s="1"/>
  <c r="H45" i="5"/>
  <c r="E22" i="5"/>
  <c r="E9" i="5"/>
  <c r="C38" i="5" l="1"/>
  <c r="D38" i="5"/>
  <c r="D47" i="5" s="1"/>
  <c r="E37" i="5"/>
  <c r="E38" i="5" s="1"/>
  <c r="C47" i="5" s="1"/>
  <c r="X22" i="4" l="1"/>
  <c r="F20" i="4"/>
  <c r="C20" i="4" s="1"/>
  <c r="F19" i="4"/>
  <c r="C19" i="4" s="1"/>
  <c r="F18" i="4"/>
  <c r="C18" i="4" s="1"/>
  <c r="G16" i="4"/>
  <c r="F16" i="4" s="1"/>
  <c r="G15" i="4"/>
  <c r="F15" i="4" s="1"/>
  <c r="H15" i="4" s="1"/>
  <c r="AA6" i="4"/>
  <c r="AA12" i="4" s="1"/>
  <c r="AA38" i="4" s="1"/>
  <c r="X6" i="4"/>
  <c r="X12" i="4" s="1"/>
  <c r="U6" i="4"/>
  <c r="R6" i="4"/>
  <c r="O6" i="4"/>
  <c r="L6" i="4"/>
  <c r="I6" i="4"/>
  <c r="F6" i="4"/>
  <c r="F24" i="4" s="1"/>
  <c r="C24" i="4" s="1"/>
  <c r="F11" i="4"/>
  <c r="C11" i="4" s="1"/>
  <c r="AC34" i="4"/>
  <c r="W34" i="4"/>
  <c r="T34" i="4"/>
  <c r="Q34" i="4"/>
  <c r="N34" i="4"/>
  <c r="K34" i="4"/>
  <c r="AC33" i="4"/>
  <c r="W33" i="4"/>
  <c r="T33" i="4"/>
  <c r="Q33" i="4"/>
  <c r="N33" i="4"/>
  <c r="K33" i="4"/>
  <c r="AC32" i="4"/>
  <c r="W32" i="4"/>
  <c r="T32" i="4"/>
  <c r="Q32" i="4"/>
  <c r="N32" i="4"/>
  <c r="K32" i="4"/>
  <c r="AC31" i="4"/>
  <c r="W31" i="4"/>
  <c r="T31" i="4"/>
  <c r="Q31" i="4"/>
  <c r="N31" i="4"/>
  <c r="K31" i="4"/>
  <c r="AC30" i="4"/>
  <c r="W30" i="4"/>
  <c r="T30" i="4"/>
  <c r="Q30" i="4"/>
  <c r="N30" i="4"/>
  <c r="K30" i="4"/>
  <c r="AC29" i="4"/>
  <c r="W29" i="4"/>
  <c r="T29" i="4"/>
  <c r="Q29" i="4"/>
  <c r="N29" i="4"/>
  <c r="K29" i="4"/>
  <c r="AC28" i="4"/>
  <c r="W28" i="4"/>
  <c r="T28" i="4"/>
  <c r="Q28" i="4"/>
  <c r="N28" i="4"/>
  <c r="K28" i="4"/>
  <c r="AC27" i="4"/>
  <c r="W27" i="4"/>
  <c r="T27" i="4"/>
  <c r="Q27" i="4"/>
  <c r="N27" i="4"/>
  <c r="K27" i="4"/>
  <c r="AC26" i="4"/>
  <c r="W26" i="4"/>
  <c r="T26" i="4"/>
  <c r="Q26" i="4"/>
  <c r="N26" i="4"/>
  <c r="K26" i="4"/>
  <c r="AC25" i="4"/>
  <c r="W25" i="4"/>
  <c r="T25" i="4"/>
  <c r="Q25" i="4"/>
  <c r="N25" i="4"/>
  <c r="K25" i="4"/>
  <c r="AC24" i="4"/>
  <c r="W24" i="4"/>
  <c r="T24" i="4"/>
  <c r="Q24" i="4"/>
  <c r="N24" i="4"/>
  <c r="K24" i="4"/>
  <c r="AC23" i="4"/>
  <c r="W23" i="4"/>
  <c r="T23" i="4"/>
  <c r="Q23" i="4"/>
  <c r="N23" i="4"/>
  <c r="K23" i="4"/>
  <c r="D22" i="4"/>
  <c r="C22" i="4"/>
  <c r="AC21" i="4"/>
  <c r="W21" i="4"/>
  <c r="T21" i="4"/>
  <c r="Q21" i="4"/>
  <c r="N21" i="4"/>
  <c r="K21" i="4"/>
  <c r="H21" i="4"/>
  <c r="D21" i="4"/>
  <c r="C21" i="4"/>
  <c r="W20" i="4"/>
  <c r="T20" i="4"/>
  <c r="Q20" i="4"/>
  <c r="N20" i="4"/>
  <c r="K20" i="4"/>
  <c r="D20" i="4"/>
  <c r="W19" i="4"/>
  <c r="T19" i="4"/>
  <c r="Q19" i="4"/>
  <c r="N19" i="4"/>
  <c r="K19" i="4"/>
  <c r="D19" i="4"/>
  <c r="W18" i="4"/>
  <c r="T18" i="4"/>
  <c r="Q18" i="4"/>
  <c r="N18" i="4"/>
  <c r="K18" i="4"/>
  <c r="D18" i="4"/>
  <c r="V17" i="4"/>
  <c r="V37" i="4" s="1"/>
  <c r="U17" i="4"/>
  <c r="U37" i="4" s="1"/>
  <c r="S17" i="4"/>
  <c r="S37" i="4" s="1"/>
  <c r="R17" i="4"/>
  <c r="R37" i="4" s="1"/>
  <c r="P17" i="4"/>
  <c r="P37" i="4" s="1"/>
  <c r="O17" i="4"/>
  <c r="O37" i="4" s="1"/>
  <c r="M17" i="4"/>
  <c r="M37" i="4" s="1"/>
  <c r="L17" i="4"/>
  <c r="L37" i="4" s="1"/>
  <c r="J17" i="4"/>
  <c r="J37" i="4" s="1"/>
  <c r="I17" i="4"/>
  <c r="I37" i="4" s="1"/>
  <c r="G17" i="4"/>
  <c r="AC16" i="4"/>
  <c r="W16" i="4"/>
  <c r="T16" i="4"/>
  <c r="Q16" i="4"/>
  <c r="N16" i="4"/>
  <c r="K16" i="4"/>
  <c r="D16" i="4"/>
  <c r="AC15" i="4"/>
  <c r="W15" i="4"/>
  <c r="T15" i="4"/>
  <c r="Q15" i="4"/>
  <c r="N15" i="4"/>
  <c r="K15" i="4"/>
  <c r="Z12" i="4"/>
  <c r="AC12" i="4"/>
  <c r="AB12" i="4"/>
  <c r="AB38" i="4" s="1"/>
  <c r="Y12" i="4"/>
  <c r="Y38" i="4" s="1"/>
  <c r="W9" i="4"/>
  <c r="W12" i="4" s="1"/>
  <c r="V9" i="4"/>
  <c r="V12" i="4" s="1"/>
  <c r="U9" i="4"/>
  <c r="T9" i="4"/>
  <c r="T12" i="4" s="1"/>
  <c r="S9" i="4"/>
  <c r="S12" i="4" s="1"/>
  <c r="S38" i="4" s="1"/>
  <c r="R9" i="4"/>
  <c r="Q9" i="4"/>
  <c r="Q12" i="4" s="1"/>
  <c r="P9" i="4"/>
  <c r="P12" i="4" s="1"/>
  <c r="O9" i="4"/>
  <c r="N9" i="4"/>
  <c r="N12" i="4" s="1"/>
  <c r="M9" i="4"/>
  <c r="M12" i="4" s="1"/>
  <c r="L9" i="4"/>
  <c r="K9" i="4"/>
  <c r="K12" i="4" s="1"/>
  <c r="J9" i="4"/>
  <c r="J12" i="4" s="1"/>
  <c r="I9" i="4"/>
  <c r="D6" i="4"/>
  <c r="K17" i="4" l="1"/>
  <c r="W17" i="4"/>
  <c r="R12" i="4"/>
  <c r="R38" i="4" s="1"/>
  <c r="H20" i="4"/>
  <c r="E20" i="4" s="1"/>
  <c r="I12" i="4"/>
  <c r="I38" i="4" s="1"/>
  <c r="H19" i="4"/>
  <c r="F10" i="4"/>
  <c r="H10" i="4" s="1"/>
  <c r="E10" i="4" s="1"/>
  <c r="F7" i="4"/>
  <c r="H7" i="4" s="1"/>
  <c r="E7" i="4" s="1"/>
  <c r="F33" i="4"/>
  <c r="G33" i="4" s="1"/>
  <c r="D33" i="4" s="1"/>
  <c r="F32" i="4"/>
  <c r="C32" i="4" s="1"/>
  <c r="T17" i="4"/>
  <c r="T37" i="4" s="1"/>
  <c r="T38" i="4" s="1"/>
  <c r="F29" i="4"/>
  <c r="H29" i="4" s="1"/>
  <c r="F28" i="4"/>
  <c r="H28" i="4" s="1"/>
  <c r="M38" i="4"/>
  <c r="F25" i="4"/>
  <c r="C25" i="4" s="1"/>
  <c r="G10" i="4"/>
  <c r="D10" i="4" s="1"/>
  <c r="K37" i="4"/>
  <c r="K38" i="4" s="1"/>
  <c r="W37" i="4"/>
  <c r="W38" i="4" s="1"/>
  <c r="J38" i="4"/>
  <c r="V38" i="4"/>
  <c r="H18" i="4"/>
  <c r="E18" i="4" s="1"/>
  <c r="O12" i="4"/>
  <c r="O38" i="4" s="1"/>
  <c r="AC37" i="4"/>
  <c r="AC38" i="4" s="1"/>
  <c r="F17" i="4"/>
  <c r="F35" i="4"/>
  <c r="F36" i="4"/>
  <c r="F8" i="4"/>
  <c r="H8" i="4" s="1"/>
  <c r="F23" i="4"/>
  <c r="C23" i="4" s="1"/>
  <c r="F31" i="4"/>
  <c r="H31" i="4" s="1"/>
  <c r="F27" i="4"/>
  <c r="G27" i="4" s="1"/>
  <c r="D27" i="4" s="1"/>
  <c r="L12" i="4"/>
  <c r="L38" i="4" s="1"/>
  <c r="P38" i="4"/>
  <c r="D15" i="4"/>
  <c r="H11" i="4"/>
  <c r="Z22" i="4"/>
  <c r="X37" i="4"/>
  <c r="X38" i="4" s="1"/>
  <c r="F34" i="4"/>
  <c r="F30" i="4"/>
  <c r="F26" i="4"/>
  <c r="H26" i="4" s="1"/>
  <c r="E26" i="4" s="1"/>
  <c r="E19" i="4"/>
  <c r="C31" i="4"/>
  <c r="H30" i="4"/>
  <c r="E30" i="4" s="1"/>
  <c r="E29" i="4"/>
  <c r="Q17" i="4"/>
  <c r="Q37" i="4" s="1"/>
  <c r="Q38" i="4" s="1"/>
  <c r="E31" i="4"/>
  <c r="G29" i="4"/>
  <c r="D29" i="4" s="1"/>
  <c r="C33" i="4"/>
  <c r="N17" i="4"/>
  <c r="N37" i="4" s="1"/>
  <c r="N38" i="4" s="1"/>
  <c r="E21" i="4"/>
  <c r="H33" i="4"/>
  <c r="E33" i="4" s="1"/>
  <c r="G28" i="4"/>
  <c r="D28" i="4" s="1"/>
  <c r="G24" i="4"/>
  <c r="D24" i="4" s="1"/>
  <c r="E28" i="4"/>
  <c r="H24" i="4"/>
  <c r="E24" i="4" s="1"/>
  <c r="C28" i="4"/>
  <c r="H32" i="4"/>
  <c r="E32" i="4" s="1"/>
  <c r="H16" i="4"/>
  <c r="E16" i="4" s="1"/>
  <c r="C16" i="4"/>
  <c r="C17" i="4"/>
  <c r="D17" i="4"/>
  <c r="C15" i="4"/>
  <c r="C8" i="4"/>
  <c r="C7" i="4"/>
  <c r="U12" i="4"/>
  <c r="U38" i="4" s="1"/>
  <c r="C6" i="4"/>
  <c r="E15" i="4"/>
  <c r="C29" i="4" l="1"/>
  <c r="H27" i="4"/>
  <c r="E27" i="4" s="1"/>
  <c r="G32" i="4"/>
  <c r="D32" i="4" s="1"/>
  <c r="G31" i="4"/>
  <c r="D31" i="4" s="1"/>
  <c r="H17" i="4"/>
  <c r="G25" i="4"/>
  <c r="D25" i="4" s="1"/>
  <c r="H25" i="4"/>
  <c r="E25" i="4" s="1"/>
  <c r="C27" i="4"/>
  <c r="C34" i="4"/>
  <c r="G34" i="4"/>
  <c r="D34" i="4" s="1"/>
  <c r="H34" i="4"/>
  <c r="E34" i="4" s="1"/>
  <c r="C35" i="4"/>
  <c r="H35" i="4"/>
  <c r="E35" i="4" s="1"/>
  <c r="G35" i="4"/>
  <c r="D35" i="4" s="1"/>
  <c r="H23" i="4"/>
  <c r="E23" i="4" s="1"/>
  <c r="F37" i="4"/>
  <c r="G23" i="4"/>
  <c r="C26" i="4"/>
  <c r="G26" i="4"/>
  <c r="D26" i="4" s="1"/>
  <c r="E22" i="4"/>
  <c r="E37" i="4" s="1"/>
  <c r="Z37" i="4"/>
  <c r="Z38" i="4" s="1"/>
  <c r="E8" i="4"/>
  <c r="G8" i="4"/>
  <c r="G30" i="4"/>
  <c r="D30" i="4" s="1"/>
  <c r="C30" i="4"/>
  <c r="E11" i="4"/>
  <c r="G11" i="4"/>
  <c r="D11" i="4" s="1"/>
  <c r="G36" i="4"/>
  <c r="D36" i="4" s="1"/>
  <c r="H36" i="4"/>
  <c r="E36" i="4" s="1"/>
  <c r="C36" i="4"/>
  <c r="H9" i="4"/>
  <c r="E9" i="4" s="1"/>
  <c r="E17" i="4"/>
  <c r="G9" i="4" l="1"/>
  <c r="D9" i="4" s="1"/>
  <c r="C37" i="4"/>
  <c r="H12" i="4"/>
  <c r="E12" i="4"/>
  <c r="E38" i="4" s="1"/>
  <c r="D23" i="4"/>
  <c r="D37" i="4" s="1"/>
  <c r="G37" i="4"/>
  <c r="D8" i="4"/>
  <c r="G12" i="4"/>
  <c r="H37" i="4"/>
  <c r="C10" i="4"/>
  <c r="C9" i="4" s="1"/>
  <c r="F9" i="4"/>
  <c r="F12" i="4" s="1"/>
  <c r="F38" i="4" s="1"/>
  <c r="H38" i="4" l="1"/>
  <c r="D12" i="4"/>
  <c r="D38" i="4" s="1"/>
  <c r="D47" i="4" s="1"/>
  <c r="G38" i="4"/>
  <c r="C12" i="4"/>
  <c r="C47" i="4" s="1"/>
  <c r="C38" i="4" l="1"/>
</calcChain>
</file>

<file path=xl/comments1.xml><?xml version="1.0" encoding="utf-8"?>
<comments xmlns="http://schemas.openxmlformats.org/spreadsheetml/2006/main">
  <authors>
    <author>Autor</author>
  </authors>
  <commentList>
    <comment ref="C9" authorId="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t>
        </r>
        <r>
          <rPr>
            <sz val="9"/>
            <color indexed="81"/>
            <rFont val="Segoe UI"/>
            <charset val="1"/>
          </rPr>
          <t xml:space="preserve">
</t>
        </r>
        <r>
          <rPr>
            <sz val="12"/>
            <color indexed="81"/>
            <rFont val="Segoe UI"/>
            <family val="2"/>
          </rPr>
          <t>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text>
    </comment>
  </commentList>
</comments>
</file>

<file path=xl/comments2.xml><?xml version="1.0" encoding="utf-8"?>
<comments xmlns="http://schemas.openxmlformats.org/spreadsheetml/2006/main">
  <authors>
    <author>Autor</author>
  </authors>
  <commentList>
    <comment ref="C9" authorId="0">
      <text>
        <r>
          <rPr>
            <sz val="12"/>
            <color indexed="81"/>
            <rFont val="Segoe UI"/>
            <family val="2"/>
          </rPr>
          <t>Zuführungen zur Bildung von Rückstellungen für Pflegepersonal in der unmittelbaren Patientenversorgung auf bettenführenden Stationen sind grundsätzlich nicht zu berücksichtigen. Sofern diese auf den relevanten Aufwandskonten der Dienstart 01 gebucht sind, sind diese zur Ermittlung der pflegebudgetrelevanten Kosten abzuziehen. Inanspruchnahmen von Rückstellungen sind in Höhe der tatsächlichen Auszahlungs-beträge im Jahr der Auszahlung als pflegebudgetrelevante Kosten zu berücksichtigen.</t>
        </r>
        <r>
          <rPr>
            <sz val="9"/>
            <color indexed="81"/>
            <rFont val="Segoe UI"/>
            <charset val="1"/>
          </rPr>
          <t xml:space="preserve">
</t>
        </r>
        <r>
          <rPr>
            <sz val="12"/>
            <color indexed="81"/>
            <rFont val="Segoe UI"/>
            <family val="2"/>
          </rPr>
          <t>Zu den pflegebudgetrelevanten Kosten zählen insofern die Auszahlungen für nicht in Anspruch genommenen Urlaub, für nicht in Freizeit ausgeglichene Mehrarbeit oder Dienste (Bereitschaftsdienste, Rufbereitschaft), für Altersteilzeit und andere Versorgungsverpflichtungen und für variable bzw. leistungsbezogene Vergütungsbestandteile.</t>
        </r>
      </text>
    </comment>
  </commentList>
</comments>
</file>

<file path=xl/comments3.xml><?xml version="1.0" encoding="utf-8"?>
<comments xmlns="http://schemas.openxmlformats.org/spreadsheetml/2006/main">
  <authors>
    <author>Autor</author>
  </authors>
  <commentList>
    <comment ref="X4" authorId="0">
      <text>
        <r>
          <rPr>
            <sz val="9"/>
            <color indexed="81"/>
            <rFont val="Segoe UI"/>
            <family val="2"/>
          </rPr>
          <t>Vgl. Pflegepersonalkostenabgrenzungsvereinbarung Nr. 2.1
"Pflegedienstleitungen auf den Konten 6x01 sind im Sinne einer Bereichs- und Stationsleitung zu verstehen."</t>
        </r>
      </text>
    </comment>
    <comment ref="B20" authorId="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comments4.xml><?xml version="1.0" encoding="utf-8"?>
<comments xmlns="http://schemas.openxmlformats.org/spreadsheetml/2006/main">
  <authors>
    <author>Autor</author>
  </authors>
  <commentList>
    <comment ref="X4" authorId="0">
      <text>
        <r>
          <rPr>
            <sz val="9"/>
            <color indexed="81"/>
            <rFont val="Segoe UI"/>
            <family val="2"/>
          </rPr>
          <t>Vgl. Pflegepersonalkostenabgrenzungsvereinbarung Nr. 2.1
"Pflegedienstleitungen auf den Konten 6x01 sind im Sinne einer Bereichs- und Stationsleitung zu verstehen."</t>
        </r>
      </text>
    </comment>
    <comment ref="B20" authorId="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sharedStrings.xml><?xml version="1.0" encoding="utf-8"?>
<sst xmlns="http://schemas.openxmlformats.org/spreadsheetml/2006/main" count="419" uniqueCount="139">
  <si>
    <t>Zeile (lfd. Nr.)</t>
  </si>
  <si>
    <t>Bezeichnung</t>
  </si>
  <si>
    <t>Vorsorge- oder Rehabilitationseinrichtungen gem. § 111 SGB V</t>
  </si>
  <si>
    <t>Pflegepersonal in Forschung und Lehre (z. B. Leistungen für Studienpatienten außerhalb des KHEntgG)</t>
  </si>
  <si>
    <t>Einrichtungen gemäß § 17d KHG (Psychiatrie und Psychosomatik)</t>
  </si>
  <si>
    <t>- Pflegepersonal in der Notfallambulanz / Notaufnahme / Rettungsstelle / Schockraum / Rettungstransporte / nicht bettenführenden Aufnahmestation</t>
  </si>
  <si>
    <t>Ambulante Leistungsbereiche (z. B. ambulantes Operieren nach § 115b SGB V)</t>
  </si>
  <si>
    <t xml:space="preserve">Pflegepersonal, deren Leistungen über Zentrumszuschläge nach § 2 Abs. 2 Satz 2 Nr.4 KHEntgG finanziert werden </t>
  </si>
  <si>
    <t>Ermittlung der pflegebudgetrelevanten Kosten</t>
  </si>
  <si>
    <t>Vorstationäre Leistungen nach § 115a SGB V, soweit gesondert berechenbar</t>
  </si>
  <si>
    <t>Nachstationäre Leistungen nach § 115a SGB V, soweit gesondert berechenbar</t>
  </si>
  <si>
    <t xml:space="preserve">Innerbetriebliche Patiententransportdienste (KoSt 9141) </t>
  </si>
  <si>
    <t>Personalkosten der Ausbildungsstätten nach § 17a KHG, sofern dem Ausbildungsbudget zuzurechnen und in DA 01 enthalten</t>
  </si>
  <si>
    <t>Pflegeeinrichtungen außerhalb des KHEntgG</t>
  </si>
  <si>
    <t>Personenkreis nach § 4 Abs. 4 KHEntgG</t>
  </si>
  <si>
    <t>Pflegerische Leistungen für externe Dritte</t>
  </si>
  <si>
    <t>7a</t>
  </si>
  <si>
    <t>7b</t>
  </si>
  <si>
    <t xml:space="preserve">Ausgangsbasis pflegebudgetrelevanter Kosten </t>
  </si>
  <si>
    <t>Weitere pflegebudgetrelevante Kosten</t>
  </si>
  <si>
    <t>Beiträge zur berufsgenossenschaftlichen Unfallversicherung (Anteil für Pflege)</t>
  </si>
  <si>
    <t>Tabelle zur Herleitung der pflegebudgetrelevanten Kosten gemäß Anlage 3 der Pflegepersonalkostenabgrenzungsvereinbarung vom 18.02.2019</t>
  </si>
  <si>
    <t>Pflegeleistungen im Rahmen der Wahlleistung für gesondert berechenbare Unterkunft</t>
  </si>
  <si>
    <t>Gestellungsgelder, sofern unter Sachkosten verbucht</t>
  </si>
  <si>
    <t xml:space="preserve">Pflegerische Leistungen von externen Dritten </t>
  </si>
  <si>
    <t>Pflegedienstleitung (inkl. hauptamtliche Stellvertretung) im Krankenhausdirektorium
(sofern in Dienstart 01 enthalten)</t>
  </si>
  <si>
    <t>Besondere Versorgung nach § 140a SGB V [Integrierte Versorgung]</t>
  </si>
  <si>
    <t>Strukturierte Behandlungsprogramme nach § 137f SGB V [Disease Management Programme]</t>
  </si>
  <si>
    <t>Summe</t>
  </si>
  <si>
    <t>Gesundheits- und Krankenpflege</t>
  </si>
  <si>
    <t>Gesundheits- und Kinderkrankenpflege</t>
  </si>
  <si>
    <t>Altenpflege</t>
  </si>
  <si>
    <t>sonstiger pflegerischer Beruf 
(Gesundheits- und Pflegeassistenz, Pflegefachhilfe, Kranken- und Altenpflegehilfe, Sozialassistenz, Kinderpflegehelfer)</t>
  </si>
  <si>
    <t>Pflegedienstleitung nach Dienstart 01</t>
  </si>
  <si>
    <t>Krankenpflegehilfe</t>
  </si>
  <si>
    <t>Zwischensumme Anteile für nicht-pflegebudgetrelevante Leistungsbereiche (Vollkräfte im direkten Beschäftigungsverhältnis)</t>
  </si>
  <si>
    <t>Stationssekretärinnen</t>
  </si>
  <si>
    <t>davon: Bezahlte Überstunden und Bereitschaftsdienste (§ 3 Abs. 4 gemäß § 9 Abs. 1 Nr. 8 KHEntgG)</t>
  </si>
  <si>
    <t>Kosten
in EUR</t>
  </si>
  <si>
    <t>Kräfte 
in VK</t>
  </si>
  <si>
    <t>Abgrenzung 
in EUR</t>
  </si>
  <si>
    <t xml:space="preserve">Kosten in der Dienstart 01 (Pflegedienst, einschließlich Auszubildende) nach KHBV </t>
  </si>
  <si>
    <t>Zwischensumme</t>
  </si>
  <si>
    <t>Summe pflegebudgetrelevanter Personalkosten</t>
  </si>
  <si>
    <t>Anteile</t>
  </si>
  <si>
    <t>Pflegefachkräfte</t>
  </si>
  <si>
    <t>7c</t>
  </si>
  <si>
    <t>davon: Personalkosten für haupt- und nebenberufliche Lehrpersonal der Ausbildungsstätte, soweit in der Dienstart 01 berücksichtigt</t>
  </si>
  <si>
    <t>davon: Abzüglich der im Datenjahr enthaltenen gesamten Rückstellungsbildungen für den Pflegedienst</t>
  </si>
  <si>
    <t>davon: Zuzüglich Verbrauch oder Auszahlung von Rückstellungen für den Pflegedienst</t>
  </si>
  <si>
    <t>Anzurechnender Anteil der Personalkosten für Auszubildende in der Pflege (sofern nicht in Dienstart 01 enthalten)</t>
  </si>
  <si>
    <t>Beispiel DK</t>
  </si>
  <si>
    <t>Neue Untersuchungs- und Behandlungsmethoden (NUB) nach § 6 Abs. 2 KHEntgG</t>
  </si>
  <si>
    <t>Anteile für nicht pflegebudgetrelevante Leistungsbereiche (lfd. Nr. 5 - 23):</t>
  </si>
  <si>
    <t>1a</t>
  </si>
  <si>
    <t>3a</t>
  </si>
  <si>
    <t>3b</t>
  </si>
  <si>
    <r>
      <t xml:space="preserve">Rückstellungen gemäß Punkt 2.2 </t>
    </r>
    <r>
      <rPr>
        <sz val="11"/>
        <color theme="1"/>
        <rFont val="Calibri"/>
        <family val="2"/>
        <scheme val="minor"/>
      </rPr>
      <t>(Pflegepersonalkostenabgrenzungsvereinbarung)</t>
    </r>
  </si>
  <si>
    <r>
      <t xml:space="preserve">- davon Praxisanleitung </t>
    </r>
    <r>
      <rPr>
        <sz val="11"/>
        <color theme="1"/>
        <rFont val="Calibri"/>
        <family val="2"/>
        <scheme val="minor"/>
      </rPr>
      <t>[Kosten für Praxisanleitung inkl. Fort- und Weiterbildung
 (Ausfallzeiten, Reisekosten und Kursgebühren)]</t>
    </r>
  </si>
  <si>
    <r>
      <t xml:space="preserve">- davon Auszubildende </t>
    </r>
    <r>
      <rPr>
        <sz val="11"/>
        <color theme="1"/>
        <rFont val="Calibri"/>
        <family val="2"/>
        <scheme val="minor"/>
      </rPr>
      <t>(Bruttopersonalkosten inkl. Rückstellungsbildungen für Pflegeschüler)</t>
    </r>
  </si>
  <si>
    <r>
      <t xml:space="preserve">verbleibende pflegebudgetrelevante Pflegepersonalkosten (im direkten Beschäftigungsverhältnis)
</t>
    </r>
    <r>
      <rPr>
        <sz val="11"/>
        <color theme="1"/>
        <rFont val="Calibri"/>
        <family val="2"/>
        <scheme val="minor"/>
      </rPr>
      <t>- Voll- und teilstationäre Leistungsbereiche (Haupt- und Belegabteilungen)
- Vor- und nachstationäre Leistungen (soweit nicht gesondert berechenbar)
- Stationäre Behandlungsleistungen für "Studienpatienten" (soweit nicht anderweitig vergütet)
- Besondere Einrichtungen gem. § 17b Abs. 1 Satz 10 KHG
- Behandlung von Zivilpatienten in Bundeswehrkrankenhäusern
- Patientenbehandlungen in Krankenhäusern der Träger der gesetzlichen Unfallversicherung
(soweit nicht die Unfallversicherung die Kosten trägt)</t>
    </r>
  </si>
  <si>
    <r>
      <t xml:space="preserve">Sachkosten für Leiharbeiter und Honorarkräfte </t>
    </r>
    <r>
      <rPr>
        <sz val="11"/>
        <color theme="1"/>
        <rFont val="Calibri"/>
        <family val="2"/>
        <scheme val="minor"/>
      </rPr>
      <t>(ohne direktes Beschäftigungsverhältnis - nur für pflegebudgetrelevante Leistungsbereiche)</t>
    </r>
  </si>
  <si>
    <t>Qualitätsverträge nach § 136b Abs. 1 Nr. 4 SGB V</t>
  </si>
  <si>
    <r>
      <t xml:space="preserve">verbleibende pflegebudgetrelevante Pflegepersonalkosten (im direkten Beschäftigungsverhältnis)
</t>
    </r>
    <r>
      <rPr>
        <sz val="11"/>
        <rFont val="Calibri"/>
        <family val="2"/>
        <scheme val="minor"/>
      </rPr>
      <t>&gt; Voll- und teilstationäre Leistungsbereiche (Haupt- und Belegabteilungen)
&gt; Vor- und nachstationäre Leistungen (soweit nicht gesondert berechenbar)
&gt; Stationäre Behandlungsleistungen für "Studienpatienten" (soweit nicht anderweitig vergütet)
&gt; Besondere Einrichtungen gem. § 17b Abs. 1 Satz 10 KHG
&gt; Behandlung von Zivilpatienten in Bundeswehrkrankenhäusern
&gt; Patientenbehandlungen in Krankenhäusern der Träger der gesetzlichen Unfallversicherung
(soweit nicht die Unfallversicherung die Kosten trägt)</t>
    </r>
  </si>
  <si>
    <t>Herleitung der pflegebudgetrelevanten Kosten</t>
  </si>
  <si>
    <t>Pflegepersonal in der Notfallambulanz / Notaufnahme / Rettungsstelle / Schockraum / Rettungstransporte / nicht bettenführenden Aufnahmestation</t>
  </si>
  <si>
    <t xml:space="preserve"> davon: Auszubildende (Bruttopersonalkosten für Pflegeschüler)</t>
  </si>
  <si>
    <t>Anteile für nicht pflegebudgetrelevante Leistungsbereiche :</t>
  </si>
  <si>
    <t>Summe pflegebudgetrelevanter Personalkosten und VK</t>
  </si>
  <si>
    <t>*Hinweis zur kostenrechnerischen Abgrenzung bzw. Verrechnungsschlüssel</t>
  </si>
  <si>
    <t>davon: Bezahlte Überstunden und Bereitschaftsdienste</t>
  </si>
  <si>
    <t>Rückstellungen gemäß Punkt 2.2 (Anlage 3 der Pflegepersonalkostenabgrenzungsvereinbarung)</t>
  </si>
  <si>
    <t>Qualitätsverträge nach §110a SGB V iVm. § 136b Abs. 1 Nr. 4 SGB V</t>
  </si>
  <si>
    <t>Altenpfleger/ -innen</t>
  </si>
  <si>
    <t>Altenpflegehelfer/-innen</t>
  </si>
  <si>
    <t>sonstige Berufe</t>
  </si>
  <si>
    <t>ohne Berufsabschluss</t>
  </si>
  <si>
    <t>Anzurechnender Anteil der Personalkosten für Auszubildende in der Pflege 
(sofern nicht in Dienstart 01 enthalten)</t>
  </si>
  <si>
    <t>Sachkosten für Leiharbeiter und Honorarkräfte
 (ohne direktes Beschäftigungsverhältnis - nur für pflegebudgetrelevante Leistungsbereiche)</t>
  </si>
  <si>
    <t>Pflegerische Leistungen von externen Dritten
 (Berufsgruppenspezifische Differenzierung nur soweit in der Rechnung berufsgruppenspezifisch ausgewiesen)</t>
  </si>
  <si>
    <t>Beiträge zur berufsgenossenschaftlichen Unfallversicherung
 (sofern nicht in DA 01 verbucht) (Anteil für Pflegekräfte)</t>
  </si>
  <si>
    <t>Zusatz- und Sanierungsbeiträge zur ZVK
 (sofern nicht in DA 01 verbucht) (Anteil für Pflegekräfte)</t>
  </si>
  <si>
    <t>IST-Daten des laufenden Kalenderjahres</t>
  </si>
  <si>
    <t>Forderung</t>
  </si>
  <si>
    <t xml:space="preserve">1 *
</t>
  </si>
  <si>
    <t>Erläuterung</t>
  </si>
  <si>
    <t>Sachkosten für Leiharbeiter und Honorarkräfte 
(ohne direktes Beschäftigungsverhältnis - nur für pflegebudgetrelevante Leistungsbereiche)</t>
  </si>
  <si>
    <t>Pflegerische Leistungen von externen Dritten 
(Berufsgruppenspezifische Differenzierung nur soweit in der Rechnung berufsgruppenspezifisch ausgewiesen)</t>
  </si>
  <si>
    <t>Beiträge zur berufsgenossenschaftlichen Unfallversicherung 
(sofern nicht in DA 01 verbucht) (Anteil für Pflegekräfte)</t>
  </si>
  <si>
    <t>Zusatz- und Sanierungsbeiträge zur ZVK 
(sofern nicht in DA 01 verbucht) (Anteil für Pflegekräfte)</t>
  </si>
  <si>
    <t>+/-  Kostenentwicklung (Preiskomponente)</t>
  </si>
  <si>
    <t>+/-  Anzahl der Pflegekräfte (Mengenkomponente)</t>
  </si>
  <si>
    <t>+/-  berufliche Qualifikation der Pflegekräfte (Strukturkomponente)</t>
  </si>
  <si>
    <t>+/-  sonstige Kosteneinflussfaktoren</t>
  </si>
  <si>
    <t>Verrechnungs-schlüssel*</t>
  </si>
  <si>
    <t>Vollkräfte im Jahresdurchschnitt</t>
  </si>
  <si>
    <t>lfd. Nr.</t>
  </si>
  <si>
    <t>Berufsbezeichnung</t>
  </si>
  <si>
    <t>Gesundheits- und Krankenpfleger/-innen</t>
  </si>
  <si>
    <t>Gesundheits- und Kinderkrankenpfleger/-innen</t>
  </si>
  <si>
    <t>Krankenpflegehelfer/-innen</t>
  </si>
  <si>
    <t>Altenpfleger/-innen</t>
  </si>
  <si>
    <t>Akademischer Pflegeabschluss</t>
  </si>
  <si>
    <t>Ergänzende Hinweise:</t>
  </si>
  <si>
    <t>Ort, Datum</t>
  </si>
  <si>
    <t>Unterschrift des Krankenhauses</t>
  </si>
  <si>
    <t>2. Bei der Ermittlung der Vollkräfte (VK) sind Überstunden nicht gesondert zu berücksichtigen.</t>
  </si>
  <si>
    <t xml:space="preserve">Anlage 2
Muster zur Übermittlung der testierten Daten nach § 6a Abs. 3 Satz 3 KHEntgG </t>
  </si>
  <si>
    <t>Pflegeentlastende Maßnahmen</t>
  </si>
  <si>
    <t>Zwischensumme (Pflegepersonalkosten einschließlich pflegeentlastender Maßnahmen)</t>
  </si>
  <si>
    <t>Pflegepersonalkosten inklusive pflegeentlastende Maßnahmen und Budgetverlustbegrenzung (zu vereinbarendes Pflegebudget ohne Ausgleiche)</t>
  </si>
  <si>
    <t>Pflegebudgetrelevante Personalkosten und VK Gesamt</t>
  </si>
  <si>
    <t>3. In der lfd. Nr. 11 sind nur zweckentsprechend verwendete Kosten aufzuführen.</t>
  </si>
  <si>
    <t>Sonstige nicht differenzierbare Kosten (Summe Zeile 26, 28, 29, 30 Anlage 1)</t>
  </si>
  <si>
    <t xml:space="preserve">Summe (lfd. Nr. 1-8) </t>
  </si>
  <si>
    <t xml:space="preserve">Budgetverlustbegrenzung </t>
  </si>
  <si>
    <t>Krankenpflegehelfer/ -innen</t>
  </si>
  <si>
    <t>Anlage 1.2</t>
  </si>
  <si>
    <t>Anlage 1.3</t>
  </si>
  <si>
    <t>* Daten aus Zeile 25 
(Ist-Daten abgelaufenes Jahr: für das Jahr 2020 sind die Daten des lfd. Jahres zu verwenden)</t>
  </si>
  <si>
    <t>Vollkräfte im Jahresdurch-
schnitt</t>
  </si>
  <si>
    <t xml:space="preserve"> davon: Personalkosten für haupt- und nebenberufliches Lehrpersonal der Ausbildungsstätte, soweit in der Dienstart 01 berücksichtigt</t>
  </si>
  <si>
    <t>1. Bei der Meldung der Daten sind die Daten der Anlage 1 Tabellenblatt IST abgelaufenes Jahr - Zeile 25 zu Grunde zu legen.</t>
  </si>
  <si>
    <t>Gesundheits- und 
Krankenpfleger/ -innen</t>
  </si>
  <si>
    <t>Gesundheits- und 
Kinderkrankenpfleger/ -innen</t>
  </si>
  <si>
    <t>Vollkräfte im Jahresdurchschnitt (mit direktem Beschäftigungs-
verhältnis)</t>
  </si>
  <si>
    <t>Vollkräfte im Jahresdurchschnitt (ohne direktes Beschäftigungs-
verhältnis)</t>
  </si>
  <si>
    <t>verbleibende pflegebudgetrelevante Pflegepersonalkosten
(im direkten Beschäftigungsverhältnis)</t>
  </si>
  <si>
    <t>verbleibende pflegebudgetrelevante Pflegepersonalkosten 
(im direkten Beschäftigungsverhältnis)</t>
  </si>
  <si>
    <t xml:space="preserve">Keine Angaben erforderlich </t>
  </si>
  <si>
    <t>Kosten*
in EUR</t>
  </si>
  <si>
    <t>*</t>
  </si>
  <si>
    <t>Summe Personalkosten mit direktem und ohne direktem Beschäftigungsverhältnis</t>
  </si>
  <si>
    <t>Berechnungsfelder</t>
  </si>
  <si>
    <t>Eingabefelder</t>
  </si>
  <si>
    <t>akademischer Pflegeabschluss</t>
  </si>
  <si>
    <t xml:space="preserve"> davon: Praxisanleitung [Kosten für Praxisanleitung inkl. Fort- und Weiterbildung
 (Ausfallzeiten und Reisekosten)]</t>
  </si>
  <si>
    <t>Anlage 1.1</t>
  </si>
  <si>
    <t>IST-Daten des abgelaufenen Kalenderjahres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</si>
</sst>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Red]#,##0.00\ &quot;€&quot;"/>
    <numFmt numFmtId="165" formatCode="0.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9"/>
      <color indexed="81"/>
      <name val="Segoe UI"/>
      <family val="2"/>
    </font>
    <font>
      <sz val="11"/>
      <color theme="0"/>
      <name val="Calibri"/>
      <family val="2"/>
      <scheme val="minor"/>
    </font>
    <font>
      <sz val="14"/>
      <color theme="0"/>
      <name val="Calibri"/>
      <family val="2"/>
      <scheme val="minor"/>
    </font>
    <font>
      <sz val="14"/>
      <color theme="1"/>
      <name val="Calibri"/>
      <family val="2"/>
      <scheme val="minor"/>
    </font>
    <font>
      <sz val="10"/>
      <color rgb="FF000000"/>
      <name val="Times New Roman"/>
      <family val="1"/>
    </font>
    <font>
      <sz val="10"/>
      <color rgb="FF000000"/>
      <name val="Lucida Sans Unicode"/>
      <family val="2"/>
    </font>
    <font>
      <sz val="14"/>
      <name val="Calibri"/>
      <family val="2"/>
      <scheme val="minor"/>
    </font>
    <font>
      <b/>
      <sz val="14"/>
      <color theme="1"/>
      <name val="Calibri"/>
      <family val="2"/>
      <scheme val="minor"/>
    </font>
    <font>
      <b/>
      <u/>
      <sz val="11"/>
      <name val="Calibri"/>
      <family val="2"/>
      <scheme val="minor"/>
    </font>
    <font>
      <sz val="11"/>
      <color rgb="FF000000"/>
      <name val="Calibri"/>
      <family val="2"/>
      <scheme val="minor"/>
    </font>
    <font>
      <b/>
      <u/>
      <sz val="14"/>
      <name val="Calibri"/>
      <family val="2"/>
      <scheme val="minor"/>
    </font>
    <font>
      <sz val="9"/>
      <color indexed="81"/>
      <name val="Segoe UI"/>
      <charset val="1"/>
    </font>
    <font>
      <sz val="12"/>
      <color indexed="81"/>
      <name val="Segoe UI"/>
      <family val="2"/>
    </font>
  </fonts>
  <fills count="15">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lightUp"/>
    </fill>
    <fill>
      <patternFill patternType="solid">
        <fgColor theme="0" tint="-0.14999847407452621"/>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0"/>
        <bgColor indexed="64"/>
      </patternFill>
    </fill>
    <fill>
      <patternFill patternType="lightUp">
        <bgColor theme="0"/>
      </patternFill>
    </fill>
    <fill>
      <patternFill patternType="lightUp">
        <bgColor theme="0" tint="-0.14996795556505021"/>
      </patternFill>
    </fill>
    <fill>
      <patternFill patternType="solid">
        <fgColor indexed="65"/>
        <bgColor indexed="64"/>
      </patternFill>
    </fill>
    <fill>
      <patternFill patternType="solid">
        <fgColor rgb="FFF2F2F2"/>
      </patternFill>
    </fill>
    <fill>
      <patternFill patternType="solid">
        <fgColor theme="7" tint="0.79998168889431442"/>
        <bgColor indexed="64"/>
      </patternFill>
    </fill>
    <fill>
      <patternFill patternType="solid">
        <fgColor theme="7" tint="0.59999389629810485"/>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Dashed">
        <color indexed="64"/>
      </right>
      <top/>
      <bottom style="thin">
        <color indexed="64"/>
      </bottom>
      <diagonal/>
    </border>
    <border>
      <left style="mediumDashed">
        <color indexed="64"/>
      </left>
      <right style="mediumDashed">
        <color indexed="64"/>
      </right>
      <top/>
      <bottom style="thin">
        <color indexed="64"/>
      </bottom>
      <diagonal/>
    </border>
    <border>
      <left style="mediumDashed">
        <color indexed="64"/>
      </left>
      <right style="medium">
        <color indexed="64"/>
      </right>
      <top/>
      <bottom style="thin">
        <color indexed="64"/>
      </bottom>
      <diagonal/>
    </border>
    <border>
      <left style="medium">
        <color indexed="64"/>
      </left>
      <right style="mediumDashed">
        <color indexed="64"/>
      </right>
      <top style="thin">
        <color indexed="64"/>
      </top>
      <bottom/>
      <diagonal/>
    </border>
    <border>
      <left style="mediumDashed">
        <color indexed="64"/>
      </left>
      <right style="mediumDashed">
        <color indexed="64"/>
      </right>
      <top style="thin">
        <color indexed="64"/>
      </top>
      <bottom/>
      <diagonal/>
    </border>
    <border>
      <left style="mediumDashed">
        <color indexed="64"/>
      </left>
      <right style="medium">
        <color indexed="64"/>
      </right>
      <top style="thin">
        <color indexed="64"/>
      </top>
      <bottom/>
      <diagonal/>
    </border>
    <border>
      <left style="medium">
        <color indexed="64"/>
      </left>
      <right style="mediumDashed">
        <color indexed="64"/>
      </right>
      <top style="double">
        <color indexed="64"/>
      </top>
      <bottom style="double">
        <color indexed="64"/>
      </bottom>
      <diagonal/>
    </border>
    <border>
      <left style="mediumDashed">
        <color indexed="64"/>
      </left>
      <right style="mediumDashed">
        <color indexed="64"/>
      </right>
      <top style="double">
        <color indexed="64"/>
      </top>
      <bottom style="double">
        <color indexed="64"/>
      </bottom>
      <diagonal/>
    </border>
    <border>
      <left style="mediumDashed">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Dashed">
        <color indexed="64"/>
      </right>
      <top style="thin">
        <color indexed="64"/>
      </top>
      <bottom style="dashed">
        <color indexed="64"/>
      </bottom>
      <diagonal/>
    </border>
    <border>
      <left style="mediumDashed">
        <color indexed="64"/>
      </left>
      <right style="mediumDashed">
        <color indexed="64"/>
      </right>
      <top style="thin">
        <color indexed="64"/>
      </top>
      <bottom style="dashed">
        <color indexed="64"/>
      </bottom>
      <diagonal/>
    </border>
    <border>
      <left style="mediumDashed">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Dashed">
        <color indexed="64"/>
      </right>
      <top style="dashed">
        <color indexed="64"/>
      </top>
      <bottom style="dashed">
        <color indexed="64"/>
      </bottom>
      <diagonal/>
    </border>
    <border>
      <left style="mediumDashed">
        <color indexed="64"/>
      </left>
      <right style="mediumDashed">
        <color indexed="64"/>
      </right>
      <top style="dashed">
        <color indexed="64"/>
      </top>
      <bottom style="dashed">
        <color indexed="64"/>
      </bottom>
      <diagonal/>
    </border>
    <border>
      <left style="mediumDashed">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Dashed">
        <color indexed="64"/>
      </right>
      <top style="dashed">
        <color indexed="64"/>
      </top>
      <bottom style="thin">
        <color indexed="64"/>
      </bottom>
      <diagonal/>
    </border>
    <border>
      <left style="mediumDashed">
        <color indexed="64"/>
      </left>
      <right style="mediumDashed">
        <color indexed="64"/>
      </right>
      <top style="dashed">
        <color indexed="64"/>
      </top>
      <bottom style="thin">
        <color indexed="64"/>
      </bottom>
      <diagonal/>
    </border>
    <border>
      <left style="mediumDashed">
        <color indexed="64"/>
      </left>
      <right style="medium">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Dashed">
        <color indexed="64"/>
      </right>
      <top style="dashed">
        <color indexed="64"/>
      </top>
      <bottom style="double">
        <color indexed="64"/>
      </bottom>
      <diagonal/>
    </border>
    <border>
      <left style="mediumDashed">
        <color indexed="64"/>
      </left>
      <right style="mediumDashed">
        <color indexed="64"/>
      </right>
      <top style="dashed">
        <color indexed="64"/>
      </top>
      <bottom style="double">
        <color indexed="64"/>
      </bottom>
      <diagonal/>
    </border>
    <border>
      <left style="mediumDashed">
        <color indexed="64"/>
      </left>
      <right style="medium">
        <color indexed="64"/>
      </right>
      <top style="dashed">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Dashed">
        <color indexed="64"/>
      </right>
      <top/>
      <bottom style="double">
        <color indexed="64"/>
      </bottom>
      <diagonal/>
    </border>
    <border>
      <left style="mediumDashed">
        <color indexed="64"/>
      </left>
      <right style="mediumDashed">
        <color indexed="64"/>
      </right>
      <top/>
      <bottom style="double">
        <color indexed="64"/>
      </bottom>
      <diagonal/>
    </border>
    <border>
      <left style="mediumDashed">
        <color indexed="64"/>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style="dashed">
        <color indexed="64"/>
      </bottom>
      <diagonal/>
    </border>
    <border>
      <left/>
      <right style="mediumDashed">
        <color indexed="64"/>
      </right>
      <top style="dashed">
        <color indexed="64"/>
      </top>
      <bottom style="thin">
        <color indexed="64"/>
      </bottom>
      <diagonal/>
    </border>
    <border>
      <left/>
      <right style="mediumDashed">
        <color indexed="64"/>
      </right>
      <top/>
      <bottom style="thin">
        <color indexed="64"/>
      </bottom>
      <diagonal/>
    </border>
    <border>
      <left/>
      <right style="mediumDashed">
        <color indexed="64"/>
      </right>
      <top style="dashed">
        <color indexed="64"/>
      </top>
      <bottom style="dashed">
        <color indexed="64"/>
      </bottom>
      <diagonal/>
    </border>
    <border>
      <left/>
      <right style="mediumDashed">
        <color indexed="64"/>
      </right>
      <top style="thin">
        <color indexed="64"/>
      </top>
      <bottom/>
      <diagonal/>
    </border>
    <border>
      <left/>
      <right style="mediumDashed">
        <color indexed="64"/>
      </right>
      <top style="double">
        <color indexed="64"/>
      </top>
      <bottom style="double">
        <color indexed="64"/>
      </bottom>
      <diagonal/>
    </border>
    <border>
      <left style="medium">
        <color indexed="64"/>
      </left>
      <right style="mediumDashed">
        <color indexed="64"/>
      </right>
      <top style="double">
        <color indexed="64"/>
      </top>
      <bottom style="thin">
        <color indexed="64"/>
      </bottom>
      <diagonal/>
    </border>
    <border>
      <left style="medium">
        <color indexed="64"/>
      </left>
      <right style="mediumDashed">
        <color indexed="64"/>
      </right>
      <top style="thin">
        <color indexed="64"/>
      </top>
      <bottom style="double">
        <color indexed="64"/>
      </bottom>
      <diagonal/>
    </border>
    <border>
      <left style="mediumDashed">
        <color indexed="64"/>
      </left>
      <right style="mediumDashed">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Dashed">
        <color indexed="64"/>
      </left>
      <right style="medium">
        <color indexed="64"/>
      </right>
      <top style="thin">
        <color indexed="64"/>
      </top>
      <bottom style="double">
        <color indexed="64"/>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style="thin">
        <color indexed="64"/>
      </left>
      <right style="medium">
        <color indexed="64"/>
      </right>
      <top/>
      <bottom style="thin">
        <color indexed="64"/>
      </bottom>
      <diagonal/>
    </border>
    <border>
      <left style="thin">
        <color rgb="FF000000"/>
      </left>
      <right style="thin">
        <color rgb="FF000000"/>
      </right>
      <top style="medium">
        <color indexed="64"/>
      </top>
      <bottom style="medium">
        <color indexed="64"/>
      </bottom>
      <diagonal/>
    </border>
    <border>
      <left style="mediumDashed">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mediumDashed">
        <color indexed="64"/>
      </left>
      <right style="mediumDashed">
        <color indexed="64"/>
      </right>
      <top style="double">
        <color indexed="64"/>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Dashed">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Dashed">
        <color indexed="64"/>
      </left>
      <right style="medium">
        <color indexed="64"/>
      </right>
      <top style="double">
        <color indexed="64"/>
      </top>
      <bottom style="dashed">
        <color indexed="64"/>
      </bottom>
      <diagonal/>
    </border>
    <border>
      <left/>
      <right style="medium">
        <color indexed="64"/>
      </right>
      <top style="double">
        <color indexed="64"/>
      </top>
      <bottom style="double">
        <color indexed="64"/>
      </bottom>
      <diagonal/>
    </border>
    <border>
      <left style="medium">
        <color indexed="64"/>
      </left>
      <right/>
      <top style="thin">
        <color indexed="64"/>
      </top>
      <bottom/>
      <diagonal/>
    </border>
  </borders>
  <cellStyleXfs count="3">
    <xf numFmtId="0" fontId="0" fillId="0" borderId="0"/>
    <xf numFmtId="0" fontId="10" fillId="0" borderId="0"/>
    <xf numFmtId="164" fontId="2" fillId="12" borderId="91" applyAlignment="0" applyProtection="0"/>
  </cellStyleXfs>
  <cellXfs count="359">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0" fillId="0" borderId="0" xfId="0" applyFill="1" applyAlignment="1">
      <alignment vertical="center"/>
    </xf>
    <xf numFmtId="0" fontId="1" fillId="3" borderId="2" xfId="0" applyFont="1" applyFill="1" applyBorder="1" applyAlignment="1">
      <alignment horizontal="center" vertical="center" wrapText="1"/>
    </xf>
    <xf numFmtId="4" fontId="4" fillId="0" borderId="0" xfId="0" quotePrefix="1" applyNumberFormat="1" applyFont="1" applyBorder="1" applyAlignment="1">
      <alignment horizontal="left" vertical="center" wrapText="1"/>
    </xf>
    <xf numFmtId="4" fontId="4" fillId="0" borderId="0" xfId="0" applyNumberFormat="1" applyFont="1" applyAlignment="1">
      <alignment vertical="center" wrapText="1"/>
    </xf>
    <xf numFmtId="4" fontId="4" fillId="0" borderId="0" xfId="0" quotePrefix="1" applyNumberFormat="1" applyFont="1" applyBorder="1" applyAlignment="1">
      <alignment vertical="center" wrapText="1"/>
    </xf>
    <xf numFmtId="4" fontId="4" fillId="0" borderId="0" xfId="0" applyNumberFormat="1" applyFont="1" applyBorder="1" applyAlignment="1">
      <alignment vertical="center" wrapText="1"/>
    </xf>
    <xf numFmtId="0" fontId="1" fillId="2" borderId="2"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 fontId="3" fillId="0" borderId="6"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4" borderId="7" xfId="0" applyNumberFormat="1" applyFont="1" applyFill="1" applyBorder="1" applyAlignment="1">
      <alignment horizontal="right" vertical="center" wrapText="1"/>
    </xf>
    <xf numFmtId="4" fontId="3" fillId="5" borderId="6" xfId="0" applyNumberFormat="1" applyFont="1" applyFill="1" applyBorder="1" applyAlignment="1">
      <alignment horizontal="right" vertical="center" wrapText="1"/>
    </xf>
    <xf numFmtId="4" fontId="3" fillId="5" borderId="7" xfId="0" applyNumberFormat="1" applyFont="1" applyFill="1" applyBorder="1" applyAlignment="1">
      <alignment horizontal="right" vertical="center" wrapText="1"/>
    </xf>
    <xf numFmtId="4" fontId="3" fillId="5" borderId="8" xfId="0" applyNumberFormat="1" applyFont="1" applyFill="1" applyBorder="1" applyAlignment="1">
      <alignment horizontal="right" vertical="center" wrapText="1"/>
    </xf>
    <xf numFmtId="4" fontId="3" fillId="5" borderId="13" xfId="0" applyNumberFormat="1" applyFont="1" applyFill="1" applyBorder="1" applyAlignment="1">
      <alignment horizontal="right" vertical="center" wrapText="1"/>
    </xf>
    <xf numFmtId="4" fontId="3" fillId="5" borderId="14" xfId="0" applyNumberFormat="1" applyFont="1" applyFill="1" applyBorder="1" applyAlignment="1">
      <alignment horizontal="right" vertical="center" wrapText="1"/>
    </xf>
    <xf numFmtId="4" fontId="3" fillId="5" borderId="15" xfId="0" applyNumberFormat="1" applyFont="1" applyFill="1" applyBorder="1" applyAlignment="1">
      <alignment horizontal="right" vertical="center" wrapText="1"/>
    </xf>
    <xf numFmtId="4" fontId="3" fillId="5" borderId="16" xfId="0" applyNumberFormat="1" applyFont="1" applyFill="1" applyBorder="1" applyAlignment="1">
      <alignment horizontal="right" vertical="center" wrapText="1"/>
    </xf>
    <xf numFmtId="4" fontId="3" fillId="5" borderId="17" xfId="0" applyNumberFormat="1" applyFont="1" applyFill="1" applyBorder="1" applyAlignment="1">
      <alignment horizontal="right" vertical="center" wrapText="1"/>
    </xf>
    <xf numFmtId="4" fontId="3" fillId="5" borderId="18" xfId="0" applyNumberFormat="1" applyFont="1" applyFill="1" applyBorder="1" applyAlignment="1">
      <alignment horizontal="right" vertical="center" wrapText="1"/>
    </xf>
    <xf numFmtId="4" fontId="3" fillId="0" borderId="6" xfId="0" quotePrefix="1" applyNumberFormat="1" applyFont="1" applyBorder="1" applyAlignment="1">
      <alignment horizontal="right" vertical="center" wrapText="1"/>
    </xf>
    <xf numFmtId="4" fontId="3" fillId="0" borderId="7" xfId="0" quotePrefix="1" applyNumberFormat="1" applyFont="1" applyBorder="1" applyAlignment="1">
      <alignment horizontal="right" vertical="center" wrapText="1"/>
    </xf>
    <xf numFmtId="4" fontId="3" fillId="4" borderId="6"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4" fontId="3" fillId="7" borderId="8" xfId="0" applyNumberFormat="1" applyFont="1" applyFill="1" applyBorder="1" applyAlignment="1">
      <alignment horizontal="right" vertical="center" wrapText="1"/>
    </xf>
    <xf numFmtId="4" fontId="3" fillId="4" borderId="6" xfId="0" quotePrefix="1" applyNumberFormat="1" applyFont="1" applyFill="1" applyBorder="1" applyAlignment="1">
      <alignment horizontal="right" vertical="center" wrapText="1"/>
    </xf>
    <xf numFmtId="4" fontId="3" fillId="4" borderId="7" xfId="0" quotePrefix="1" applyNumberFormat="1" applyFont="1" applyFill="1" applyBorder="1" applyAlignment="1">
      <alignment horizontal="right" vertical="center" wrapText="1"/>
    </xf>
    <xf numFmtId="4" fontId="3" fillId="4" borderId="8" xfId="0" quotePrefix="1" applyNumberFormat="1" applyFont="1" applyFill="1" applyBorder="1" applyAlignment="1">
      <alignment horizontal="right" vertical="center" wrapText="1"/>
    </xf>
    <xf numFmtId="4" fontId="4" fillId="5" borderId="10" xfId="0" applyNumberFormat="1" applyFont="1" applyFill="1" applyBorder="1" applyAlignment="1">
      <alignment horizontal="righ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6" borderId="10" xfId="0" applyNumberFormat="1" applyFont="1" applyFill="1" applyBorder="1" applyAlignment="1">
      <alignment horizontal="right" vertical="center" wrapText="1"/>
    </xf>
    <xf numFmtId="4" fontId="4" fillId="6" borderId="11" xfId="0" applyNumberFormat="1" applyFont="1" applyFill="1" applyBorder="1" applyAlignment="1">
      <alignment horizontal="right" vertical="center" wrapText="1"/>
    </xf>
    <xf numFmtId="4" fontId="4" fillId="6" borderId="12" xfId="0" applyNumberFormat="1" applyFont="1" applyFill="1" applyBorder="1" applyAlignment="1">
      <alignment horizontal="right" vertical="center" wrapText="1"/>
    </xf>
    <xf numFmtId="4" fontId="3" fillId="5" borderId="21" xfId="0" applyNumberFormat="1" applyFont="1" applyFill="1" applyBorder="1" applyAlignment="1">
      <alignment horizontal="right" vertical="center" wrapText="1"/>
    </xf>
    <xf numFmtId="4" fontId="3" fillId="5" borderId="22" xfId="0" applyNumberFormat="1" applyFont="1" applyFill="1" applyBorder="1" applyAlignment="1">
      <alignment horizontal="right" vertical="center" wrapText="1"/>
    </xf>
    <xf numFmtId="4" fontId="3" fillId="5" borderId="23" xfId="0" applyNumberFormat="1" applyFont="1" applyFill="1" applyBorder="1" applyAlignment="1">
      <alignment horizontal="right" vertical="center" wrapText="1"/>
    </xf>
    <xf numFmtId="4" fontId="3" fillId="7" borderId="21" xfId="0" applyNumberFormat="1" applyFont="1" applyFill="1" applyBorder="1" applyAlignment="1">
      <alignment horizontal="right" vertical="center" wrapText="1"/>
    </xf>
    <xf numFmtId="4" fontId="3" fillId="7" borderId="22" xfId="0" applyNumberFormat="1" applyFont="1" applyFill="1" applyBorder="1" applyAlignment="1">
      <alignment horizontal="right" vertical="center" wrapText="1"/>
    </xf>
    <xf numFmtId="4" fontId="3" fillId="7" borderId="23" xfId="0" applyNumberFormat="1" applyFont="1" applyFill="1" applyBorder="1" applyAlignment="1">
      <alignment horizontal="right" vertical="center" wrapText="1"/>
    </xf>
    <xf numFmtId="4" fontId="3" fillId="5" borderId="26" xfId="0" applyNumberFormat="1" applyFont="1" applyFill="1" applyBorder="1" applyAlignment="1">
      <alignment horizontal="right" vertical="center" wrapText="1"/>
    </xf>
    <xf numFmtId="4" fontId="3" fillId="5" borderId="27" xfId="0" applyNumberFormat="1" applyFont="1" applyFill="1" applyBorder="1" applyAlignment="1">
      <alignment horizontal="right" vertical="center" wrapText="1"/>
    </xf>
    <xf numFmtId="4" fontId="3" fillId="5" borderId="28" xfId="0" applyNumberFormat="1" applyFont="1" applyFill="1" applyBorder="1" applyAlignment="1">
      <alignment horizontal="right" vertical="center" wrapText="1"/>
    </xf>
    <xf numFmtId="4" fontId="3" fillId="0" borderId="26" xfId="0" quotePrefix="1" applyNumberFormat="1" applyFont="1" applyBorder="1" applyAlignment="1">
      <alignment horizontal="right" vertical="center" wrapText="1"/>
    </xf>
    <xf numFmtId="4" fontId="3" fillId="0" borderId="27" xfId="0" quotePrefix="1" applyNumberFormat="1" applyFont="1" applyBorder="1" applyAlignment="1">
      <alignment horizontal="right" vertical="center" wrapText="1"/>
    </xf>
    <xf numFmtId="4" fontId="3" fillId="4" borderId="26" xfId="0" quotePrefix="1" applyNumberFormat="1" applyFont="1" applyFill="1" applyBorder="1" applyAlignment="1">
      <alignment horizontal="right" vertical="center" wrapText="1"/>
    </xf>
    <xf numFmtId="4" fontId="3" fillId="4" borderId="27" xfId="0" quotePrefix="1" applyNumberFormat="1" applyFont="1" applyFill="1" applyBorder="1" applyAlignment="1">
      <alignment horizontal="right" vertical="center" wrapText="1"/>
    </xf>
    <xf numFmtId="4" fontId="3" fillId="4" borderId="28" xfId="0" quotePrefix="1" applyNumberFormat="1" applyFont="1" applyFill="1" applyBorder="1" applyAlignment="1">
      <alignment horizontal="right" vertical="center" wrapText="1"/>
    </xf>
    <xf numFmtId="4" fontId="3" fillId="5" borderId="31" xfId="0" applyNumberFormat="1" applyFont="1" applyFill="1" applyBorder="1" applyAlignment="1">
      <alignment horizontal="right" vertical="center" wrapText="1"/>
    </xf>
    <xf numFmtId="4" fontId="3" fillId="5" borderId="33" xfId="0" applyNumberFormat="1" applyFont="1" applyFill="1" applyBorder="1" applyAlignment="1">
      <alignment horizontal="right" vertical="center" wrapText="1"/>
    </xf>
    <xf numFmtId="4" fontId="3" fillId="0" borderId="21" xfId="0" applyNumberFormat="1" applyFont="1" applyBorder="1" applyAlignment="1">
      <alignment horizontal="right" vertical="center" wrapText="1"/>
    </xf>
    <xf numFmtId="4" fontId="3" fillId="0" borderId="22" xfId="0" applyNumberFormat="1" applyFont="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0" borderId="31" xfId="0" applyNumberFormat="1" applyFont="1" applyBorder="1" applyAlignment="1">
      <alignment horizontal="right" vertical="center" wrapText="1"/>
    </xf>
    <xf numFmtId="4" fontId="3" fillId="0" borderId="33" xfId="0" applyNumberFormat="1" applyFont="1" applyBorder="1" applyAlignment="1">
      <alignment horizontal="right" vertical="center" wrapText="1"/>
    </xf>
    <xf numFmtId="0" fontId="2" fillId="0" borderId="36" xfId="0" quotePrefix="1" applyFont="1" applyBorder="1" applyAlignment="1">
      <alignment vertical="center" wrapText="1"/>
    </xf>
    <xf numFmtId="4" fontId="4" fillId="5" borderId="34" xfId="0" applyNumberFormat="1" applyFont="1" applyFill="1" applyBorder="1" applyAlignment="1">
      <alignment horizontal="right" vertical="center" wrapText="1"/>
    </xf>
    <xf numFmtId="4" fontId="3" fillId="5" borderId="8" xfId="0" quotePrefix="1" applyNumberFormat="1" applyFont="1" applyFill="1" applyBorder="1" applyAlignment="1">
      <alignment horizontal="right" vertical="center" wrapText="1"/>
    </xf>
    <xf numFmtId="4" fontId="3" fillId="5" borderId="28" xfId="0" quotePrefix="1" applyNumberFormat="1" applyFont="1" applyFill="1" applyBorder="1" applyAlignment="1">
      <alignment horizontal="right" vertical="center" wrapText="1"/>
    </xf>
    <xf numFmtId="4" fontId="3" fillId="7" borderId="8" xfId="0" quotePrefix="1" applyNumberFormat="1" applyFont="1" applyFill="1" applyBorder="1" applyAlignment="1">
      <alignment horizontal="right" vertical="center" wrapText="1"/>
    </xf>
    <xf numFmtId="4" fontId="3" fillId="7" borderId="28" xfId="0" quotePrefix="1" applyNumberFormat="1" applyFont="1" applyFill="1" applyBorder="1" applyAlignment="1">
      <alignment horizontal="right" vertical="center" wrapText="1"/>
    </xf>
    <xf numFmtId="4" fontId="3" fillId="9" borderId="23" xfId="0" applyNumberFormat="1" applyFont="1" applyFill="1" applyBorder="1" applyAlignment="1">
      <alignment horizontal="right" vertical="center" wrapText="1"/>
    </xf>
    <xf numFmtId="4" fontId="3" fillId="10" borderId="23" xfId="0" applyNumberFormat="1" applyFont="1" applyFill="1" applyBorder="1" applyAlignment="1">
      <alignment horizontal="right" vertical="center" wrapText="1"/>
    </xf>
    <xf numFmtId="0" fontId="0" fillId="8" borderId="2" xfId="0" quotePrefix="1" applyFont="1" applyFill="1" applyBorder="1" applyAlignment="1">
      <alignment vertical="center" wrapText="1"/>
    </xf>
    <xf numFmtId="4" fontId="3" fillId="8" borderId="28" xfId="0" quotePrefix="1" applyNumberFormat="1" applyFont="1" applyFill="1" applyBorder="1" applyAlignment="1">
      <alignment horizontal="right" vertical="center" wrapText="1"/>
    </xf>
    <xf numFmtId="4" fontId="3" fillId="11" borderId="26" xfId="0" quotePrefix="1" applyNumberFormat="1" applyFont="1" applyFill="1" applyBorder="1" applyAlignment="1">
      <alignment horizontal="right" vertical="center" wrapText="1"/>
    </xf>
    <xf numFmtId="4" fontId="3" fillId="11" borderId="27" xfId="0" quotePrefix="1" applyNumberFormat="1" applyFont="1" applyFill="1" applyBorder="1" applyAlignment="1">
      <alignment horizontal="right" vertical="center" wrapText="1"/>
    </xf>
    <xf numFmtId="4" fontId="3" fillId="5" borderId="39" xfId="0" applyNumberFormat="1" applyFont="1" applyFill="1" applyBorder="1" applyAlignment="1">
      <alignment horizontal="right" vertical="center" wrapText="1"/>
    </xf>
    <xf numFmtId="4" fontId="3" fillId="5" borderId="40" xfId="0" applyNumberFormat="1" applyFont="1" applyFill="1" applyBorder="1" applyAlignment="1">
      <alignment horizontal="right" vertical="center" wrapText="1"/>
    </xf>
    <xf numFmtId="4" fontId="3" fillId="5" borderId="41" xfId="0" applyNumberFormat="1" applyFont="1" applyFill="1" applyBorder="1" applyAlignment="1">
      <alignment horizontal="right" vertical="center" wrapText="1"/>
    </xf>
    <xf numFmtId="4" fontId="3" fillId="0" borderId="39" xfId="0" quotePrefix="1" applyNumberFormat="1" applyFont="1" applyBorder="1" applyAlignment="1">
      <alignment horizontal="right" vertical="center" wrapText="1"/>
    </xf>
    <xf numFmtId="4" fontId="3" fillId="0" borderId="40" xfId="0" quotePrefix="1" applyNumberFormat="1" applyFont="1" applyBorder="1" applyAlignment="1">
      <alignment horizontal="right" vertical="center" wrapText="1"/>
    </xf>
    <xf numFmtId="4" fontId="3" fillId="8" borderId="41" xfId="0" quotePrefix="1" applyNumberFormat="1" applyFont="1" applyFill="1" applyBorder="1" applyAlignment="1">
      <alignment horizontal="right" vertical="center" wrapText="1"/>
    </xf>
    <xf numFmtId="4" fontId="3" fillId="11" borderId="39" xfId="0" quotePrefix="1" applyNumberFormat="1" applyFont="1" applyFill="1" applyBorder="1" applyAlignment="1">
      <alignment horizontal="right" vertical="center" wrapText="1"/>
    </xf>
    <xf numFmtId="4" fontId="3" fillId="11" borderId="40" xfId="0" quotePrefix="1" applyNumberFormat="1" applyFont="1" applyFill="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3" fillId="4" borderId="13"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4" fontId="3" fillId="4" borderId="15" xfId="0" applyNumberFormat="1" applyFont="1" applyFill="1" applyBorder="1" applyAlignment="1">
      <alignment horizontal="right" vertical="center" wrapText="1"/>
    </xf>
    <xf numFmtId="4" fontId="4" fillId="5" borderId="46" xfId="0" applyNumberFormat="1" applyFont="1" applyFill="1" applyBorder="1" applyAlignment="1">
      <alignment horizontal="right" vertical="center" wrapText="1"/>
    </xf>
    <xf numFmtId="4" fontId="4" fillId="5" borderId="47" xfId="0" applyNumberFormat="1" applyFont="1" applyFill="1" applyBorder="1" applyAlignment="1">
      <alignment horizontal="right" vertical="center" wrapText="1"/>
    </xf>
    <xf numFmtId="4" fontId="4" fillId="5" borderId="48" xfId="0"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0" borderId="17" xfId="0" applyNumberFormat="1" applyFont="1" applyBorder="1" applyAlignment="1">
      <alignment horizontal="right" vertical="center" wrapText="1"/>
    </xf>
    <xf numFmtId="4" fontId="3" fillId="4" borderId="16" xfId="0" applyNumberFormat="1" applyFont="1" applyFill="1" applyBorder="1" applyAlignment="1">
      <alignment horizontal="right" vertical="center" wrapText="1"/>
    </xf>
    <xf numFmtId="4" fontId="3" fillId="4" borderId="17" xfId="0" applyNumberFormat="1" applyFont="1" applyFill="1" applyBorder="1" applyAlignment="1">
      <alignment horizontal="right" vertical="center" wrapText="1"/>
    </xf>
    <xf numFmtId="4" fontId="3" fillId="4" borderId="18" xfId="0" applyNumberFormat="1" applyFont="1" applyFill="1" applyBorder="1" applyAlignment="1">
      <alignment horizontal="right" vertical="center" wrapText="1"/>
    </xf>
    <xf numFmtId="0" fontId="4" fillId="8" borderId="0" xfId="0" quotePrefix="1" applyFont="1" applyFill="1" applyBorder="1" applyAlignment="1">
      <alignmen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20" xfId="0" quotePrefix="1" applyFont="1" applyFill="1" applyBorder="1" applyAlignment="1">
      <alignment vertical="center" wrapText="1"/>
    </xf>
    <xf numFmtId="0" fontId="0" fillId="0" borderId="25" xfId="0" quotePrefix="1" applyFont="1" applyFill="1" applyBorder="1" applyAlignment="1">
      <alignment vertical="center" wrapText="1"/>
    </xf>
    <xf numFmtId="0" fontId="0" fillId="0" borderId="38" xfId="0" quotePrefix="1" applyFont="1" applyFill="1" applyBorder="1" applyAlignment="1">
      <alignment vertical="center" wrapText="1"/>
    </xf>
    <xf numFmtId="0" fontId="2" fillId="0" borderId="9"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0" xfId="0" applyFont="1" applyAlignment="1">
      <alignment vertical="center" wrapText="1"/>
    </xf>
    <xf numFmtId="0" fontId="0" fillId="0" borderId="2" xfId="0" quotePrefix="1" applyFont="1" applyBorder="1" applyAlignment="1">
      <alignment vertical="center" wrapText="1"/>
    </xf>
    <xf numFmtId="0" fontId="0" fillId="0" borderId="2" xfId="0" quotePrefix="1" applyFont="1" applyFill="1" applyBorder="1" applyAlignment="1">
      <alignment vertical="center" wrapText="1"/>
    </xf>
    <xf numFmtId="0" fontId="0" fillId="0" borderId="43" xfId="0" quotePrefix="1" applyFont="1" applyFill="1" applyBorder="1" applyAlignment="1">
      <alignment vertical="center" wrapText="1"/>
    </xf>
    <xf numFmtId="0" fontId="0" fillId="0" borderId="45" xfId="0" quotePrefix="1" applyFont="1" applyFill="1" applyBorder="1" applyAlignment="1">
      <alignment vertical="center" wrapText="1"/>
    </xf>
    <xf numFmtId="0" fontId="2" fillId="0" borderId="9" xfId="0" quotePrefix="1" applyFont="1" applyBorder="1" applyAlignment="1">
      <alignment vertical="center" wrapText="1"/>
    </xf>
    <xf numFmtId="0" fontId="2" fillId="0" borderId="0" xfId="0" quotePrefix="1" applyFont="1" applyBorder="1" applyAlignment="1">
      <alignment vertical="center" wrapText="1"/>
    </xf>
    <xf numFmtId="0" fontId="2" fillId="0" borderId="0" xfId="0" applyFont="1" applyBorder="1" applyAlignment="1">
      <alignment vertical="center" wrapText="1"/>
    </xf>
    <xf numFmtId="0" fontId="0" fillId="0" borderId="1" xfId="0" quotePrefix="1" applyFont="1" applyBorder="1" applyAlignment="1">
      <alignment vertical="center" wrapText="1"/>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42" xfId="0" quotePrefix="1" applyFont="1" applyFill="1" applyBorder="1" applyAlignment="1">
      <alignment vertical="center" wrapText="1"/>
    </xf>
    <xf numFmtId="0" fontId="3" fillId="8" borderId="19"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37"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3" fillId="8" borderId="0" xfId="0" applyFont="1" applyFill="1"/>
    <xf numFmtId="0" fontId="3" fillId="8" borderId="42" xfId="0" applyFont="1" applyFill="1" applyBorder="1" applyAlignment="1">
      <alignment horizontal="center" vertical="center"/>
    </xf>
    <xf numFmtId="0" fontId="3" fillId="8" borderId="4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0" fillId="8" borderId="35" xfId="0" applyFill="1" applyBorder="1" applyAlignment="1">
      <alignment horizontal="center" vertical="center"/>
    </xf>
    <xf numFmtId="0" fontId="11" fillId="0" borderId="0" xfId="1" applyFont="1" applyFill="1" applyBorder="1" applyAlignment="1">
      <alignment horizontal="left" vertical="top"/>
    </xf>
    <xf numFmtId="0" fontId="15" fillId="0" borderId="0" xfId="1" applyFont="1" applyFill="1" applyBorder="1" applyAlignment="1">
      <alignment horizontal="left" vertical="top"/>
    </xf>
    <xf numFmtId="0" fontId="14" fillId="0" borderId="0" xfId="1" applyFont="1" applyFill="1" applyBorder="1" applyAlignment="1">
      <alignment horizontal="left" vertical="top" wrapText="1"/>
    </xf>
    <xf numFmtId="0" fontId="1" fillId="3" borderId="69" xfId="1" applyFont="1" applyFill="1" applyBorder="1" applyAlignment="1">
      <alignment horizontal="center" vertical="center" wrapText="1"/>
    </xf>
    <xf numFmtId="0" fontId="1" fillId="3" borderId="79" xfId="1" applyFont="1" applyFill="1" applyBorder="1" applyAlignment="1">
      <alignment horizontal="center" vertical="center" wrapText="1"/>
    </xf>
    <xf numFmtId="0" fontId="1" fillId="3" borderId="80" xfId="0" applyFont="1" applyFill="1" applyBorder="1" applyAlignment="1">
      <alignment horizontal="center" vertical="center" wrapText="1"/>
    </xf>
    <xf numFmtId="1" fontId="15" fillId="0" borderId="76" xfId="1" applyNumberFormat="1" applyFont="1" applyFill="1" applyBorder="1" applyAlignment="1">
      <alignment horizontal="center" vertical="center" shrinkToFit="1"/>
    </xf>
    <xf numFmtId="1" fontId="15" fillId="0" borderId="72" xfId="1" applyNumberFormat="1" applyFont="1" applyFill="1" applyBorder="1" applyAlignment="1">
      <alignment horizontal="center" vertical="center" shrinkToFit="1"/>
    </xf>
    <xf numFmtId="1" fontId="15" fillId="0" borderId="74" xfId="1" applyNumberFormat="1" applyFont="1" applyFill="1" applyBorder="1" applyAlignment="1">
      <alignment horizontal="center" vertical="center" shrinkToFit="1"/>
    </xf>
    <xf numFmtId="1" fontId="15" fillId="0" borderId="69" xfId="1" applyNumberFormat="1" applyFont="1" applyFill="1" applyBorder="1" applyAlignment="1">
      <alignment horizontal="center" vertical="center" shrinkToFit="1"/>
    </xf>
    <xf numFmtId="0" fontId="4" fillId="0" borderId="70" xfId="1" applyFont="1" applyFill="1" applyBorder="1" applyAlignment="1">
      <alignment vertical="center" wrapText="1"/>
    </xf>
    <xf numFmtId="0" fontId="3" fillId="0" borderId="0" xfId="1" applyFont="1" applyFill="1" applyBorder="1" applyAlignment="1">
      <alignment horizontal="left" vertical="top" wrapText="1"/>
    </xf>
    <xf numFmtId="0" fontId="1" fillId="3" borderId="85"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3" fillId="0" borderId="77" xfId="1" applyFont="1" applyFill="1" applyBorder="1" applyAlignment="1">
      <alignment horizontal="left" vertical="center" wrapText="1"/>
    </xf>
    <xf numFmtId="0" fontId="3" fillId="0" borderId="68" xfId="1" applyFont="1" applyFill="1" applyBorder="1" applyAlignment="1">
      <alignment horizontal="left" vertical="center" wrapText="1"/>
    </xf>
    <xf numFmtId="0" fontId="3" fillId="0" borderId="75" xfId="1" applyFont="1" applyFill="1" applyBorder="1" applyAlignment="1">
      <alignment horizontal="left" vertical="center" wrapText="1"/>
    </xf>
    <xf numFmtId="4" fontId="4" fillId="9" borderId="1" xfId="0" applyNumberFormat="1" applyFont="1" applyFill="1" applyBorder="1" applyAlignment="1">
      <alignment horizontal="left" vertical="center" wrapText="1"/>
    </xf>
    <xf numFmtId="165" fontId="0" fillId="14" borderId="1" xfId="0" applyNumberFormat="1" applyFont="1" applyFill="1" applyBorder="1" applyAlignment="1">
      <alignment horizontal="left" vertical="center" indent="10"/>
    </xf>
    <xf numFmtId="0" fontId="0" fillId="0" borderId="0" xfId="0" applyFont="1" applyAlignment="1">
      <alignment horizontal="left" vertical="center"/>
    </xf>
    <xf numFmtId="0" fontId="0" fillId="0" borderId="0" xfId="0" applyFont="1" applyAlignment="1">
      <alignment vertical="center" wrapText="1"/>
    </xf>
    <xf numFmtId="2" fontId="0" fillId="0" borderId="1" xfId="0" applyNumberFormat="1" applyFont="1" applyBorder="1" applyAlignment="1">
      <alignment horizontal="left" vertical="center" indent="1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Protection="1">
      <protection locked="0"/>
    </xf>
    <xf numFmtId="0" fontId="13" fillId="0" borderId="0" xfId="0" applyFont="1" applyAlignment="1" applyProtection="1">
      <alignment horizontal="left" vertical="center"/>
      <protection locked="0"/>
    </xf>
    <xf numFmtId="14" fontId="5"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protection locked="0"/>
    </xf>
    <xf numFmtId="0" fontId="4" fillId="2" borderId="2" xfId="0" applyFont="1" applyFill="1" applyBorder="1" applyAlignment="1" applyProtection="1">
      <alignment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3" fillId="8" borderId="19" xfId="0" applyFont="1" applyFill="1" applyBorder="1" applyAlignment="1" applyProtection="1">
      <alignment horizontal="center" vertical="center"/>
      <protection locked="0"/>
    </xf>
    <xf numFmtId="0" fontId="3" fillId="8" borderId="20" xfId="0" applyFont="1" applyFill="1" applyBorder="1" applyAlignment="1" applyProtection="1">
      <alignment horizontal="left" vertical="center" wrapText="1"/>
      <protection locked="0"/>
    </xf>
    <xf numFmtId="4" fontId="3" fillId="13" borderId="21" xfId="0" applyNumberFormat="1" applyFont="1" applyFill="1" applyBorder="1" applyAlignment="1" applyProtection="1">
      <alignment horizontal="right" vertical="center" wrapText="1"/>
      <protection locked="0"/>
    </xf>
    <xf numFmtId="4" fontId="3" fillId="13" borderId="52" xfId="0" applyNumberFormat="1" applyFont="1" applyFill="1" applyBorder="1" applyAlignment="1" applyProtection="1">
      <alignment horizontal="right" vertical="center" wrapText="1"/>
      <protection locked="0"/>
    </xf>
    <xf numFmtId="4" fontId="3" fillId="9" borderId="53" xfId="0" applyNumberFormat="1" applyFont="1" applyFill="1" applyBorder="1" applyAlignment="1" applyProtection="1">
      <alignment horizontal="right" vertical="center" wrapText="1"/>
      <protection locked="0"/>
    </xf>
    <xf numFmtId="4" fontId="3" fillId="0" borderId="6" xfId="0" applyNumberFormat="1" applyFont="1" applyFill="1" applyBorder="1" applyAlignment="1" applyProtection="1">
      <alignment horizontal="right" vertical="center" wrapText="1"/>
      <protection locked="0"/>
    </xf>
    <xf numFmtId="4" fontId="3" fillId="0" borderId="22" xfId="0" applyNumberFormat="1" applyFont="1" applyFill="1" applyBorder="1" applyAlignment="1" applyProtection="1">
      <alignment horizontal="right" vertical="center" wrapText="1"/>
      <protection locked="0"/>
    </xf>
    <xf numFmtId="4" fontId="3" fillId="0" borderId="21" xfId="0" applyNumberFormat="1" applyFont="1" applyFill="1" applyBorder="1" applyAlignment="1" applyProtection="1">
      <alignment horizontal="right" vertical="center" wrapText="1"/>
      <protection locked="0"/>
    </xf>
    <xf numFmtId="4" fontId="3" fillId="0" borderId="23" xfId="0" applyNumberFormat="1" applyFont="1" applyFill="1" applyBorder="1" applyAlignment="1" applyProtection="1">
      <alignment horizontal="right" vertical="center" wrapText="1"/>
      <protection locked="0"/>
    </xf>
    <xf numFmtId="0" fontId="3" fillId="8" borderId="29" xfId="0" applyFont="1" applyFill="1" applyBorder="1" applyAlignment="1" applyProtection="1">
      <alignment horizontal="center" vertical="center"/>
      <protection locked="0"/>
    </xf>
    <xf numFmtId="0" fontId="3" fillId="8" borderId="30" xfId="0" applyFont="1" applyFill="1" applyBorder="1" applyAlignment="1" applyProtection="1">
      <alignment horizontal="left" vertical="center" wrapText="1"/>
      <protection locked="0"/>
    </xf>
    <xf numFmtId="4" fontId="3" fillId="13" borderId="6" xfId="0" applyNumberFormat="1" applyFont="1" applyFill="1" applyBorder="1" applyAlignment="1" applyProtection="1">
      <alignment horizontal="right" vertical="center" wrapText="1"/>
      <protection locked="0"/>
    </xf>
    <xf numFmtId="4" fontId="3" fillId="0" borderId="31" xfId="0" applyNumberFormat="1" applyFont="1" applyFill="1" applyBorder="1" applyAlignment="1" applyProtection="1">
      <alignment horizontal="right" vertical="center" wrapText="1"/>
      <protection locked="0"/>
    </xf>
    <xf numFmtId="4" fontId="3" fillId="9" borderId="32" xfId="0" applyNumberFormat="1" applyFont="1" applyFill="1" applyBorder="1" applyAlignment="1" applyProtection="1">
      <alignment horizontal="right" vertical="center" wrapText="1"/>
      <protection locked="0"/>
    </xf>
    <xf numFmtId="4" fontId="3" fillId="8" borderId="31" xfId="0" applyNumberFormat="1" applyFont="1" applyFill="1" applyBorder="1" applyAlignment="1" applyProtection="1">
      <alignment horizontal="right" vertical="center" wrapText="1"/>
      <protection locked="0"/>
    </xf>
    <xf numFmtId="4" fontId="3" fillId="9" borderId="33" xfId="0" applyNumberFormat="1" applyFont="1" applyFill="1" applyBorder="1" applyAlignment="1" applyProtection="1">
      <alignment horizontal="right" vertical="center" wrapText="1"/>
      <protection locked="0"/>
    </xf>
    <xf numFmtId="0" fontId="3" fillId="8" borderId="1" xfId="0" applyFont="1" applyFill="1" applyBorder="1" applyAlignment="1" applyProtection="1">
      <alignment horizontal="center" vertical="center"/>
      <protection locked="0"/>
    </xf>
    <xf numFmtId="0" fontId="3" fillId="8" borderId="2" xfId="0" quotePrefix="1" applyFont="1" applyFill="1" applyBorder="1" applyAlignment="1" applyProtection="1">
      <alignment horizontal="left" vertical="center" wrapText="1"/>
      <protection locked="0"/>
    </xf>
    <xf numFmtId="4" fontId="3" fillId="0" borderId="7" xfId="0" applyNumberFormat="1" applyFont="1" applyFill="1" applyBorder="1" applyAlignment="1" applyProtection="1">
      <alignment horizontal="right" vertical="center" wrapText="1"/>
      <protection locked="0"/>
    </xf>
    <xf numFmtId="4" fontId="3" fillId="0" borderId="8" xfId="0" applyNumberFormat="1" applyFont="1" applyFill="1" applyBorder="1" applyAlignment="1" applyProtection="1">
      <alignment horizontal="right" vertical="center" wrapText="1"/>
      <protection locked="0"/>
    </xf>
    <xf numFmtId="4" fontId="3" fillId="9" borderId="54" xfId="0" applyNumberFormat="1" applyFont="1" applyFill="1" applyBorder="1" applyAlignment="1" applyProtection="1">
      <alignment horizontal="right" vertical="center" wrapText="1"/>
      <protection locked="0"/>
    </xf>
    <xf numFmtId="4" fontId="3" fillId="9" borderId="6" xfId="0" applyNumberFormat="1" applyFont="1" applyFill="1" applyBorder="1" applyAlignment="1" applyProtection="1">
      <alignment horizontal="right" vertical="center" wrapText="1"/>
      <protection locked="0"/>
    </xf>
    <xf numFmtId="4" fontId="3" fillId="9" borderId="7" xfId="0" applyNumberFormat="1" applyFont="1" applyFill="1" applyBorder="1" applyAlignment="1" applyProtection="1">
      <alignment horizontal="right" vertical="center" wrapText="1"/>
      <protection locked="0"/>
    </xf>
    <xf numFmtId="4" fontId="3" fillId="9" borderId="8" xfId="0" applyNumberFormat="1" applyFont="1" applyFill="1" applyBorder="1" applyAlignment="1" applyProtection="1">
      <alignment horizontal="right" vertical="center" wrapText="1"/>
      <protection locked="0"/>
    </xf>
    <xf numFmtId="0" fontId="4" fillId="8" borderId="5" xfId="0" applyFont="1" applyFill="1" applyBorder="1" applyAlignment="1" applyProtection="1">
      <alignment horizontal="center" vertical="center"/>
      <protection locked="0"/>
    </xf>
    <xf numFmtId="0" fontId="4" fillId="8" borderId="9" xfId="0" quotePrefix="1" applyFont="1" applyFill="1" applyBorder="1" applyAlignment="1" applyProtection="1">
      <alignment horizontal="left" vertical="center" wrapText="1"/>
      <protection locked="0"/>
    </xf>
    <xf numFmtId="4" fontId="4" fillId="13" borderId="6" xfId="0" applyNumberFormat="1" applyFont="1" applyFill="1" applyBorder="1" applyAlignment="1" applyProtection="1">
      <alignment horizontal="right" vertical="center" wrapText="1"/>
      <protection locked="0"/>
    </xf>
    <xf numFmtId="4" fontId="4" fillId="13" borderId="51" xfId="0" applyNumberFormat="1" applyFont="1" applyFill="1" applyBorder="1" applyAlignment="1" applyProtection="1">
      <alignment horizontal="right" vertical="center" wrapText="1"/>
      <protection locked="0"/>
    </xf>
    <xf numFmtId="0" fontId="4" fillId="0" borderId="0" xfId="0" applyFont="1" applyBorder="1" applyAlignment="1" applyProtection="1">
      <alignment horizontal="center" vertical="center"/>
      <protection locked="0"/>
    </xf>
    <xf numFmtId="0" fontId="4" fillId="0" borderId="0" xfId="0" quotePrefix="1" applyFont="1" applyBorder="1" applyAlignment="1" applyProtection="1">
      <alignment horizontal="left" vertical="center" wrapText="1"/>
      <protection locked="0"/>
    </xf>
    <xf numFmtId="4" fontId="4" fillId="8" borderId="0" xfId="0" quotePrefix="1" applyNumberFormat="1" applyFont="1" applyFill="1" applyBorder="1" applyAlignment="1" applyProtection="1">
      <alignment horizontal="left" vertical="center" wrapText="1"/>
      <protection locked="0"/>
    </xf>
    <xf numFmtId="0" fontId="3" fillId="0" borderId="0" xfId="0" applyFont="1" applyProtection="1">
      <protection locked="0"/>
    </xf>
    <xf numFmtId="0" fontId="4" fillId="0" borderId="0" xfId="0" applyFont="1" applyAlignment="1" applyProtection="1">
      <alignment vertical="center" wrapText="1"/>
      <protection locked="0"/>
    </xf>
    <xf numFmtId="4" fontId="4" fillId="8" borderId="0" xfId="0" applyNumberFormat="1" applyFont="1" applyFill="1" applyAlignment="1" applyProtection="1">
      <alignment vertical="center" wrapText="1"/>
      <protection locked="0"/>
    </xf>
    <xf numFmtId="0" fontId="3" fillId="0" borderId="1" xfId="0" applyFont="1" applyBorder="1" applyAlignment="1" applyProtection="1">
      <alignment horizontal="center" vertical="center"/>
      <protection locked="0"/>
    </xf>
    <xf numFmtId="0" fontId="3" fillId="0" borderId="2" xfId="0" quotePrefix="1" applyFont="1" applyBorder="1" applyAlignment="1" applyProtection="1">
      <alignment vertical="center" wrapText="1"/>
      <protection locked="0"/>
    </xf>
    <xf numFmtId="4" fontId="3" fillId="8" borderId="6" xfId="0" applyNumberFormat="1" applyFont="1" applyFill="1" applyBorder="1" applyAlignment="1" applyProtection="1">
      <alignment horizontal="right" vertical="center" wrapText="1"/>
      <protection locked="0"/>
    </xf>
    <xf numFmtId="4" fontId="3" fillId="8" borderId="51" xfId="0" applyNumberFormat="1" applyFont="1" applyFill="1" applyBorder="1" applyAlignment="1" applyProtection="1">
      <alignment horizontal="right" vertical="center" wrapText="1"/>
      <protection locked="0"/>
    </xf>
    <xf numFmtId="4" fontId="3" fillId="13" borderId="51" xfId="0" applyNumberFormat="1" applyFont="1" applyFill="1" applyBorder="1" applyAlignment="1" applyProtection="1">
      <alignment horizontal="right" vertical="center" wrapText="1"/>
      <protection locked="0"/>
    </xf>
    <xf numFmtId="4" fontId="3" fillId="8" borderId="52" xfId="0" applyNumberFormat="1" applyFont="1" applyFill="1" applyBorder="1" applyAlignment="1" applyProtection="1">
      <alignment horizontal="right" vertical="center" wrapText="1"/>
      <protection locked="0"/>
    </xf>
    <xf numFmtId="4" fontId="3" fillId="9" borderId="21" xfId="0" applyNumberFormat="1" applyFont="1" applyFill="1" applyBorder="1" applyAlignment="1" applyProtection="1">
      <alignment horizontal="right" vertical="center" wrapText="1"/>
      <protection locked="0"/>
    </xf>
    <xf numFmtId="4" fontId="3" fillId="9" borderId="22" xfId="0" applyNumberFormat="1" applyFont="1" applyFill="1" applyBorder="1" applyAlignment="1" applyProtection="1">
      <alignment horizontal="right" vertical="center" wrapText="1"/>
      <protection locked="0"/>
    </xf>
    <xf numFmtId="4" fontId="3" fillId="9" borderId="23" xfId="0" applyNumberFormat="1" applyFont="1" applyFill="1" applyBorder="1" applyAlignment="1" applyProtection="1">
      <alignment horizontal="right" vertical="center" wrapText="1"/>
      <protection locked="0"/>
    </xf>
    <xf numFmtId="4" fontId="3" fillId="9" borderId="6" xfId="0" quotePrefix="1" applyNumberFormat="1" applyFont="1" applyFill="1" applyBorder="1" applyAlignment="1" applyProtection="1">
      <alignment horizontal="right" vertical="center" wrapText="1"/>
      <protection locked="0"/>
    </xf>
    <xf numFmtId="4" fontId="3" fillId="9" borderId="7" xfId="0" quotePrefix="1" applyNumberFormat="1" applyFont="1" applyFill="1" applyBorder="1" applyAlignment="1" applyProtection="1">
      <alignment horizontal="right" vertical="center" wrapText="1"/>
      <protection locked="0"/>
    </xf>
    <xf numFmtId="4" fontId="3" fillId="9" borderId="8" xfId="0" quotePrefix="1" applyNumberFormat="1" applyFont="1" applyFill="1" applyBorder="1" applyAlignment="1" applyProtection="1">
      <alignment horizontal="right" vertical="center" wrapText="1"/>
      <protection locked="0"/>
    </xf>
    <xf numFmtId="4" fontId="3" fillId="8" borderId="55" xfId="0" applyNumberFormat="1" applyFont="1" applyFill="1" applyBorder="1" applyAlignment="1" applyProtection="1">
      <alignment horizontal="right" vertical="center" wrapText="1"/>
      <protection locked="0"/>
    </xf>
    <xf numFmtId="4" fontId="3" fillId="9" borderId="26" xfId="0" quotePrefix="1" applyNumberFormat="1" applyFont="1" applyFill="1" applyBorder="1" applyAlignment="1" applyProtection="1">
      <alignment horizontal="right" vertical="center" wrapText="1"/>
      <protection locked="0"/>
    </xf>
    <xf numFmtId="4" fontId="3" fillId="9" borderId="27" xfId="0" quotePrefix="1" applyNumberFormat="1" applyFont="1" applyFill="1" applyBorder="1" applyAlignment="1" applyProtection="1">
      <alignment horizontal="right" vertical="center" wrapText="1"/>
      <protection locked="0"/>
    </xf>
    <xf numFmtId="4" fontId="3" fillId="9" borderId="28" xfId="0" quotePrefix="1" applyNumberFormat="1" applyFont="1" applyFill="1" applyBorder="1" applyAlignment="1" applyProtection="1">
      <alignment horizontal="right" vertical="center" wrapText="1"/>
      <protection locked="0"/>
    </xf>
    <xf numFmtId="4" fontId="3" fillId="8" borderId="56" xfId="0" applyNumberFormat="1" applyFont="1" applyFill="1" applyBorder="1" applyAlignment="1" applyProtection="1">
      <alignment horizontal="right" vertical="center" wrapText="1"/>
      <protection locked="0"/>
    </xf>
    <xf numFmtId="4" fontId="3" fillId="9" borderId="13" xfId="0" applyNumberFormat="1" applyFont="1" applyFill="1" applyBorder="1" applyAlignment="1" applyProtection="1">
      <alignment horizontal="right" vertical="center" wrapText="1"/>
      <protection locked="0"/>
    </xf>
    <xf numFmtId="4" fontId="3" fillId="9" borderId="14" xfId="0" applyNumberFormat="1" applyFont="1" applyFill="1" applyBorder="1" applyAlignment="1" applyProtection="1">
      <alignment horizontal="right" vertical="center" wrapText="1"/>
      <protection locked="0"/>
    </xf>
    <xf numFmtId="4" fontId="3" fillId="9" borderId="15" xfId="0" applyNumberFormat="1" applyFont="1" applyFill="1" applyBorder="1" applyAlignment="1" applyProtection="1">
      <alignment horizontal="right" vertical="center" wrapText="1"/>
      <protection locked="0"/>
    </xf>
    <xf numFmtId="0" fontId="3" fillId="8" borderId="44" xfId="0" applyFont="1" applyFill="1" applyBorder="1" applyAlignment="1" applyProtection="1">
      <alignment horizontal="center" vertical="center"/>
      <protection locked="0"/>
    </xf>
    <xf numFmtId="0" fontId="3" fillId="8" borderId="45" xfId="0" quotePrefix="1" applyFont="1" applyFill="1" applyBorder="1" applyAlignment="1" applyProtection="1">
      <alignment vertical="center" wrapText="1"/>
      <protection locked="0"/>
    </xf>
    <xf numFmtId="4" fontId="3" fillId="9" borderId="16" xfId="0" applyNumberFormat="1" applyFont="1" applyFill="1" applyBorder="1" applyAlignment="1" applyProtection="1">
      <alignment horizontal="right" vertical="center" wrapText="1"/>
      <protection locked="0"/>
    </xf>
    <xf numFmtId="4" fontId="3" fillId="9" borderId="17" xfId="0" applyNumberFormat="1" applyFont="1" applyFill="1" applyBorder="1" applyAlignment="1" applyProtection="1">
      <alignment horizontal="right" vertical="center" wrapText="1"/>
      <protection locked="0"/>
    </xf>
    <xf numFmtId="4" fontId="3" fillId="9" borderId="18" xfId="0" applyNumberFormat="1" applyFont="1" applyFill="1" applyBorder="1" applyAlignment="1" applyProtection="1">
      <alignment horizontal="right" vertical="center" wrapText="1"/>
      <protection locked="0"/>
    </xf>
    <xf numFmtId="0" fontId="4" fillId="0" borderId="9" xfId="0" quotePrefix="1" applyFont="1" applyBorder="1" applyAlignment="1" applyProtection="1">
      <alignment vertical="center" wrapText="1"/>
      <protection locked="0"/>
    </xf>
    <xf numFmtId="4" fontId="4" fillId="14" borderId="46" xfId="0" applyNumberFormat="1" applyFont="1" applyFill="1" applyBorder="1" applyAlignment="1" applyProtection="1">
      <alignment horizontal="right" vertical="center" wrapText="1"/>
      <protection locked="0"/>
    </xf>
    <xf numFmtId="4" fontId="4" fillId="14" borderId="47" xfId="0" applyNumberFormat="1" applyFont="1" applyFill="1" applyBorder="1" applyAlignment="1" applyProtection="1">
      <alignment horizontal="right" vertical="center" wrapText="1"/>
      <protection locked="0"/>
    </xf>
    <xf numFmtId="4" fontId="4" fillId="9" borderId="46" xfId="0" applyNumberFormat="1" applyFont="1" applyFill="1" applyBorder="1" applyAlignment="1" applyProtection="1">
      <alignment horizontal="right" vertical="center" wrapText="1"/>
      <protection locked="0"/>
    </xf>
    <xf numFmtId="4" fontId="4" fillId="8" borderId="46" xfId="0" applyNumberFormat="1" applyFont="1" applyFill="1" applyBorder="1" applyAlignment="1" applyProtection="1">
      <alignment horizontal="right" vertical="center" wrapText="1"/>
      <protection locked="0"/>
    </xf>
    <xf numFmtId="4" fontId="4" fillId="8" borderId="47" xfId="0" applyNumberFormat="1" applyFont="1" applyFill="1" applyBorder="1" applyAlignment="1" applyProtection="1">
      <alignment horizontal="right" vertical="center" wrapText="1"/>
      <protection locked="0"/>
    </xf>
    <xf numFmtId="4" fontId="4" fillId="8" borderId="48" xfId="0" applyNumberFormat="1"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0" borderId="0" xfId="0" quotePrefix="1" applyFont="1" applyBorder="1" applyAlignment="1" applyProtection="1">
      <alignment vertical="center" wrapText="1"/>
      <protection locked="0"/>
    </xf>
    <xf numFmtId="4" fontId="4" fillId="8" borderId="0" xfId="0" quotePrefix="1" applyNumberFormat="1" applyFont="1" applyFill="1" applyBorder="1" applyAlignment="1" applyProtection="1">
      <alignment vertical="center" wrapText="1"/>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4" fontId="4" fillId="8" borderId="0" xfId="0" applyNumberFormat="1" applyFont="1" applyFill="1" applyBorder="1" applyAlignment="1" applyProtection="1">
      <alignment vertical="center" wrapText="1"/>
      <protection locked="0"/>
    </xf>
    <xf numFmtId="0" fontId="3" fillId="0" borderId="1" xfId="0" quotePrefix="1" applyFont="1" applyBorder="1" applyAlignment="1" applyProtection="1">
      <alignment vertical="center" wrapText="1"/>
      <protection locked="0"/>
    </xf>
    <xf numFmtId="4" fontId="3" fillId="8" borderId="26" xfId="0"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center" vertical="center"/>
      <protection locked="0"/>
    </xf>
    <xf numFmtId="4" fontId="3" fillId="14" borderId="6" xfId="0" applyNumberFormat="1" applyFont="1" applyFill="1" applyBorder="1" applyAlignment="1" applyProtection="1">
      <alignment horizontal="right" vertical="center" wrapText="1"/>
      <protection locked="0"/>
    </xf>
    <xf numFmtId="4" fontId="3" fillId="14" borderId="7" xfId="0" applyNumberFormat="1" applyFont="1" applyFill="1" applyBorder="1" applyAlignment="1" applyProtection="1">
      <alignment horizontal="right" vertical="center" wrapText="1"/>
      <protection locked="0"/>
    </xf>
    <xf numFmtId="4" fontId="3" fillId="8" borderId="7" xfId="0" applyNumberFormat="1" applyFont="1" applyFill="1" applyBorder="1" applyAlignment="1" applyProtection="1">
      <alignment horizontal="right" vertical="center" wrapText="1"/>
      <protection locked="0"/>
    </xf>
    <xf numFmtId="4" fontId="3" fillId="8" borderId="8" xfId="0" applyNumberFormat="1" applyFont="1" applyFill="1" applyBorder="1" applyAlignment="1" applyProtection="1">
      <alignment horizontal="right" vertical="center" wrapText="1"/>
      <protection locked="0"/>
    </xf>
    <xf numFmtId="0" fontId="3" fillId="0" borderId="1" xfId="0" quotePrefix="1" applyFont="1" applyFill="1" applyBorder="1" applyAlignment="1" applyProtection="1">
      <alignment vertical="center" wrapText="1"/>
      <protection locked="0"/>
    </xf>
    <xf numFmtId="4" fontId="3" fillId="9" borderId="51" xfId="0" applyNumberFormat="1" applyFont="1" applyFill="1" applyBorder="1" applyAlignment="1" applyProtection="1">
      <alignment horizontal="right" vertical="center" wrapText="1"/>
      <protection locked="0"/>
    </xf>
    <xf numFmtId="0" fontId="3" fillId="0" borderId="42" xfId="0" applyFont="1" applyFill="1" applyBorder="1" applyAlignment="1" applyProtection="1">
      <alignment horizontal="center" vertical="center"/>
      <protection locked="0"/>
    </xf>
    <xf numFmtId="0" fontId="3" fillId="0" borderId="42" xfId="0" quotePrefix="1" applyFont="1" applyFill="1" applyBorder="1" applyAlignment="1" applyProtection="1">
      <alignment vertical="center" wrapText="1"/>
      <protection locked="0"/>
    </xf>
    <xf numFmtId="0" fontId="3" fillId="0" borderId="45" xfId="0" quotePrefix="1" applyFont="1" applyFill="1" applyBorder="1" applyAlignment="1" applyProtection="1">
      <alignment vertical="center" wrapText="1"/>
      <protection locked="0"/>
    </xf>
    <xf numFmtId="4" fontId="3" fillId="9" borderId="57" xfId="0" applyNumberFormat="1" applyFont="1" applyFill="1" applyBorder="1" applyAlignment="1" applyProtection="1">
      <alignment horizontal="right" vertical="center" wrapText="1"/>
      <protection locked="0"/>
    </xf>
    <xf numFmtId="0" fontId="4" fillId="8" borderId="0" xfId="0" quotePrefix="1" applyFont="1" applyFill="1" applyBorder="1" applyAlignment="1" applyProtection="1">
      <alignment vertical="center" wrapText="1"/>
      <protection locked="0"/>
    </xf>
    <xf numFmtId="4" fontId="4" fillId="0" borderId="0" xfId="0" quotePrefix="1" applyNumberFormat="1" applyFont="1" applyBorder="1" applyAlignment="1" applyProtection="1">
      <alignment vertical="center" wrapText="1"/>
      <protection locked="0"/>
    </xf>
    <xf numFmtId="0" fontId="0" fillId="8" borderId="35" xfId="0" applyFill="1" applyBorder="1" applyAlignment="1" applyProtection="1">
      <alignment horizontal="center" vertical="center"/>
      <protection locked="0"/>
    </xf>
    <xf numFmtId="0" fontId="4" fillId="0" borderId="36" xfId="0" quotePrefix="1" applyFont="1" applyBorder="1" applyAlignment="1" applyProtection="1">
      <alignment vertical="center" wrapText="1"/>
      <protection locked="0"/>
    </xf>
    <xf numFmtId="4" fontId="4" fillId="14" borderId="92" xfId="0" applyNumberFormat="1" applyFont="1" applyFill="1" applyBorder="1" applyAlignment="1" applyProtection="1">
      <alignment horizontal="right" vertical="center" wrapText="1"/>
      <protection locked="0"/>
    </xf>
    <xf numFmtId="4" fontId="4" fillId="14" borderId="81" xfId="0" applyNumberFormat="1" applyFont="1" applyFill="1" applyBorder="1" applyAlignment="1" applyProtection="1">
      <alignment horizontal="right" vertical="center" wrapText="1"/>
      <protection locked="0"/>
    </xf>
    <xf numFmtId="4" fontId="0" fillId="0" borderId="0" xfId="0" applyNumberFormat="1" applyBorder="1"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vertical="center" wrapText="1"/>
      <protection locked="0"/>
    </xf>
    <xf numFmtId="4" fontId="4" fillId="9" borderId="1" xfId="0" applyNumberFormat="1" applyFont="1" applyFill="1" applyBorder="1" applyAlignment="1" applyProtection="1">
      <alignment horizontal="left" vertical="center" wrapText="1"/>
      <protection locked="0"/>
    </xf>
    <xf numFmtId="165" fontId="0" fillId="14" borderId="1" xfId="0" applyNumberFormat="1" applyFont="1" applyFill="1" applyBorder="1" applyAlignment="1" applyProtection="1">
      <alignment horizontal="left" vertical="center" indent="10"/>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wrapText="1"/>
      <protection locked="0"/>
    </xf>
    <xf numFmtId="2" fontId="0" fillId="0" borderId="1" xfId="0" applyNumberFormat="1" applyFont="1" applyBorder="1" applyAlignment="1" applyProtection="1">
      <alignment horizontal="left" vertical="center" indent="10"/>
      <protection locked="0"/>
    </xf>
    <xf numFmtId="0" fontId="7"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0" fillId="0" borderId="0" xfId="0" applyAlignment="1" applyProtection="1">
      <alignment vertical="center"/>
      <protection locked="0"/>
    </xf>
    <xf numFmtId="0" fontId="1" fillId="2" borderId="82" xfId="0" applyFont="1" applyFill="1" applyBorder="1" applyAlignment="1" applyProtection="1">
      <alignment horizontal="center" vertical="center" wrapText="1"/>
      <protection locked="0"/>
    </xf>
    <xf numFmtId="0" fontId="3" fillId="8" borderId="62" xfId="0" applyFont="1" applyFill="1" applyBorder="1" applyAlignment="1" applyProtection="1">
      <alignment horizontal="center" vertical="center" wrapText="1"/>
      <protection locked="0"/>
    </xf>
    <xf numFmtId="0" fontId="4" fillId="0" borderId="63" xfId="0" quotePrefix="1" applyFont="1" applyBorder="1" applyAlignment="1" applyProtection="1">
      <alignment vertical="center" wrapText="1"/>
      <protection locked="0"/>
    </xf>
    <xf numFmtId="0" fontId="0" fillId="0" borderId="0" xfId="0" applyBorder="1" applyAlignment="1" applyProtection="1">
      <alignment vertical="center"/>
      <protection locked="0"/>
    </xf>
    <xf numFmtId="0" fontId="3" fillId="8" borderId="64" xfId="0" applyFont="1" applyFill="1" applyBorder="1" applyAlignment="1" applyProtection="1">
      <alignment horizontal="center" vertical="center" wrapText="1"/>
      <protection locked="0"/>
    </xf>
    <xf numFmtId="0" fontId="3" fillId="8" borderId="61" xfId="0" quotePrefix="1" applyFont="1" applyFill="1" applyBorder="1" applyAlignment="1" applyProtection="1">
      <alignment vertical="center" wrapText="1"/>
      <protection locked="0"/>
    </xf>
    <xf numFmtId="4" fontId="3" fillId="14" borderId="58" xfId="0" applyNumberFormat="1" applyFont="1" applyFill="1" applyBorder="1" applyAlignment="1" applyProtection="1">
      <alignment horizontal="right" vertical="center" wrapText="1"/>
      <protection locked="0"/>
    </xf>
    <xf numFmtId="4" fontId="3" fillId="9" borderId="84" xfId="0" applyNumberFormat="1" applyFont="1" applyFill="1" applyBorder="1" applyAlignment="1" applyProtection="1">
      <alignment horizontal="right" vertical="center" wrapText="1"/>
      <protection locked="0"/>
    </xf>
    <xf numFmtId="4" fontId="4" fillId="8" borderId="58" xfId="0" applyNumberFormat="1" applyFont="1" applyFill="1" applyBorder="1" applyAlignment="1" applyProtection="1">
      <alignment horizontal="right" vertical="center" wrapText="1"/>
      <protection locked="0"/>
    </xf>
    <xf numFmtId="0" fontId="3" fillId="8" borderId="5" xfId="0" applyFont="1" applyFill="1" applyBorder="1" applyAlignment="1" applyProtection="1">
      <alignment horizontal="center" vertical="center"/>
      <protection locked="0"/>
    </xf>
    <xf numFmtId="0" fontId="3" fillId="8" borderId="9" xfId="0" quotePrefix="1" applyFont="1" applyFill="1" applyBorder="1" applyAlignment="1" applyProtection="1">
      <alignment vertical="center" wrapText="1"/>
      <protection locked="0"/>
    </xf>
    <xf numFmtId="4" fontId="3" fillId="14" borderId="10" xfId="0" applyNumberFormat="1" applyFont="1" applyFill="1" applyBorder="1" applyAlignment="1" applyProtection="1">
      <alignment horizontal="right" vertical="center" wrapText="1"/>
      <protection locked="0"/>
    </xf>
    <xf numFmtId="4" fontId="4" fillId="8" borderId="6" xfId="0" applyNumberFormat="1" applyFont="1" applyFill="1" applyBorder="1" applyAlignment="1" applyProtection="1">
      <alignment horizontal="right" vertical="center" wrapText="1"/>
      <protection locked="0"/>
    </xf>
    <xf numFmtId="0" fontId="3" fillId="8" borderId="66" xfId="0" applyFont="1" applyFill="1" applyBorder="1" applyAlignment="1" applyProtection="1">
      <alignment horizontal="center" vertical="center"/>
      <protection locked="0"/>
    </xf>
    <xf numFmtId="0" fontId="3" fillId="8" borderId="65" xfId="0" quotePrefix="1" applyFont="1" applyFill="1" applyBorder="1" applyAlignment="1" applyProtection="1">
      <alignment vertical="center" wrapText="1"/>
      <protection locked="0"/>
    </xf>
    <xf numFmtId="4" fontId="3" fillId="9" borderId="67" xfId="0" applyNumberFormat="1" applyFont="1" applyFill="1" applyBorder="1" applyAlignment="1" applyProtection="1">
      <alignment horizontal="right" vertical="center" wrapText="1"/>
      <protection locked="0"/>
    </xf>
    <xf numFmtId="4" fontId="4" fillId="8" borderId="59" xfId="0" applyNumberFormat="1" applyFont="1" applyFill="1" applyBorder="1" applyAlignment="1" applyProtection="1">
      <alignment horizontal="right" vertical="center" wrapText="1"/>
      <protection locked="0"/>
    </xf>
    <xf numFmtId="4" fontId="3" fillId="8" borderId="59" xfId="0" applyNumberFormat="1" applyFont="1" applyFill="1" applyBorder="1" applyAlignment="1" applyProtection="1">
      <alignment horizontal="right" vertical="center" wrapText="1"/>
      <protection locked="0"/>
    </xf>
    <xf numFmtId="4" fontId="3" fillId="9" borderId="60" xfId="0" applyNumberFormat="1" applyFont="1" applyFill="1" applyBorder="1" applyAlignment="1" applyProtection="1">
      <alignment horizontal="right" vertical="center" wrapText="1"/>
      <protection locked="0"/>
    </xf>
    <xf numFmtId="0" fontId="3" fillId="8" borderId="44" xfId="0" applyFont="1" applyFill="1" applyBorder="1" applyAlignment="1" applyProtection="1">
      <alignment horizontal="center" vertical="center" wrapText="1"/>
      <protection locked="0"/>
    </xf>
    <xf numFmtId="0" fontId="4" fillId="0" borderId="83" xfId="0" quotePrefix="1" applyFont="1" applyBorder="1" applyAlignment="1" applyProtection="1">
      <alignment vertical="center" wrapText="1"/>
      <protection locked="0"/>
    </xf>
    <xf numFmtId="4" fontId="4" fillId="0" borderId="46" xfId="0" applyNumberFormat="1" applyFont="1" applyFill="1" applyBorder="1" applyAlignment="1" applyProtection="1">
      <alignment horizontal="right" vertical="center" wrapText="1"/>
      <protection locked="0"/>
    </xf>
    <xf numFmtId="4" fontId="4" fillId="14" borderId="48" xfId="0" applyNumberFormat="1" applyFont="1" applyFill="1" applyBorder="1" applyAlignment="1" applyProtection="1">
      <alignment horizontal="right" vertical="center" wrapText="1"/>
      <protection locked="0"/>
    </xf>
    <xf numFmtId="0" fontId="4" fillId="8" borderId="0" xfId="0" applyFont="1" applyFill="1" applyBorder="1" applyAlignment="1" applyProtection="1">
      <alignment horizontal="center" vertical="center" wrapText="1"/>
      <protection locked="0"/>
    </xf>
    <xf numFmtId="4" fontId="4" fillId="8" borderId="0" xfId="0" applyNumberFormat="1" applyFont="1" applyFill="1" applyBorder="1" applyAlignment="1" applyProtection="1">
      <alignment horizontal="right" vertical="center" wrapText="1"/>
      <protection locked="0"/>
    </xf>
    <xf numFmtId="4" fontId="3" fillId="14" borderId="8" xfId="0" applyNumberFormat="1" applyFont="1" applyFill="1" applyBorder="1" applyAlignment="1" applyProtection="1">
      <alignment horizontal="right" vertical="center" wrapText="1"/>
      <protection locked="0"/>
    </xf>
    <xf numFmtId="4" fontId="3" fillId="8" borderId="54" xfId="0" applyNumberFormat="1" applyFont="1" applyFill="1" applyBorder="1" applyAlignment="1" applyProtection="1">
      <alignment horizontal="right" vertical="center" wrapText="1"/>
      <protection locked="0"/>
    </xf>
    <xf numFmtId="4" fontId="3" fillId="8" borderId="10" xfId="0" applyNumberFormat="1" applyFont="1" applyFill="1" applyBorder="1" applyAlignment="1" applyProtection="1">
      <alignment horizontal="right" vertical="center" wrapText="1"/>
      <protection locked="0"/>
    </xf>
    <xf numFmtId="4" fontId="3" fillId="8" borderId="11" xfId="0" applyNumberFormat="1" applyFont="1" applyFill="1" applyBorder="1" applyAlignment="1" applyProtection="1">
      <alignment horizontal="right" vertical="center" wrapText="1"/>
      <protection locked="0"/>
    </xf>
    <xf numFmtId="4" fontId="3" fillId="8" borderId="12"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 fontId="4" fillId="9" borderId="8" xfId="0" applyNumberFormat="1" applyFont="1" applyFill="1" applyBorder="1" applyAlignment="1" applyProtection="1">
      <alignment horizontal="right" vertical="center" wrapText="1"/>
      <protection locked="0"/>
    </xf>
    <xf numFmtId="4" fontId="3" fillId="8" borderId="13" xfId="0" applyNumberFormat="1" applyFont="1" applyFill="1" applyBorder="1" applyAlignment="1" applyProtection="1">
      <alignment horizontal="right" vertical="center" wrapText="1"/>
      <protection locked="0"/>
    </xf>
    <xf numFmtId="4" fontId="3" fillId="9" borderId="59" xfId="0" applyNumberFormat="1" applyFont="1" applyFill="1" applyBorder="1" applyAlignment="1" applyProtection="1">
      <alignment horizontal="right" vertical="center" wrapText="1"/>
      <protection locked="0"/>
    </xf>
    <xf numFmtId="4" fontId="3" fillId="14" borderId="16" xfId="0" applyNumberFormat="1" applyFont="1" applyFill="1" applyBorder="1" applyAlignment="1" applyProtection="1">
      <alignment horizontal="right" vertical="center" wrapText="1"/>
      <protection locked="0"/>
    </xf>
    <xf numFmtId="4" fontId="3" fillId="14" borderId="18" xfId="0" applyNumberFormat="1" applyFont="1" applyFill="1" applyBorder="1" applyAlignment="1" applyProtection="1">
      <alignment horizontal="right" vertical="center" wrapText="1"/>
      <protection locked="0"/>
    </xf>
    <xf numFmtId="4" fontId="4" fillId="14" borderId="34" xfId="0" applyNumberFormat="1" applyFont="1" applyFill="1" applyBorder="1" applyAlignment="1" applyProtection="1">
      <alignment horizontal="right" vertical="center" wrapText="1"/>
      <protection locked="0"/>
    </xf>
    <xf numFmtId="4" fontId="4" fillId="0" borderId="0" xfId="0" applyNumberFormat="1" applyFont="1" applyFill="1" applyBorder="1" applyAlignment="1" applyProtection="1">
      <alignment horizontal="right" vertical="center" wrapText="1"/>
      <protection locked="0"/>
    </xf>
    <xf numFmtId="0" fontId="3" fillId="0" borderId="36" xfId="0" quotePrefix="1" applyFont="1" applyBorder="1" applyAlignment="1" applyProtection="1">
      <alignment vertical="center" wrapText="1"/>
      <protection locked="0"/>
    </xf>
    <xf numFmtId="0" fontId="9" fillId="0" borderId="0" xfId="0" applyFont="1" applyAlignment="1" applyProtection="1">
      <alignment horizontal="left" vertical="top"/>
      <protection locked="0"/>
    </xf>
    <xf numFmtId="0" fontId="1"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4" fontId="3" fillId="14" borderId="59" xfId="0" applyNumberFormat="1" applyFont="1" applyFill="1" applyBorder="1" applyAlignment="1" applyProtection="1">
      <alignment horizontal="right" vertical="center" wrapText="1"/>
      <protection locked="0"/>
    </xf>
    <xf numFmtId="4" fontId="4" fillId="14" borderId="93" xfId="0" applyNumberFormat="1" applyFont="1" applyFill="1" applyBorder="1" applyAlignment="1" applyProtection="1">
      <alignment horizontal="right" vertical="center" wrapText="1"/>
      <protection locked="0"/>
    </xf>
    <xf numFmtId="4" fontId="3" fillId="9" borderId="94" xfId="0" applyNumberFormat="1" applyFont="1" applyFill="1" applyBorder="1" applyAlignment="1" applyProtection="1">
      <alignment horizontal="right" vertical="center" wrapText="1"/>
      <protection locked="0"/>
    </xf>
    <xf numFmtId="4" fontId="3" fillId="8" borderId="39" xfId="0" applyNumberFormat="1" applyFont="1" applyFill="1" applyBorder="1" applyAlignment="1" applyProtection="1">
      <alignment horizontal="right" vertical="center" wrapText="1"/>
      <protection locked="0"/>
    </xf>
    <xf numFmtId="4" fontId="4" fillId="14" borderId="16" xfId="0" applyNumberFormat="1" applyFont="1" applyFill="1" applyBorder="1" applyAlignment="1" applyProtection="1">
      <alignment horizontal="right" vertical="center" wrapText="1"/>
      <protection locked="0"/>
    </xf>
    <xf numFmtId="4" fontId="4" fillId="14" borderId="95" xfId="0" applyNumberFormat="1" applyFont="1" applyFill="1" applyBorder="1" applyAlignment="1" applyProtection="1">
      <alignment horizontal="right" vertical="center" wrapText="1"/>
      <protection locked="0"/>
    </xf>
    <xf numFmtId="4" fontId="3" fillId="8" borderId="96" xfId="0" applyNumberFormat="1" applyFont="1" applyFill="1" applyBorder="1" applyAlignment="1" applyProtection="1">
      <alignment horizontal="right" vertical="center" wrapText="1"/>
      <protection locked="0"/>
    </xf>
    <xf numFmtId="4" fontId="4" fillId="14" borderId="85" xfId="0" applyNumberFormat="1" applyFont="1" applyFill="1" applyBorder="1" applyAlignment="1" applyProtection="1">
      <alignment horizontal="right" vertical="center" wrapText="1"/>
      <protection locked="0"/>
    </xf>
    <xf numFmtId="4" fontId="3" fillId="9" borderId="34" xfId="0" applyNumberFormat="1" applyFont="1" applyFill="1" applyBorder="1" applyAlignment="1" applyProtection="1">
      <alignment horizontal="right" vertical="center" wrapText="1"/>
      <protection locked="0"/>
    </xf>
    <xf numFmtId="4" fontId="0" fillId="0" borderId="0" xfId="0" applyNumberFormat="1" applyAlignment="1" applyProtection="1">
      <alignment vertical="center" wrapText="1"/>
      <protection locked="0"/>
    </xf>
    <xf numFmtId="0" fontId="0" fillId="0" borderId="0" xfId="0" applyFont="1" applyAlignment="1" applyProtection="1">
      <alignment vertical="center"/>
      <protection locked="0"/>
    </xf>
    <xf numFmtId="4" fontId="4" fillId="13" borderId="8" xfId="0" applyNumberFormat="1" applyFont="1" applyFill="1" applyBorder="1" applyAlignment="1" applyProtection="1">
      <alignment horizontal="right" vertical="center" wrapText="1"/>
      <protection locked="0"/>
    </xf>
    <xf numFmtId="4" fontId="3" fillId="9" borderId="51" xfId="0" quotePrefix="1" applyNumberFormat="1" applyFont="1" applyFill="1" applyBorder="1" applyAlignment="1" applyProtection="1">
      <alignment horizontal="right" vertical="center" wrapText="1"/>
      <protection locked="0"/>
    </xf>
    <xf numFmtId="4" fontId="3" fillId="14" borderId="54" xfId="0" applyNumberFormat="1" applyFont="1" applyFill="1" applyBorder="1" applyAlignment="1" applyProtection="1">
      <alignment horizontal="right" vertical="center" wrapText="1"/>
      <protection locked="0"/>
    </xf>
    <xf numFmtId="2" fontId="15" fillId="0" borderId="88" xfId="1" applyNumberFormat="1" applyFont="1" applyFill="1" applyBorder="1" applyAlignment="1">
      <alignment horizontal="right" vertical="center" wrapText="1"/>
    </xf>
    <xf numFmtId="2" fontId="15" fillId="0" borderId="86" xfId="1" applyNumberFormat="1" applyFont="1" applyFill="1" applyBorder="1" applyAlignment="1">
      <alignment horizontal="right" vertical="center"/>
    </xf>
    <xf numFmtId="2" fontId="15" fillId="0" borderId="78" xfId="1" applyNumberFormat="1" applyFont="1" applyFill="1" applyBorder="1" applyAlignment="1">
      <alignment horizontal="right" vertical="center"/>
    </xf>
    <xf numFmtId="2" fontId="15" fillId="0" borderId="89" xfId="1" applyNumberFormat="1" applyFont="1" applyFill="1" applyBorder="1" applyAlignment="1">
      <alignment horizontal="right" vertical="center" wrapText="1"/>
    </xf>
    <xf numFmtId="2" fontId="15" fillId="0" borderId="82" xfId="1" applyNumberFormat="1" applyFont="1" applyFill="1" applyBorder="1" applyAlignment="1">
      <alignment horizontal="right" vertical="center"/>
    </xf>
    <xf numFmtId="2" fontId="15" fillId="0" borderId="73" xfId="1" applyNumberFormat="1" applyFont="1" applyFill="1" applyBorder="1" applyAlignment="1">
      <alignment horizontal="right" vertical="center"/>
    </xf>
    <xf numFmtId="2" fontId="15" fillId="0" borderId="90" xfId="1" applyNumberFormat="1" applyFont="1" applyFill="1" applyBorder="1" applyAlignment="1">
      <alignment horizontal="right" vertical="center" wrapText="1"/>
    </xf>
    <xf numFmtId="2" fontId="4" fillId="14" borderId="34" xfId="1" applyNumberFormat="1" applyFont="1" applyFill="1" applyBorder="1" applyAlignment="1">
      <alignment horizontal="right" vertical="center" wrapText="1"/>
    </xf>
    <xf numFmtId="0" fontId="15" fillId="9" borderId="81" xfId="1" applyFont="1" applyFill="1" applyBorder="1" applyAlignment="1">
      <alignment horizontal="right" vertical="center"/>
    </xf>
    <xf numFmtId="0" fontId="15" fillId="9" borderId="71" xfId="1" applyFont="1" applyFill="1" applyBorder="1" applyAlignment="1">
      <alignment horizontal="right" vertical="center"/>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1" fillId="3" borderId="49" xfId="0" applyFont="1" applyFill="1" applyBorder="1" applyAlignment="1" applyProtection="1">
      <alignment horizontal="center" vertical="center" wrapText="1"/>
      <protection locked="0"/>
    </xf>
    <xf numFmtId="0" fontId="1" fillId="3" borderId="50" xfId="0"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3" fillId="0" borderId="0" xfId="1" applyFont="1" applyFill="1" applyBorder="1" applyAlignment="1">
      <alignment horizontal="left" vertical="top" wrapText="1"/>
    </xf>
    <xf numFmtId="0" fontId="3" fillId="0" borderId="0" xfId="1" applyFont="1" applyFill="1" applyBorder="1" applyAlignment="1">
      <alignment horizontal="left" wrapText="1"/>
    </xf>
    <xf numFmtId="0" fontId="16" fillId="0" borderId="0" xfId="1" applyFont="1" applyFill="1" applyBorder="1" applyAlignment="1">
      <alignment horizontal="left" vertical="top" wrapText="1"/>
    </xf>
    <xf numFmtId="0" fontId="4" fillId="0" borderId="0" xfId="1" applyFont="1" applyFill="1" applyBorder="1" applyAlignment="1">
      <alignment horizontal="left" wrapText="1"/>
    </xf>
    <xf numFmtId="0" fontId="15" fillId="8" borderId="87" xfId="1" applyFont="1" applyFill="1" applyBorder="1" applyAlignment="1">
      <alignment horizontal="right" vertical="center"/>
    </xf>
    <xf numFmtId="0" fontId="15" fillId="8" borderId="81" xfId="1" applyFont="1" applyFill="1" applyBorder="1" applyAlignment="1">
      <alignment horizontal="right" vertical="center"/>
    </xf>
    <xf numFmtId="0" fontId="0" fillId="0" borderId="0" xfId="0" applyFont="1" applyAlignment="1">
      <alignment horizontal="left" vertical="center"/>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cellXfs>
  <cellStyles count="3">
    <cellStyle name="Berechnung" xfId="2" builtinId="22" customBuiltin="1"/>
    <cellStyle name="Standard" xfId="0" builtinId="0"/>
    <cellStyle name="Standard 2" xfId="1"/>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U95"/>
  <sheetViews>
    <sheetView showGridLines="0" tabSelected="1" zoomScale="70" zoomScaleNormal="70" zoomScaleSheetLayoutView="55" workbookViewId="0">
      <pane ySplit="5" topLeftCell="A6" activePane="bottomLeft" state="frozen"/>
      <selection activeCell="D40" sqref="D40"/>
      <selection pane="bottomLeft" activeCell="F7" sqref="F7"/>
    </sheetView>
  </sheetViews>
  <sheetFormatPr baseColWidth="10" defaultColWidth="9.140625" defaultRowHeight="15" x14ac:dyDescent="0.25"/>
  <cols>
    <col min="1" max="1" width="17.7109375" style="265" customWidth="1"/>
    <col min="2" max="2" width="97.85546875" style="160" customWidth="1"/>
    <col min="3" max="4" width="17.7109375" style="160" customWidth="1"/>
    <col min="5" max="5" width="19.85546875" style="160" customWidth="1"/>
    <col min="6" max="8" width="17.7109375" style="160" customWidth="1"/>
    <col min="9" max="9" width="19" style="160" customWidth="1"/>
    <col min="10" max="21" width="17.7109375" style="160" customWidth="1"/>
    <col min="22" max="16384" width="9.140625" style="161"/>
  </cols>
  <sheetData>
    <row r="1" spans="1:21" ht="18.75" x14ac:dyDescent="0.25">
      <c r="A1" s="158" t="s">
        <v>137</v>
      </c>
      <c r="B1" s="159"/>
      <c r="C1" s="159"/>
      <c r="D1" s="159"/>
      <c r="E1" s="159"/>
    </row>
    <row r="2" spans="1:21" ht="15.75" customHeight="1" x14ac:dyDescent="0.25">
      <c r="A2" s="162" t="s">
        <v>64</v>
      </c>
      <c r="B2" s="159"/>
      <c r="C2" s="162" t="s">
        <v>138</v>
      </c>
      <c r="D2" s="159"/>
      <c r="E2" s="159"/>
    </row>
    <row r="3" spans="1:21" ht="12.75" customHeight="1" x14ac:dyDescent="0.25">
      <c r="A3" s="163"/>
      <c r="B3" s="164"/>
      <c r="C3" s="164"/>
      <c r="D3" s="164"/>
      <c r="E3" s="164"/>
      <c r="F3" s="164"/>
      <c r="G3" s="164"/>
      <c r="H3" s="164"/>
      <c r="I3" s="164"/>
      <c r="J3" s="164"/>
      <c r="K3" s="164"/>
      <c r="L3" s="164"/>
      <c r="M3" s="164"/>
      <c r="N3" s="164"/>
      <c r="O3" s="164"/>
      <c r="P3" s="164"/>
      <c r="Q3" s="164"/>
      <c r="R3" s="164"/>
      <c r="S3" s="164"/>
      <c r="T3" s="164"/>
      <c r="U3" s="164"/>
    </row>
    <row r="4" spans="1:21" ht="58.5" customHeight="1" x14ac:dyDescent="0.25">
      <c r="A4" s="165" t="s">
        <v>0</v>
      </c>
      <c r="B4" s="166" t="s">
        <v>1</v>
      </c>
      <c r="C4" s="342" t="s">
        <v>28</v>
      </c>
      <c r="D4" s="343"/>
      <c r="E4" s="167" t="s">
        <v>94</v>
      </c>
      <c r="F4" s="342" t="s">
        <v>123</v>
      </c>
      <c r="G4" s="343"/>
      <c r="H4" s="342" t="s">
        <v>124</v>
      </c>
      <c r="I4" s="343"/>
      <c r="J4" s="346" t="s">
        <v>116</v>
      </c>
      <c r="K4" s="347"/>
      <c r="L4" s="342" t="s">
        <v>73</v>
      </c>
      <c r="M4" s="343"/>
      <c r="N4" s="342" t="s">
        <v>74</v>
      </c>
      <c r="O4" s="343"/>
      <c r="P4" s="342" t="s">
        <v>135</v>
      </c>
      <c r="Q4" s="343"/>
      <c r="R4" s="342" t="s">
        <v>75</v>
      </c>
      <c r="S4" s="343"/>
      <c r="T4" s="342" t="s">
        <v>76</v>
      </c>
      <c r="U4" s="344"/>
    </row>
    <row r="5" spans="1:21" ht="49.5" customHeight="1" x14ac:dyDescent="0.25">
      <c r="A5" s="168" t="s">
        <v>8</v>
      </c>
      <c r="B5" s="169"/>
      <c r="C5" s="170" t="s">
        <v>38</v>
      </c>
      <c r="D5" s="171" t="s">
        <v>120</v>
      </c>
      <c r="E5" s="172" t="s">
        <v>85</v>
      </c>
      <c r="F5" s="170" t="s">
        <v>38</v>
      </c>
      <c r="G5" s="171" t="s">
        <v>120</v>
      </c>
      <c r="H5" s="170" t="s">
        <v>38</v>
      </c>
      <c r="I5" s="171" t="s">
        <v>120</v>
      </c>
      <c r="J5" s="170" t="s">
        <v>38</v>
      </c>
      <c r="K5" s="171" t="s">
        <v>120</v>
      </c>
      <c r="L5" s="170" t="s">
        <v>38</v>
      </c>
      <c r="M5" s="171" t="s">
        <v>120</v>
      </c>
      <c r="N5" s="170" t="s">
        <v>38</v>
      </c>
      <c r="O5" s="171" t="s">
        <v>120</v>
      </c>
      <c r="P5" s="170" t="s">
        <v>38</v>
      </c>
      <c r="Q5" s="171" t="s">
        <v>120</v>
      </c>
      <c r="R5" s="170" t="s">
        <v>38</v>
      </c>
      <c r="S5" s="171" t="s">
        <v>120</v>
      </c>
      <c r="T5" s="170" t="s">
        <v>38</v>
      </c>
      <c r="U5" s="172" t="s">
        <v>120</v>
      </c>
    </row>
    <row r="6" spans="1:21" ht="27" customHeight="1" x14ac:dyDescent="0.25">
      <c r="A6" s="173">
        <v>1</v>
      </c>
      <c r="B6" s="174" t="s">
        <v>41</v>
      </c>
      <c r="C6" s="175">
        <f>F6+H6+J6+L6+N6+P6+R6+T6</f>
        <v>0</v>
      </c>
      <c r="D6" s="176">
        <f>G6+I6+K6+M6+O6+Q6+S6+U6</f>
        <v>0</v>
      </c>
      <c r="E6" s="177"/>
      <c r="F6" s="178"/>
      <c r="G6" s="179"/>
      <c r="H6" s="180"/>
      <c r="I6" s="179"/>
      <c r="J6" s="180"/>
      <c r="K6" s="179"/>
      <c r="L6" s="180"/>
      <c r="M6" s="179"/>
      <c r="N6" s="180"/>
      <c r="O6" s="179"/>
      <c r="P6" s="180"/>
      <c r="Q6" s="179"/>
      <c r="R6" s="180"/>
      <c r="S6" s="179"/>
      <c r="T6" s="180"/>
      <c r="U6" s="181"/>
    </row>
    <row r="7" spans="1:21" ht="27" customHeight="1" x14ac:dyDescent="0.25">
      <c r="A7" s="182" t="s">
        <v>54</v>
      </c>
      <c r="B7" s="183" t="s">
        <v>70</v>
      </c>
      <c r="C7" s="184">
        <f>F7+H7+J7+L7+N7+P7+R7+T7</f>
        <v>0</v>
      </c>
      <c r="D7" s="177"/>
      <c r="E7" s="177"/>
      <c r="F7" s="185"/>
      <c r="G7" s="186"/>
      <c r="H7" s="185"/>
      <c r="I7" s="186"/>
      <c r="J7" s="185"/>
      <c r="K7" s="186"/>
      <c r="L7" s="185"/>
      <c r="M7" s="186"/>
      <c r="N7" s="185"/>
      <c r="O7" s="186"/>
      <c r="P7" s="187"/>
      <c r="Q7" s="186"/>
      <c r="R7" s="187"/>
      <c r="S7" s="186"/>
      <c r="T7" s="187"/>
      <c r="U7" s="188"/>
    </row>
    <row r="8" spans="1:21" ht="26.25" customHeight="1" x14ac:dyDescent="0.25">
      <c r="A8" s="189">
        <v>2</v>
      </c>
      <c r="B8" s="190" t="s">
        <v>23</v>
      </c>
      <c r="C8" s="175">
        <f>F8+H8+J8+L8+N8+P8+R8+T8</f>
        <v>0</v>
      </c>
      <c r="D8" s="176">
        <f>G8+I8+K8+M8+O8+Q8+S8+U8</f>
        <v>0</v>
      </c>
      <c r="E8" s="177"/>
      <c r="F8" s="178"/>
      <c r="G8" s="191"/>
      <c r="H8" s="178"/>
      <c r="I8" s="191"/>
      <c r="J8" s="178"/>
      <c r="K8" s="191"/>
      <c r="L8" s="178"/>
      <c r="M8" s="191"/>
      <c r="N8" s="178"/>
      <c r="O8" s="191"/>
      <c r="P8" s="178"/>
      <c r="Q8" s="191"/>
      <c r="R8" s="178"/>
      <c r="S8" s="191"/>
      <c r="T8" s="178"/>
      <c r="U8" s="192"/>
    </row>
    <row r="9" spans="1:21" ht="26.25" customHeight="1" x14ac:dyDescent="0.25">
      <c r="A9" s="189">
        <v>3</v>
      </c>
      <c r="B9" s="190" t="s">
        <v>71</v>
      </c>
      <c r="C9" s="178"/>
      <c r="D9" s="177"/>
      <c r="E9" s="193"/>
      <c r="F9" s="194"/>
      <c r="G9" s="195"/>
      <c r="H9" s="194"/>
      <c r="I9" s="195"/>
      <c r="J9" s="194"/>
      <c r="K9" s="195"/>
      <c r="L9" s="194"/>
      <c r="M9" s="195"/>
      <c r="N9" s="194"/>
      <c r="O9" s="195"/>
      <c r="P9" s="194"/>
      <c r="Q9" s="195"/>
      <c r="R9" s="194"/>
      <c r="S9" s="195"/>
      <c r="T9" s="194"/>
      <c r="U9" s="196"/>
    </row>
    <row r="10" spans="1:21" ht="26.25" customHeight="1" x14ac:dyDescent="0.25">
      <c r="A10" s="197">
        <v>4</v>
      </c>
      <c r="B10" s="198" t="s">
        <v>18</v>
      </c>
      <c r="C10" s="199">
        <f>C6+C8+C9</f>
        <v>0</v>
      </c>
      <c r="D10" s="200">
        <f>D6+D8</f>
        <v>0</v>
      </c>
      <c r="E10" s="177"/>
      <c r="F10" s="199">
        <f>F6+F8</f>
        <v>0</v>
      </c>
      <c r="G10" s="329">
        <f t="shared" ref="G10:U10" si="0">G6+G8</f>
        <v>0</v>
      </c>
      <c r="H10" s="199">
        <f t="shared" si="0"/>
        <v>0</v>
      </c>
      <c r="I10" s="329">
        <f t="shared" si="0"/>
        <v>0</v>
      </c>
      <c r="J10" s="199">
        <f t="shared" si="0"/>
        <v>0</v>
      </c>
      <c r="K10" s="329">
        <f t="shared" si="0"/>
        <v>0</v>
      </c>
      <c r="L10" s="199">
        <f t="shared" si="0"/>
        <v>0</v>
      </c>
      <c r="M10" s="329">
        <f t="shared" si="0"/>
        <v>0</v>
      </c>
      <c r="N10" s="199">
        <f t="shared" si="0"/>
        <v>0</v>
      </c>
      <c r="O10" s="329">
        <f t="shared" si="0"/>
        <v>0</v>
      </c>
      <c r="P10" s="199">
        <f t="shared" si="0"/>
        <v>0</v>
      </c>
      <c r="Q10" s="329">
        <f t="shared" si="0"/>
        <v>0</v>
      </c>
      <c r="R10" s="199">
        <f t="shared" si="0"/>
        <v>0</v>
      </c>
      <c r="S10" s="329">
        <f t="shared" si="0"/>
        <v>0</v>
      </c>
      <c r="T10" s="199">
        <f t="shared" si="0"/>
        <v>0</v>
      </c>
      <c r="U10" s="329">
        <f t="shared" si="0"/>
        <v>0</v>
      </c>
    </row>
    <row r="11" spans="1:21" x14ac:dyDescent="0.25">
      <c r="A11" s="201"/>
      <c r="B11" s="202"/>
      <c r="C11" s="203"/>
      <c r="D11" s="203"/>
      <c r="E11" s="203"/>
      <c r="F11" s="203"/>
      <c r="G11" s="203"/>
      <c r="H11" s="203"/>
      <c r="I11" s="203"/>
      <c r="J11" s="203"/>
      <c r="K11" s="203"/>
      <c r="L11" s="203"/>
      <c r="M11" s="203"/>
      <c r="N11" s="203"/>
      <c r="O11" s="203"/>
      <c r="P11" s="203"/>
      <c r="Q11" s="203"/>
      <c r="R11" s="203"/>
      <c r="S11" s="203"/>
      <c r="T11" s="203"/>
      <c r="U11" s="203"/>
    </row>
    <row r="12" spans="1:21" ht="26.25" customHeight="1" x14ac:dyDescent="0.25">
      <c r="A12" s="204"/>
      <c r="B12" s="205" t="s">
        <v>67</v>
      </c>
      <c r="C12" s="206"/>
      <c r="D12" s="206"/>
      <c r="E12" s="206"/>
      <c r="F12" s="206"/>
      <c r="G12" s="206"/>
      <c r="H12" s="206"/>
      <c r="I12" s="206"/>
      <c r="J12" s="206"/>
      <c r="K12" s="206"/>
      <c r="L12" s="206"/>
      <c r="M12" s="206"/>
      <c r="N12" s="206"/>
      <c r="O12" s="206"/>
      <c r="P12" s="206"/>
      <c r="Q12" s="206"/>
      <c r="R12" s="206"/>
      <c r="S12" s="206"/>
      <c r="T12" s="206"/>
      <c r="U12" s="206"/>
    </row>
    <row r="13" spans="1:21" ht="26.25" customHeight="1" x14ac:dyDescent="0.25">
      <c r="A13" s="207">
        <v>5</v>
      </c>
      <c r="B13" s="208" t="s">
        <v>4</v>
      </c>
      <c r="C13" s="209"/>
      <c r="D13" s="210"/>
      <c r="E13" s="210"/>
      <c r="F13" s="194"/>
      <c r="G13" s="195"/>
      <c r="H13" s="194"/>
      <c r="I13" s="195"/>
      <c r="J13" s="194"/>
      <c r="K13" s="195"/>
      <c r="L13" s="194"/>
      <c r="M13" s="195"/>
      <c r="N13" s="194"/>
      <c r="O13" s="195"/>
      <c r="P13" s="194"/>
      <c r="Q13" s="195"/>
      <c r="R13" s="195"/>
      <c r="S13" s="195"/>
      <c r="T13" s="195"/>
      <c r="U13" s="196"/>
    </row>
    <row r="14" spans="1:21" ht="26.25" customHeight="1" x14ac:dyDescent="0.25">
      <c r="A14" s="207">
        <v>6</v>
      </c>
      <c r="B14" s="208" t="s">
        <v>2</v>
      </c>
      <c r="C14" s="209"/>
      <c r="D14" s="210"/>
      <c r="E14" s="210"/>
      <c r="F14" s="194"/>
      <c r="G14" s="195"/>
      <c r="H14" s="194"/>
      <c r="I14" s="195"/>
      <c r="J14" s="194"/>
      <c r="K14" s="195"/>
      <c r="L14" s="194"/>
      <c r="M14" s="195"/>
      <c r="N14" s="194"/>
      <c r="O14" s="195"/>
      <c r="P14" s="194"/>
      <c r="Q14" s="195"/>
      <c r="R14" s="195"/>
      <c r="S14" s="195"/>
      <c r="T14" s="195"/>
      <c r="U14" s="196"/>
    </row>
    <row r="15" spans="1:21" ht="30" x14ac:dyDescent="0.25">
      <c r="A15" s="207">
        <v>7</v>
      </c>
      <c r="B15" s="208" t="s">
        <v>12</v>
      </c>
      <c r="C15" s="184">
        <f>C16+C17+C18</f>
        <v>0</v>
      </c>
      <c r="D15" s="211">
        <f>D16+D17+D18</f>
        <v>0</v>
      </c>
      <c r="E15" s="212"/>
      <c r="F15" s="213"/>
      <c r="G15" s="214"/>
      <c r="H15" s="213"/>
      <c r="I15" s="214"/>
      <c r="J15" s="213"/>
      <c r="K15" s="214"/>
      <c r="L15" s="213"/>
      <c r="M15" s="214"/>
      <c r="N15" s="213"/>
      <c r="O15" s="214"/>
      <c r="P15" s="213"/>
      <c r="Q15" s="214"/>
      <c r="R15" s="214"/>
      <c r="S15" s="214"/>
      <c r="T15" s="214"/>
      <c r="U15" s="215"/>
    </row>
    <row r="16" spans="1:21" ht="30" x14ac:dyDescent="0.25">
      <c r="A16" s="207" t="s">
        <v>16</v>
      </c>
      <c r="B16" s="208" t="s">
        <v>136</v>
      </c>
      <c r="C16" s="209"/>
      <c r="D16" s="210"/>
      <c r="E16" s="210"/>
      <c r="F16" s="216"/>
      <c r="G16" s="217"/>
      <c r="H16" s="216"/>
      <c r="I16" s="217"/>
      <c r="J16" s="216"/>
      <c r="K16" s="217"/>
      <c r="L16" s="216"/>
      <c r="M16" s="217"/>
      <c r="N16" s="216"/>
      <c r="O16" s="217"/>
      <c r="P16" s="216"/>
      <c r="Q16" s="217"/>
      <c r="R16" s="217"/>
      <c r="S16" s="217"/>
      <c r="T16" s="217"/>
      <c r="U16" s="218"/>
    </row>
    <row r="17" spans="1:21" ht="26.25" customHeight="1" x14ac:dyDescent="0.25">
      <c r="A17" s="207" t="s">
        <v>17</v>
      </c>
      <c r="B17" s="208" t="s">
        <v>66</v>
      </c>
      <c r="C17" s="209"/>
      <c r="D17" s="210"/>
      <c r="E17" s="219"/>
      <c r="F17" s="220"/>
      <c r="G17" s="221"/>
      <c r="H17" s="220"/>
      <c r="I17" s="221"/>
      <c r="J17" s="220"/>
      <c r="K17" s="221"/>
      <c r="L17" s="220"/>
      <c r="M17" s="221"/>
      <c r="N17" s="220"/>
      <c r="O17" s="221"/>
      <c r="P17" s="220"/>
      <c r="Q17" s="221"/>
      <c r="R17" s="221"/>
      <c r="S17" s="221"/>
      <c r="T17" s="221"/>
      <c r="U17" s="222"/>
    </row>
    <row r="18" spans="1:21" ht="30" x14ac:dyDescent="0.25">
      <c r="A18" s="207" t="s">
        <v>46</v>
      </c>
      <c r="B18" s="208" t="s">
        <v>121</v>
      </c>
      <c r="C18" s="209"/>
      <c r="D18" s="210"/>
      <c r="E18" s="210"/>
      <c r="F18" s="216"/>
      <c r="G18" s="217"/>
      <c r="H18" s="216"/>
      <c r="I18" s="217"/>
      <c r="J18" s="216"/>
      <c r="K18" s="217"/>
      <c r="L18" s="216"/>
      <c r="M18" s="217"/>
      <c r="N18" s="216"/>
      <c r="O18" s="217"/>
      <c r="P18" s="216"/>
      <c r="Q18" s="217"/>
      <c r="R18" s="217"/>
      <c r="S18" s="217"/>
      <c r="T18" s="217"/>
      <c r="U18" s="218"/>
    </row>
    <row r="19" spans="1:21" ht="30" customHeight="1" x14ac:dyDescent="0.25">
      <c r="A19" s="207">
        <v>8</v>
      </c>
      <c r="B19" s="208" t="s">
        <v>13</v>
      </c>
      <c r="C19" s="209"/>
      <c r="D19" s="210"/>
      <c r="E19" s="210"/>
      <c r="F19" s="194"/>
      <c r="G19" s="195"/>
      <c r="H19" s="194"/>
      <c r="I19" s="195"/>
      <c r="J19" s="194"/>
      <c r="K19" s="195"/>
      <c r="L19" s="194"/>
      <c r="M19" s="195"/>
      <c r="N19" s="194"/>
      <c r="O19" s="195"/>
      <c r="P19" s="194"/>
      <c r="Q19" s="195"/>
      <c r="R19" s="195"/>
      <c r="S19" s="195"/>
      <c r="T19" s="195"/>
      <c r="U19" s="196"/>
    </row>
    <row r="20" spans="1:21" ht="30" customHeight="1" x14ac:dyDescent="0.25">
      <c r="A20" s="207">
        <v>9</v>
      </c>
      <c r="B20" s="208" t="s">
        <v>25</v>
      </c>
      <c r="C20" s="209"/>
      <c r="D20" s="210"/>
      <c r="E20" s="210"/>
      <c r="F20" s="194"/>
      <c r="G20" s="195"/>
      <c r="H20" s="194"/>
      <c r="I20" s="195"/>
      <c r="J20" s="194"/>
      <c r="K20" s="195"/>
      <c r="L20" s="194"/>
      <c r="M20" s="195"/>
      <c r="N20" s="194"/>
      <c r="O20" s="195"/>
      <c r="P20" s="194"/>
      <c r="Q20" s="195"/>
      <c r="R20" s="195"/>
      <c r="S20" s="195"/>
      <c r="T20" s="195"/>
      <c r="U20" s="196"/>
    </row>
    <row r="21" spans="1:21" ht="30" customHeight="1" x14ac:dyDescent="0.25">
      <c r="A21" s="207">
        <v>10</v>
      </c>
      <c r="B21" s="208" t="s">
        <v>6</v>
      </c>
      <c r="C21" s="209"/>
      <c r="D21" s="210"/>
      <c r="E21" s="210"/>
      <c r="F21" s="194"/>
      <c r="G21" s="195"/>
      <c r="H21" s="194"/>
      <c r="I21" s="195"/>
      <c r="J21" s="194"/>
      <c r="K21" s="195"/>
      <c r="L21" s="194"/>
      <c r="M21" s="195"/>
      <c r="N21" s="194"/>
      <c r="O21" s="195"/>
      <c r="P21" s="194"/>
      <c r="Q21" s="195"/>
      <c r="R21" s="195"/>
      <c r="S21" s="195"/>
      <c r="T21" s="195"/>
      <c r="U21" s="196"/>
    </row>
    <row r="22" spans="1:21" ht="30" customHeight="1" x14ac:dyDescent="0.25">
      <c r="A22" s="207">
        <v>11</v>
      </c>
      <c r="B22" s="208" t="s">
        <v>65</v>
      </c>
      <c r="C22" s="209"/>
      <c r="D22" s="210"/>
      <c r="E22" s="210"/>
      <c r="F22" s="194"/>
      <c r="G22" s="195"/>
      <c r="H22" s="194"/>
      <c r="I22" s="195"/>
      <c r="J22" s="194"/>
      <c r="K22" s="195"/>
      <c r="L22" s="194"/>
      <c r="M22" s="195"/>
      <c r="N22" s="194"/>
      <c r="O22" s="195"/>
      <c r="P22" s="194"/>
      <c r="Q22" s="195"/>
      <c r="R22" s="195"/>
      <c r="S22" s="195"/>
      <c r="T22" s="195"/>
      <c r="U22" s="196"/>
    </row>
    <row r="23" spans="1:21" ht="30" customHeight="1" x14ac:dyDescent="0.25">
      <c r="A23" s="207">
        <v>12</v>
      </c>
      <c r="B23" s="208" t="s">
        <v>14</v>
      </c>
      <c r="C23" s="209"/>
      <c r="D23" s="210"/>
      <c r="E23" s="210"/>
      <c r="F23" s="194"/>
      <c r="G23" s="195"/>
      <c r="H23" s="194"/>
      <c r="I23" s="195"/>
      <c r="J23" s="194"/>
      <c r="K23" s="195"/>
      <c r="L23" s="194"/>
      <c r="M23" s="195"/>
      <c r="N23" s="194"/>
      <c r="O23" s="195"/>
      <c r="P23" s="194"/>
      <c r="Q23" s="195"/>
      <c r="R23" s="195"/>
      <c r="S23" s="195"/>
      <c r="T23" s="195"/>
      <c r="U23" s="196"/>
    </row>
    <row r="24" spans="1:21" ht="30" customHeight="1" x14ac:dyDescent="0.25">
      <c r="A24" s="207">
        <v>13</v>
      </c>
      <c r="B24" s="208" t="s">
        <v>9</v>
      </c>
      <c r="C24" s="209"/>
      <c r="D24" s="210"/>
      <c r="E24" s="210"/>
      <c r="F24" s="194"/>
      <c r="G24" s="195"/>
      <c r="H24" s="194"/>
      <c r="I24" s="195"/>
      <c r="J24" s="194"/>
      <c r="K24" s="195"/>
      <c r="L24" s="194"/>
      <c r="M24" s="195"/>
      <c r="N24" s="194"/>
      <c r="O24" s="195"/>
      <c r="P24" s="194"/>
      <c r="Q24" s="195"/>
      <c r="R24" s="195"/>
      <c r="S24" s="195"/>
      <c r="T24" s="195"/>
      <c r="U24" s="196"/>
    </row>
    <row r="25" spans="1:21" ht="30" customHeight="1" x14ac:dyDescent="0.25">
      <c r="A25" s="207">
        <v>14</v>
      </c>
      <c r="B25" s="208" t="s">
        <v>10</v>
      </c>
      <c r="C25" s="209"/>
      <c r="D25" s="210"/>
      <c r="E25" s="210"/>
      <c r="F25" s="194"/>
      <c r="G25" s="195"/>
      <c r="H25" s="194"/>
      <c r="I25" s="195"/>
      <c r="J25" s="194"/>
      <c r="K25" s="195"/>
      <c r="L25" s="194"/>
      <c r="M25" s="195"/>
      <c r="N25" s="194"/>
      <c r="O25" s="195"/>
      <c r="P25" s="194"/>
      <c r="Q25" s="195"/>
      <c r="R25" s="195"/>
      <c r="S25" s="195"/>
      <c r="T25" s="195"/>
      <c r="U25" s="196"/>
    </row>
    <row r="26" spans="1:21" ht="30" customHeight="1" x14ac:dyDescent="0.25">
      <c r="A26" s="207">
        <v>15</v>
      </c>
      <c r="B26" s="208" t="s">
        <v>27</v>
      </c>
      <c r="C26" s="209"/>
      <c r="D26" s="210"/>
      <c r="E26" s="210"/>
      <c r="F26" s="194"/>
      <c r="G26" s="195"/>
      <c r="H26" s="194"/>
      <c r="I26" s="195"/>
      <c r="J26" s="194"/>
      <c r="K26" s="195"/>
      <c r="L26" s="194"/>
      <c r="M26" s="195"/>
      <c r="N26" s="194"/>
      <c r="O26" s="195"/>
      <c r="P26" s="194"/>
      <c r="Q26" s="195"/>
      <c r="R26" s="195"/>
      <c r="S26" s="195"/>
      <c r="T26" s="195"/>
      <c r="U26" s="196"/>
    </row>
    <row r="27" spans="1:21" ht="30" customHeight="1" x14ac:dyDescent="0.25">
      <c r="A27" s="207">
        <v>16</v>
      </c>
      <c r="B27" s="208" t="s">
        <v>26</v>
      </c>
      <c r="C27" s="209"/>
      <c r="D27" s="210"/>
      <c r="E27" s="210"/>
      <c r="F27" s="194"/>
      <c r="G27" s="195"/>
      <c r="H27" s="194"/>
      <c r="I27" s="195"/>
      <c r="J27" s="194"/>
      <c r="K27" s="195"/>
      <c r="L27" s="194"/>
      <c r="M27" s="195"/>
      <c r="N27" s="194"/>
      <c r="O27" s="195"/>
      <c r="P27" s="194"/>
      <c r="Q27" s="195"/>
      <c r="R27" s="195"/>
      <c r="S27" s="195"/>
      <c r="T27" s="195"/>
      <c r="U27" s="196"/>
    </row>
    <row r="28" spans="1:21" ht="30" customHeight="1" x14ac:dyDescent="0.25">
      <c r="A28" s="207">
        <v>17</v>
      </c>
      <c r="B28" s="208" t="s">
        <v>22</v>
      </c>
      <c r="C28" s="209"/>
      <c r="D28" s="210"/>
      <c r="E28" s="210"/>
      <c r="F28" s="194"/>
      <c r="G28" s="195"/>
      <c r="H28" s="194"/>
      <c r="I28" s="195"/>
      <c r="J28" s="194"/>
      <c r="K28" s="195"/>
      <c r="L28" s="194"/>
      <c r="M28" s="195"/>
      <c r="N28" s="194"/>
      <c r="O28" s="195"/>
      <c r="P28" s="194"/>
      <c r="Q28" s="195"/>
      <c r="R28" s="195"/>
      <c r="S28" s="195"/>
      <c r="T28" s="195"/>
      <c r="U28" s="196"/>
    </row>
    <row r="29" spans="1:21" ht="30" customHeight="1" x14ac:dyDescent="0.25">
      <c r="A29" s="207">
        <v>18</v>
      </c>
      <c r="B29" s="208" t="s">
        <v>15</v>
      </c>
      <c r="C29" s="209"/>
      <c r="D29" s="210"/>
      <c r="E29" s="210"/>
      <c r="F29" s="194"/>
      <c r="G29" s="195"/>
      <c r="H29" s="194"/>
      <c r="I29" s="195"/>
      <c r="J29" s="194"/>
      <c r="K29" s="195"/>
      <c r="L29" s="194"/>
      <c r="M29" s="195"/>
      <c r="N29" s="194"/>
      <c r="O29" s="195"/>
      <c r="P29" s="194"/>
      <c r="Q29" s="195"/>
      <c r="R29" s="195"/>
      <c r="S29" s="195"/>
      <c r="T29" s="195"/>
      <c r="U29" s="196"/>
    </row>
    <row r="30" spans="1:21" ht="30" customHeight="1" x14ac:dyDescent="0.25">
      <c r="A30" s="207">
        <v>19</v>
      </c>
      <c r="B30" s="208" t="s">
        <v>7</v>
      </c>
      <c r="C30" s="209"/>
      <c r="D30" s="210"/>
      <c r="E30" s="210"/>
      <c r="F30" s="194"/>
      <c r="G30" s="195"/>
      <c r="H30" s="194"/>
      <c r="I30" s="195"/>
      <c r="J30" s="194"/>
      <c r="K30" s="195"/>
      <c r="L30" s="194"/>
      <c r="M30" s="195"/>
      <c r="N30" s="194"/>
      <c r="O30" s="195"/>
      <c r="P30" s="194"/>
      <c r="Q30" s="195"/>
      <c r="R30" s="195"/>
      <c r="S30" s="195"/>
      <c r="T30" s="195"/>
      <c r="U30" s="196"/>
    </row>
    <row r="31" spans="1:21" ht="30" customHeight="1" x14ac:dyDescent="0.25">
      <c r="A31" s="207">
        <v>20</v>
      </c>
      <c r="B31" s="208" t="s">
        <v>3</v>
      </c>
      <c r="C31" s="209"/>
      <c r="D31" s="210"/>
      <c r="E31" s="210"/>
      <c r="F31" s="194"/>
      <c r="G31" s="195"/>
      <c r="H31" s="194"/>
      <c r="I31" s="195"/>
      <c r="J31" s="194"/>
      <c r="K31" s="195"/>
      <c r="L31" s="194"/>
      <c r="M31" s="195"/>
      <c r="N31" s="194"/>
      <c r="O31" s="195"/>
      <c r="P31" s="194"/>
      <c r="Q31" s="195"/>
      <c r="R31" s="195"/>
      <c r="S31" s="195"/>
      <c r="T31" s="195"/>
      <c r="U31" s="196"/>
    </row>
    <row r="32" spans="1:21" ht="30" customHeight="1" x14ac:dyDescent="0.25">
      <c r="A32" s="207">
        <v>21</v>
      </c>
      <c r="B32" s="208" t="s">
        <v>11</v>
      </c>
      <c r="C32" s="209"/>
      <c r="D32" s="210"/>
      <c r="E32" s="210"/>
      <c r="F32" s="194"/>
      <c r="G32" s="195"/>
      <c r="H32" s="194"/>
      <c r="I32" s="195"/>
      <c r="J32" s="194"/>
      <c r="K32" s="195"/>
      <c r="L32" s="194"/>
      <c r="M32" s="195"/>
      <c r="N32" s="194"/>
      <c r="O32" s="195"/>
      <c r="P32" s="194"/>
      <c r="Q32" s="195"/>
      <c r="R32" s="195"/>
      <c r="S32" s="195"/>
      <c r="T32" s="195"/>
      <c r="U32" s="196"/>
    </row>
    <row r="33" spans="1:21" ht="30" customHeight="1" x14ac:dyDescent="0.25">
      <c r="A33" s="207">
        <v>22</v>
      </c>
      <c r="B33" s="208" t="s">
        <v>52</v>
      </c>
      <c r="C33" s="209"/>
      <c r="D33" s="210"/>
      <c r="E33" s="210"/>
      <c r="F33" s="194"/>
      <c r="G33" s="195"/>
      <c r="H33" s="194"/>
      <c r="I33" s="195"/>
      <c r="J33" s="194"/>
      <c r="K33" s="195"/>
      <c r="L33" s="194"/>
      <c r="M33" s="195"/>
      <c r="N33" s="194"/>
      <c r="O33" s="195"/>
      <c r="P33" s="194"/>
      <c r="Q33" s="195"/>
      <c r="R33" s="195"/>
      <c r="S33" s="195"/>
      <c r="T33" s="195"/>
      <c r="U33" s="196"/>
    </row>
    <row r="34" spans="1:21" ht="30" customHeight="1" thickBot="1" x14ac:dyDescent="0.3">
      <c r="A34" s="207">
        <v>23</v>
      </c>
      <c r="B34" s="208" t="s">
        <v>72</v>
      </c>
      <c r="C34" s="307"/>
      <c r="D34" s="223"/>
      <c r="E34" s="223"/>
      <c r="F34" s="224"/>
      <c r="G34" s="225"/>
      <c r="H34" s="224"/>
      <c r="I34" s="225"/>
      <c r="J34" s="224"/>
      <c r="K34" s="225"/>
      <c r="L34" s="224"/>
      <c r="M34" s="225"/>
      <c r="N34" s="224"/>
      <c r="O34" s="225"/>
      <c r="P34" s="224"/>
      <c r="Q34" s="225"/>
      <c r="R34" s="225"/>
      <c r="S34" s="225"/>
      <c r="T34" s="225"/>
      <c r="U34" s="226"/>
    </row>
    <row r="35" spans="1:21" ht="39.950000000000003" customHeight="1" thickTop="1" thickBot="1" x14ac:dyDescent="0.3">
      <c r="A35" s="227">
        <v>24</v>
      </c>
      <c r="B35" s="228" t="s">
        <v>35</v>
      </c>
      <c r="C35" s="322">
        <f>C13+C14+C15+SUM(C19:C34)</f>
        <v>0</v>
      </c>
      <c r="D35" s="323">
        <f>D13+D14+D15+SUM(D19:D34)</f>
        <v>0</v>
      </c>
      <c r="E35" s="229"/>
      <c r="F35" s="229"/>
      <c r="G35" s="230"/>
      <c r="H35" s="229"/>
      <c r="I35" s="230"/>
      <c r="J35" s="229"/>
      <c r="K35" s="230"/>
      <c r="L35" s="229"/>
      <c r="M35" s="230"/>
      <c r="N35" s="229"/>
      <c r="O35" s="230"/>
      <c r="P35" s="229"/>
      <c r="Q35" s="230"/>
      <c r="R35" s="230"/>
      <c r="S35" s="230"/>
      <c r="T35" s="230"/>
      <c r="U35" s="231"/>
    </row>
    <row r="36" spans="1:21" ht="129" customHeight="1" thickTop="1" thickBot="1" x14ac:dyDescent="0.3">
      <c r="A36" s="197">
        <v>25</v>
      </c>
      <c r="B36" s="232" t="s">
        <v>63</v>
      </c>
      <c r="C36" s="233">
        <f>C10-C35</f>
        <v>0</v>
      </c>
      <c r="D36" s="234">
        <f>D10-D35</f>
        <v>0</v>
      </c>
      <c r="E36" s="235"/>
      <c r="F36" s="236"/>
      <c r="G36" s="237"/>
      <c r="H36" s="236"/>
      <c r="I36" s="237"/>
      <c r="J36" s="236"/>
      <c r="K36" s="237"/>
      <c r="L36" s="236"/>
      <c r="M36" s="237"/>
      <c r="N36" s="236"/>
      <c r="O36" s="237"/>
      <c r="P36" s="236"/>
      <c r="Q36" s="237"/>
      <c r="R36" s="236"/>
      <c r="S36" s="237"/>
      <c r="T36" s="236"/>
      <c r="U36" s="238"/>
    </row>
    <row r="37" spans="1:21" ht="15.75" thickTop="1" x14ac:dyDescent="0.25">
      <c r="A37" s="239"/>
      <c r="B37" s="240"/>
      <c r="C37" s="241"/>
      <c r="D37" s="241"/>
      <c r="E37" s="241"/>
      <c r="F37" s="241"/>
      <c r="G37" s="241"/>
      <c r="H37" s="241"/>
      <c r="I37" s="241"/>
      <c r="J37" s="241"/>
      <c r="K37" s="241"/>
      <c r="L37" s="241"/>
      <c r="M37" s="241"/>
      <c r="N37" s="241"/>
      <c r="O37" s="241"/>
      <c r="P37" s="241"/>
      <c r="Q37" s="241"/>
      <c r="R37" s="241"/>
      <c r="S37" s="241"/>
      <c r="T37" s="241"/>
      <c r="U37" s="241"/>
    </row>
    <row r="38" spans="1:21" ht="30" customHeight="1" x14ac:dyDescent="0.25">
      <c r="A38" s="242"/>
      <c r="B38" s="243" t="s">
        <v>19</v>
      </c>
      <c r="C38" s="244"/>
      <c r="D38" s="244"/>
      <c r="E38" s="244"/>
      <c r="F38" s="244"/>
      <c r="G38" s="244"/>
      <c r="H38" s="244"/>
      <c r="I38" s="244"/>
      <c r="J38" s="244"/>
      <c r="K38" s="244"/>
      <c r="L38" s="244"/>
      <c r="M38" s="244"/>
      <c r="N38" s="244"/>
      <c r="O38" s="244"/>
      <c r="P38" s="244"/>
      <c r="Q38" s="244"/>
      <c r="R38" s="244"/>
      <c r="S38" s="244"/>
      <c r="T38" s="244"/>
      <c r="U38" s="244"/>
    </row>
    <row r="39" spans="1:21" ht="36.75" customHeight="1" x14ac:dyDescent="0.25">
      <c r="A39" s="207">
        <v>26</v>
      </c>
      <c r="B39" s="245" t="s">
        <v>77</v>
      </c>
      <c r="C39" s="209"/>
      <c r="D39" s="250"/>
      <c r="E39" s="210"/>
      <c r="F39" s="216"/>
      <c r="G39" s="217"/>
      <c r="H39" s="216"/>
      <c r="I39" s="217"/>
      <c r="J39" s="216"/>
      <c r="K39" s="217"/>
      <c r="L39" s="216"/>
      <c r="M39" s="217"/>
      <c r="N39" s="216"/>
      <c r="O39" s="217"/>
      <c r="P39" s="216"/>
      <c r="Q39" s="217"/>
      <c r="R39" s="216"/>
      <c r="S39" s="217"/>
      <c r="T39" s="216"/>
      <c r="U39" s="218"/>
    </row>
    <row r="40" spans="1:21" ht="39" customHeight="1" x14ac:dyDescent="0.25">
      <c r="A40" s="247">
        <v>27</v>
      </c>
      <c r="B40" s="245" t="s">
        <v>78</v>
      </c>
      <c r="C40" s="248">
        <f>F40+H40+J40+L40+N40+P40+R40+T40</f>
        <v>0</v>
      </c>
      <c r="D40" s="249">
        <f>G40+I40+K40+M40+O40+Q40+S40+U40</f>
        <v>0</v>
      </c>
      <c r="E40" s="210"/>
      <c r="F40" s="209"/>
      <c r="G40" s="250"/>
      <c r="H40" s="209"/>
      <c r="I40" s="250"/>
      <c r="J40" s="209"/>
      <c r="K40" s="250"/>
      <c r="L40" s="209"/>
      <c r="M40" s="250"/>
      <c r="N40" s="209"/>
      <c r="O40" s="250"/>
      <c r="P40" s="209"/>
      <c r="Q40" s="250"/>
      <c r="R40" s="209"/>
      <c r="S40" s="250"/>
      <c r="T40" s="209"/>
      <c r="U40" s="251"/>
    </row>
    <row r="41" spans="1:21" ht="45.75" customHeight="1" x14ac:dyDescent="0.25">
      <c r="A41" s="247">
        <v>28</v>
      </c>
      <c r="B41" s="252" t="s">
        <v>79</v>
      </c>
      <c r="C41" s="248">
        <f>F41+H41+J41+L41+N41+P41+R41+T41</f>
        <v>0</v>
      </c>
      <c r="D41" s="253"/>
      <c r="E41" s="210"/>
      <c r="F41" s="209"/>
      <c r="G41" s="253"/>
      <c r="H41" s="209"/>
      <c r="I41" s="253"/>
      <c r="J41" s="209"/>
      <c r="K41" s="253"/>
      <c r="L41" s="209"/>
      <c r="M41" s="253"/>
      <c r="N41" s="209"/>
      <c r="O41" s="253"/>
      <c r="P41" s="209"/>
      <c r="Q41" s="253"/>
      <c r="R41" s="209"/>
      <c r="S41" s="253"/>
      <c r="T41" s="209"/>
      <c r="U41" s="196"/>
    </row>
    <row r="42" spans="1:21" ht="36" customHeight="1" x14ac:dyDescent="0.25">
      <c r="A42" s="254">
        <v>29</v>
      </c>
      <c r="B42" s="255" t="s">
        <v>80</v>
      </c>
      <c r="C42" s="246"/>
      <c r="D42" s="195"/>
      <c r="E42" s="253"/>
      <c r="F42" s="194"/>
      <c r="G42" s="195"/>
      <c r="H42" s="194"/>
      <c r="I42" s="195"/>
      <c r="J42" s="194"/>
      <c r="K42" s="195"/>
      <c r="L42" s="194"/>
      <c r="M42" s="195"/>
      <c r="N42" s="194"/>
      <c r="O42" s="195"/>
      <c r="P42" s="194"/>
      <c r="Q42" s="195"/>
      <c r="R42" s="194"/>
      <c r="S42" s="195"/>
      <c r="T42" s="194"/>
      <c r="U42" s="196"/>
    </row>
    <row r="43" spans="1:21" ht="33.75" customHeight="1" thickBot="1" x14ac:dyDescent="0.3">
      <c r="A43" s="254">
        <v>30</v>
      </c>
      <c r="B43" s="255" t="s">
        <v>81</v>
      </c>
      <c r="C43" s="321"/>
      <c r="D43" s="293"/>
      <c r="E43" s="253"/>
      <c r="F43" s="194"/>
      <c r="G43" s="195"/>
      <c r="H43" s="194"/>
      <c r="I43" s="195"/>
      <c r="J43" s="194"/>
      <c r="K43" s="195"/>
      <c r="L43" s="194"/>
      <c r="M43" s="195"/>
      <c r="N43" s="194"/>
      <c r="O43" s="195"/>
      <c r="P43" s="194"/>
      <c r="Q43" s="195"/>
      <c r="R43" s="194"/>
      <c r="S43" s="195"/>
      <c r="T43" s="194"/>
      <c r="U43" s="196"/>
    </row>
    <row r="44" spans="1:21" ht="30" customHeight="1" thickTop="1" thickBot="1" x14ac:dyDescent="0.3">
      <c r="A44" s="227">
        <v>31</v>
      </c>
      <c r="B44" s="256" t="s">
        <v>42</v>
      </c>
      <c r="C44" s="233">
        <f>SUM(C39:C43)</f>
        <v>0</v>
      </c>
      <c r="D44" s="234">
        <f>SUM(D39:D40)</f>
        <v>0</v>
      </c>
      <c r="E44" s="257"/>
      <c r="F44" s="229"/>
      <c r="G44" s="230"/>
      <c r="H44" s="229"/>
      <c r="I44" s="230"/>
      <c r="J44" s="229"/>
      <c r="K44" s="230"/>
      <c r="L44" s="229"/>
      <c r="M44" s="230"/>
      <c r="N44" s="229"/>
      <c r="O44" s="230"/>
      <c r="P44" s="229"/>
      <c r="Q44" s="230"/>
      <c r="R44" s="229"/>
      <c r="S44" s="230"/>
      <c r="T44" s="229"/>
      <c r="U44" s="231"/>
    </row>
    <row r="45" spans="1:21" ht="28.5" customHeight="1" thickTop="1" thickBot="1" x14ac:dyDescent="0.3">
      <c r="A45" s="258"/>
      <c r="B45" s="240"/>
      <c r="C45" s="259"/>
      <c r="D45" s="259"/>
      <c r="E45" s="259"/>
      <c r="F45" s="259"/>
      <c r="G45" s="259"/>
      <c r="H45" s="259"/>
      <c r="I45" s="259"/>
      <c r="J45" s="259"/>
      <c r="K45" s="259"/>
      <c r="L45" s="259"/>
      <c r="M45" s="259"/>
      <c r="N45" s="259"/>
      <c r="O45" s="259"/>
      <c r="P45" s="259"/>
      <c r="Q45" s="259"/>
      <c r="R45" s="259"/>
      <c r="S45" s="259"/>
      <c r="T45" s="259"/>
      <c r="U45" s="259"/>
    </row>
    <row r="46" spans="1:21" ht="28.5" customHeight="1" thickBot="1" x14ac:dyDescent="0.3">
      <c r="A46" s="260">
        <v>32</v>
      </c>
      <c r="B46" s="261" t="s">
        <v>68</v>
      </c>
      <c r="C46" s="262">
        <f>C36+C44</f>
        <v>0</v>
      </c>
      <c r="D46" s="263">
        <f>D36+D44</f>
        <v>0</v>
      </c>
      <c r="E46" s="264"/>
      <c r="F46" s="264"/>
      <c r="G46" s="264"/>
      <c r="H46" s="264"/>
      <c r="I46" s="264"/>
      <c r="J46" s="264"/>
      <c r="K46" s="264"/>
      <c r="L46" s="264"/>
      <c r="M46" s="264"/>
      <c r="N46" s="264"/>
      <c r="O46" s="264"/>
      <c r="P46" s="264"/>
      <c r="Q46" s="264"/>
      <c r="R46" s="264"/>
      <c r="S46" s="264"/>
      <c r="T46" s="264"/>
      <c r="U46" s="264"/>
    </row>
    <row r="47" spans="1:21" x14ac:dyDescent="0.25">
      <c r="B47" s="266"/>
      <c r="E47" s="327"/>
    </row>
    <row r="48" spans="1:21" x14ac:dyDescent="0.25">
      <c r="B48" s="266"/>
    </row>
    <row r="49" spans="1:3" x14ac:dyDescent="0.25">
      <c r="B49" s="266"/>
    </row>
    <row r="50" spans="1:3" ht="18.75" x14ac:dyDescent="0.25">
      <c r="A50" s="345" t="s">
        <v>69</v>
      </c>
      <c r="B50" s="345"/>
    </row>
    <row r="51" spans="1:3" ht="15" customHeight="1" x14ac:dyDescent="0.25">
      <c r="A51" s="267"/>
      <c r="B51" s="328" t="s">
        <v>129</v>
      </c>
      <c r="C51" s="328"/>
    </row>
    <row r="52" spans="1:3" x14ac:dyDescent="0.25">
      <c r="A52" s="268"/>
      <c r="B52" s="269" t="s">
        <v>133</v>
      </c>
      <c r="C52" s="270"/>
    </row>
    <row r="53" spans="1:3" x14ac:dyDescent="0.25">
      <c r="A53" s="271"/>
      <c r="B53" s="269" t="s">
        <v>134</v>
      </c>
      <c r="C53" s="270"/>
    </row>
    <row r="86" spans="3:4" x14ac:dyDescent="0.25">
      <c r="C86" s="272"/>
      <c r="D86" s="272"/>
    </row>
    <row r="87" spans="3:4" x14ac:dyDescent="0.25">
      <c r="C87" s="272"/>
      <c r="D87" s="272"/>
    </row>
    <row r="88" spans="3:4" x14ac:dyDescent="0.25">
      <c r="C88" s="272"/>
      <c r="D88" s="272"/>
    </row>
    <row r="89" spans="3:4" x14ac:dyDescent="0.25">
      <c r="C89" s="272"/>
      <c r="D89" s="272"/>
    </row>
    <row r="90" spans="3:4" x14ac:dyDescent="0.25">
      <c r="C90" s="272"/>
      <c r="D90" s="272"/>
    </row>
    <row r="91" spans="3:4" x14ac:dyDescent="0.25">
      <c r="C91" s="272"/>
      <c r="D91" s="272"/>
    </row>
    <row r="92" spans="3:4" x14ac:dyDescent="0.25">
      <c r="C92" s="272"/>
      <c r="D92" s="272"/>
    </row>
    <row r="93" spans="3:4" x14ac:dyDescent="0.25">
      <c r="C93" s="272"/>
      <c r="D93" s="272"/>
    </row>
    <row r="94" spans="3:4" x14ac:dyDescent="0.25">
      <c r="C94" s="272"/>
      <c r="D94" s="272"/>
    </row>
    <row r="95" spans="3:4" x14ac:dyDescent="0.25">
      <c r="C95" s="272"/>
      <c r="D95" s="272"/>
    </row>
  </sheetData>
  <sheetProtection formatCells="0" formatColumns="0" formatRows="0" insertHyperlinks="0" sort="0" autoFilter="0" pivotTables="0"/>
  <mergeCells count="10">
    <mergeCell ref="P4:Q4"/>
    <mergeCell ref="R4:S4"/>
    <mergeCell ref="T4:U4"/>
    <mergeCell ref="A50:B50"/>
    <mergeCell ref="C4:D4"/>
    <mergeCell ref="F4:G4"/>
    <mergeCell ref="H4:I4"/>
    <mergeCell ref="J4:K4"/>
    <mergeCell ref="L4:M4"/>
    <mergeCell ref="N4:O4"/>
  </mergeCells>
  <conditionalFormatting sqref="C10">
    <cfRule type="expression" dxfId="11" priority="1">
      <formula>IF($F$10+$H$10+$J$10+$L$10+$N$10+$P$10+$R$10+$T$10&lt;&gt;$C$10-$C$9,1,0)</formula>
    </cfRule>
  </conditionalFormatting>
  <conditionalFormatting sqref="D10">
    <cfRule type="expression" dxfId="10" priority="2">
      <formula>IF($G$10+$I$10+$K$10+$M$10+$O$10+$Q$10+$S$10+$U$10&lt;&gt;$D$10,1,0)</formula>
    </cfRule>
  </conditionalFormatting>
  <conditionalFormatting sqref="C36">
    <cfRule type="expression" dxfId="9" priority="3">
      <formula>IF($F$36+$H$36+$J$36+$L$36+$N$36+$P$36+$R$36+$T$36&lt;&gt;$C$36-$C$9,1,0)</formula>
    </cfRule>
  </conditionalFormatting>
  <conditionalFormatting sqref="D36">
    <cfRule type="expression" dxfId="8" priority="4">
      <formula>IF($G$36+$I$36+$K$36+$M$36+$O$36+$Q$36+$S$36+$U$36&lt;&gt;$D$36,1,0)</formula>
    </cfRule>
  </conditionalFormatting>
  <dataValidations xWindow="450" yWindow="523" count="3">
    <dataValidation type="decimal" errorStyle="warning" operator="greaterThanOrEqual" allowBlank="1" showInputMessage="1" showErrorMessage="1" error="Dieser Wert muss positiv sein." sqref="F13:U36 C13:D36 C39:D44 C46:D46 F39:U44 F6:U10 D6:D10 C6:C8 C10">
      <formula1>0</formula1>
    </dataValidation>
    <dataValidation errorStyle="warning" operator="greaterThanOrEqual" allowBlank="1" showInputMessage="1" showErrorMessage="1" sqref="C11:D12 C45:D45 C37:D38 E6:E46 F45:U46 F37:U38 F11:U12"/>
    <dataValidation errorStyle="warning" allowBlank="1" showInputMessage="1" showErrorMessage="1" promptTitle="Eingabehilfe" prompt="Dieser Wert kann positiv oder negativ sein. " sqref="C9"/>
  </dataValidations>
  <pageMargins left="0.31496062992125984" right="0.31496062992125984" top="0.59055118110236227" bottom="0.47244094488188981" header="0.31496062992125984" footer="0.31496062992125984"/>
  <pageSetup paperSize="9" scale="30" orientation="landscape" verticalDpi="1200" r:id="rId1"/>
  <headerFooter>
    <oddFooter>&amp;L&amp;A</oddFooter>
  </headerFooter>
  <ignoredErrors>
    <ignoredError sqref="C12:V12 C6:E8 V6:V8 D9:V9 C10:V10 E11:V11 C38:V55 E37:V37 C36:E36 H36:V36 C14:V35 D13:V13"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U95"/>
  <sheetViews>
    <sheetView showGridLines="0" zoomScale="70" zoomScaleNormal="70" zoomScaleSheetLayoutView="55" workbookViewId="0">
      <pane ySplit="5" topLeftCell="A6" activePane="bottomLeft" state="frozen"/>
      <selection activeCell="D40" sqref="D40"/>
      <selection pane="bottomLeft"/>
    </sheetView>
  </sheetViews>
  <sheetFormatPr baseColWidth="10" defaultColWidth="9.140625" defaultRowHeight="15" x14ac:dyDescent="0.25"/>
  <cols>
    <col min="1" max="1" width="17.7109375" style="265" customWidth="1"/>
    <col min="2" max="2" width="97.85546875" style="160" customWidth="1"/>
    <col min="3" max="4" width="17.7109375" style="160" customWidth="1"/>
    <col min="5" max="5" width="19.85546875" style="160" customWidth="1"/>
    <col min="6" max="8" width="17.7109375" style="160" customWidth="1"/>
    <col min="9" max="9" width="19" style="160" customWidth="1"/>
    <col min="10" max="21" width="17.7109375" style="160" customWidth="1"/>
    <col min="22" max="16384" width="9.140625" style="161"/>
  </cols>
  <sheetData>
    <row r="1" spans="1:21" ht="18.75" x14ac:dyDescent="0.25">
      <c r="A1" s="158" t="s">
        <v>117</v>
      </c>
      <c r="B1" s="159"/>
      <c r="C1" s="159"/>
      <c r="D1" s="159"/>
      <c r="E1" s="159"/>
    </row>
    <row r="2" spans="1:21" ht="15.75" customHeight="1" x14ac:dyDescent="0.25">
      <c r="A2" s="162" t="s">
        <v>64</v>
      </c>
      <c r="B2" s="159"/>
      <c r="C2" s="162" t="s">
        <v>82</v>
      </c>
      <c r="D2" s="159"/>
      <c r="E2" s="159"/>
    </row>
    <row r="3" spans="1:21" ht="12.75" customHeight="1" x14ac:dyDescent="0.25">
      <c r="A3" s="163"/>
      <c r="B3" s="164"/>
      <c r="C3" s="164"/>
      <c r="D3" s="164"/>
      <c r="E3" s="164"/>
      <c r="F3" s="164"/>
      <c r="G3" s="164"/>
      <c r="H3" s="164"/>
      <c r="I3" s="164"/>
      <c r="J3" s="164"/>
      <c r="K3" s="164"/>
      <c r="L3" s="164"/>
      <c r="M3" s="164"/>
      <c r="N3" s="164"/>
      <c r="O3" s="164"/>
      <c r="P3" s="164"/>
      <c r="Q3" s="164"/>
      <c r="R3" s="164"/>
      <c r="S3" s="164"/>
      <c r="T3" s="164"/>
      <c r="U3" s="164"/>
    </row>
    <row r="4" spans="1:21" ht="58.5" customHeight="1" x14ac:dyDescent="0.25">
      <c r="A4" s="165" t="s">
        <v>0</v>
      </c>
      <c r="B4" s="166" t="s">
        <v>1</v>
      </c>
      <c r="C4" s="342" t="s">
        <v>28</v>
      </c>
      <c r="D4" s="343"/>
      <c r="E4" s="167" t="s">
        <v>94</v>
      </c>
      <c r="F4" s="342" t="s">
        <v>123</v>
      </c>
      <c r="G4" s="343"/>
      <c r="H4" s="342" t="s">
        <v>124</v>
      </c>
      <c r="I4" s="343"/>
      <c r="J4" s="346" t="s">
        <v>116</v>
      </c>
      <c r="K4" s="347"/>
      <c r="L4" s="342" t="s">
        <v>73</v>
      </c>
      <c r="M4" s="343"/>
      <c r="N4" s="342" t="s">
        <v>74</v>
      </c>
      <c r="O4" s="343"/>
      <c r="P4" s="342" t="s">
        <v>135</v>
      </c>
      <c r="Q4" s="343"/>
      <c r="R4" s="342" t="s">
        <v>75</v>
      </c>
      <c r="S4" s="343"/>
      <c r="T4" s="342" t="s">
        <v>76</v>
      </c>
      <c r="U4" s="344"/>
    </row>
    <row r="5" spans="1:21" ht="49.5" customHeight="1" x14ac:dyDescent="0.25">
      <c r="A5" s="168" t="s">
        <v>8</v>
      </c>
      <c r="B5" s="169"/>
      <c r="C5" s="170" t="s">
        <v>38</v>
      </c>
      <c r="D5" s="171" t="s">
        <v>120</v>
      </c>
      <c r="E5" s="172" t="s">
        <v>85</v>
      </c>
      <c r="F5" s="170" t="s">
        <v>38</v>
      </c>
      <c r="G5" s="171" t="s">
        <v>120</v>
      </c>
      <c r="H5" s="170" t="s">
        <v>38</v>
      </c>
      <c r="I5" s="171" t="s">
        <v>120</v>
      </c>
      <c r="J5" s="170" t="s">
        <v>38</v>
      </c>
      <c r="K5" s="171" t="s">
        <v>120</v>
      </c>
      <c r="L5" s="170" t="s">
        <v>38</v>
      </c>
      <c r="M5" s="171" t="s">
        <v>120</v>
      </c>
      <c r="N5" s="170" t="s">
        <v>38</v>
      </c>
      <c r="O5" s="171" t="s">
        <v>120</v>
      </c>
      <c r="P5" s="170" t="s">
        <v>38</v>
      </c>
      <c r="Q5" s="171" t="s">
        <v>120</v>
      </c>
      <c r="R5" s="170" t="s">
        <v>38</v>
      </c>
      <c r="S5" s="171" t="s">
        <v>120</v>
      </c>
      <c r="T5" s="170" t="s">
        <v>38</v>
      </c>
      <c r="U5" s="172" t="s">
        <v>120</v>
      </c>
    </row>
    <row r="6" spans="1:21" ht="27" customHeight="1" x14ac:dyDescent="0.25">
      <c r="A6" s="173">
        <v>1</v>
      </c>
      <c r="B6" s="174" t="s">
        <v>41</v>
      </c>
      <c r="C6" s="175">
        <f>F6+H6+J6+L6+N6+P6+R6+T6</f>
        <v>0</v>
      </c>
      <c r="D6" s="176">
        <f>G6+I6+K6+M6+O6+Q6+S6+U6</f>
        <v>0</v>
      </c>
      <c r="E6" s="177"/>
      <c r="F6" s="178"/>
      <c r="G6" s="179"/>
      <c r="H6" s="180"/>
      <c r="I6" s="179"/>
      <c r="J6" s="180"/>
      <c r="K6" s="179"/>
      <c r="L6" s="180"/>
      <c r="M6" s="179"/>
      <c r="N6" s="180"/>
      <c r="O6" s="179"/>
      <c r="P6" s="180"/>
      <c r="Q6" s="179"/>
      <c r="R6" s="180"/>
      <c r="S6" s="179"/>
      <c r="T6" s="180"/>
      <c r="U6" s="181"/>
    </row>
    <row r="7" spans="1:21" ht="27" customHeight="1" x14ac:dyDescent="0.25">
      <c r="A7" s="182" t="s">
        <v>54</v>
      </c>
      <c r="B7" s="183" t="s">
        <v>70</v>
      </c>
      <c r="C7" s="184">
        <f>F7+H7+J7+L7+N7+P7+R7+T7</f>
        <v>0</v>
      </c>
      <c r="D7" s="177"/>
      <c r="E7" s="177"/>
      <c r="F7" s="185"/>
      <c r="G7" s="186"/>
      <c r="H7" s="185"/>
      <c r="I7" s="186"/>
      <c r="J7" s="185"/>
      <c r="K7" s="186"/>
      <c r="L7" s="185"/>
      <c r="M7" s="186"/>
      <c r="N7" s="185"/>
      <c r="O7" s="186"/>
      <c r="P7" s="187"/>
      <c r="Q7" s="186"/>
      <c r="R7" s="187"/>
      <c r="S7" s="186"/>
      <c r="T7" s="187"/>
      <c r="U7" s="188"/>
    </row>
    <row r="8" spans="1:21" ht="26.25" customHeight="1" x14ac:dyDescent="0.25">
      <c r="A8" s="189">
        <v>2</v>
      </c>
      <c r="B8" s="190" t="s">
        <v>23</v>
      </c>
      <c r="C8" s="175">
        <f>F8+H8+J8+L8+N8+P8+R8+T8</f>
        <v>0</v>
      </c>
      <c r="D8" s="176">
        <f>G8+I8+K8+M8+O8+Q8+S8+U8</f>
        <v>0</v>
      </c>
      <c r="E8" s="177"/>
      <c r="F8" s="178"/>
      <c r="G8" s="191"/>
      <c r="H8" s="178"/>
      <c r="I8" s="191"/>
      <c r="J8" s="178"/>
      <c r="K8" s="191"/>
      <c r="L8" s="178"/>
      <c r="M8" s="191"/>
      <c r="N8" s="178"/>
      <c r="O8" s="191"/>
      <c r="P8" s="178"/>
      <c r="Q8" s="191"/>
      <c r="R8" s="178"/>
      <c r="S8" s="191"/>
      <c r="T8" s="178"/>
      <c r="U8" s="192"/>
    </row>
    <row r="9" spans="1:21" ht="26.25" customHeight="1" x14ac:dyDescent="0.25">
      <c r="A9" s="189">
        <v>3</v>
      </c>
      <c r="B9" s="190" t="s">
        <v>71</v>
      </c>
      <c r="C9" s="178"/>
      <c r="D9" s="177"/>
      <c r="E9" s="193"/>
      <c r="F9" s="194"/>
      <c r="G9" s="195"/>
      <c r="H9" s="194"/>
      <c r="I9" s="195"/>
      <c r="J9" s="194"/>
      <c r="K9" s="195"/>
      <c r="L9" s="194"/>
      <c r="M9" s="195"/>
      <c r="N9" s="194"/>
      <c r="O9" s="195"/>
      <c r="P9" s="194"/>
      <c r="Q9" s="195"/>
      <c r="R9" s="194"/>
      <c r="S9" s="195"/>
      <c r="T9" s="194"/>
      <c r="U9" s="196"/>
    </row>
    <row r="10" spans="1:21" ht="26.25" customHeight="1" x14ac:dyDescent="0.25">
      <c r="A10" s="197">
        <v>4</v>
      </c>
      <c r="B10" s="198" t="s">
        <v>18</v>
      </c>
      <c r="C10" s="199">
        <f>C6+C8+C9</f>
        <v>0</v>
      </c>
      <c r="D10" s="200">
        <f>D6+D8</f>
        <v>0</v>
      </c>
      <c r="E10" s="177"/>
      <c r="F10" s="199">
        <f>F6+F8</f>
        <v>0</v>
      </c>
      <c r="G10" s="329">
        <f t="shared" ref="G10:U10" si="0">G6+G8</f>
        <v>0</v>
      </c>
      <c r="H10" s="199">
        <f t="shared" si="0"/>
        <v>0</v>
      </c>
      <c r="I10" s="329">
        <f t="shared" si="0"/>
        <v>0</v>
      </c>
      <c r="J10" s="199">
        <f t="shared" si="0"/>
        <v>0</v>
      </c>
      <c r="K10" s="329">
        <f t="shared" si="0"/>
        <v>0</v>
      </c>
      <c r="L10" s="199">
        <f t="shared" si="0"/>
        <v>0</v>
      </c>
      <c r="M10" s="329">
        <f t="shared" si="0"/>
        <v>0</v>
      </c>
      <c r="N10" s="199">
        <f t="shared" si="0"/>
        <v>0</v>
      </c>
      <c r="O10" s="329">
        <f t="shared" si="0"/>
        <v>0</v>
      </c>
      <c r="P10" s="199">
        <f t="shared" si="0"/>
        <v>0</v>
      </c>
      <c r="Q10" s="329">
        <f t="shared" si="0"/>
        <v>0</v>
      </c>
      <c r="R10" s="199">
        <f t="shared" si="0"/>
        <v>0</v>
      </c>
      <c r="S10" s="329">
        <f t="shared" si="0"/>
        <v>0</v>
      </c>
      <c r="T10" s="199">
        <f t="shared" si="0"/>
        <v>0</v>
      </c>
      <c r="U10" s="329">
        <f t="shared" si="0"/>
        <v>0</v>
      </c>
    </row>
    <row r="11" spans="1:21" x14ac:dyDescent="0.25">
      <c r="A11" s="201"/>
      <c r="B11" s="202"/>
      <c r="C11" s="203"/>
      <c r="D11" s="203"/>
      <c r="E11" s="203"/>
      <c r="F11" s="203"/>
      <c r="G11" s="203"/>
      <c r="H11" s="203"/>
      <c r="I11" s="203"/>
      <c r="J11" s="203"/>
      <c r="K11" s="203"/>
      <c r="L11" s="203"/>
      <c r="M11" s="203"/>
      <c r="N11" s="203"/>
      <c r="O11" s="203"/>
      <c r="P11" s="203"/>
      <c r="Q11" s="203"/>
      <c r="R11" s="203"/>
      <c r="S11" s="203"/>
      <c r="T11" s="203"/>
      <c r="U11" s="203"/>
    </row>
    <row r="12" spans="1:21" ht="26.25" customHeight="1" x14ac:dyDescent="0.25">
      <c r="A12" s="204"/>
      <c r="B12" s="205" t="s">
        <v>67</v>
      </c>
      <c r="C12" s="206"/>
      <c r="D12" s="206"/>
      <c r="E12" s="206"/>
      <c r="F12" s="206"/>
      <c r="G12" s="206"/>
      <c r="H12" s="206"/>
      <c r="I12" s="206"/>
      <c r="J12" s="206"/>
      <c r="K12" s="206"/>
      <c r="L12" s="206"/>
      <c r="M12" s="206"/>
      <c r="N12" s="206"/>
      <c r="O12" s="206"/>
      <c r="P12" s="206"/>
      <c r="Q12" s="206"/>
      <c r="R12" s="206"/>
      <c r="S12" s="206"/>
      <c r="T12" s="206"/>
      <c r="U12" s="206"/>
    </row>
    <row r="13" spans="1:21" ht="26.25" customHeight="1" x14ac:dyDescent="0.25">
      <c r="A13" s="207">
        <v>5</v>
      </c>
      <c r="B13" s="208" t="s">
        <v>4</v>
      </c>
      <c r="C13" s="209"/>
      <c r="D13" s="210"/>
      <c r="E13" s="210"/>
      <c r="F13" s="194"/>
      <c r="G13" s="195"/>
      <c r="H13" s="194"/>
      <c r="I13" s="195"/>
      <c r="J13" s="194"/>
      <c r="K13" s="195"/>
      <c r="L13" s="194"/>
      <c r="M13" s="195"/>
      <c r="N13" s="194"/>
      <c r="O13" s="195"/>
      <c r="P13" s="194"/>
      <c r="Q13" s="195"/>
      <c r="R13" s="195"/>
      <c r="S13" s="195"/>
      <c r="T13" s="195"/>
      <c r="U13" s="196"/>
    </row>
    <row r="14" spans="1:21" ht="26.25" customHeight="1" x14ac:dyDescent="0.25">
      <c r="A14" s="207">
        <v>6</v>
      </c>
      <c r="B14" s="208" t="s">
        <v>2</v>
      </c>
      <c r="C14" s="209"/>
      <c r="D14" s="210"/>
      <c r="E14" s="210"/>
      <c r="F14" s="194"/>
      <c r="G14" s="195"/>
      <c r="H14" s="194"/>
      <c r="I14" s="195"/>
      <c r="J14" s="194"/>
      <c r="K14" s="195"/>
      <c r="L14" s="194"/>
      <c r="M14" s="195"/>
      <c r="N14" s="194"/>
      <c r="O14" s="195"/>
      <c r="P14" s="194"/>
      <c r="Q14" s="195"/>
      <c r="R14" s="195"/>
      <c r="S14" s="195"/>
      <c r="T14" s="195"/>
      <c r="U14" s="196"/>
    </row>
    <row r="15" spans="1:21" ht="30" x14ac:dyDescent="0.25">
      <c r="A15" s="207">
        <v>7</v>
      </c>
      <c r="B15" s="208" t="s">
        <v>12</v>
      </c>
      <c r="C15" s="184">
        <f>C16+C17+C18</f>
        <v>0</v>
      </c>
      <c r="D15" s="211">
        <f>D16+D17+D18</f>
        <v>0</v>
      </c>
      <c r="E15" s="212"/>
      <c r="F15" s="213"/>
      <c r="G15" s="214"/>
      <c r="H15" s="213"/>
      <c r="I15" s="214"/>
      <c r="J15" s="213"/>
      <c r="K15" s="214"/>
      <c r="L15" s="213"/>
      <c r="M15" s="214"/>
      <c r="N15" s="213"/>
      <c r="O15" s="214"/>
      <c r="P15" s="213"/>
      <c r="Q15" s="214"/>
      <c r="R15" s="214"/>
      <c r="S15" s="214"/>
      <c r="T15" s="214"/>
      <c r="U15" s="215"/>
    </row>
    <row r="16" spans="1:21" ht="30" x14ac:dyDescent="0.25">
      <c r="A16" s="207" t="s">
        <v>16</v>
      </c>
      <c r="B16" s="208" t="s">
        <v>136</v>
      </c>
      <c r="C16" s="209"/>
      <c r="D16" s="210"/>
      <c r="E16" s="210"/>
      <c r="F16" s="216"/>
      <c r="G16" s="217"/>
      <c r="H16" s="216"/>
      <c r="I16" s="217"/>
      <c r="J16" s="216"/>
      <c r="K16" s="217"/>
      <c r="L16" s="216"/>
      <c r="M16" s="217"/>
      <c r="N16" s="216"/>
      <c r="O16" s="217"/>
      <c r="P16" s="216"/>
      <c r="Q16" s="217"/>
      <c r="R16" s="217"/>
      <c r="S16" s="217"/>
      <c r="T16" s="217"/>
      <c r="U16" s="218"/>
    </row>
    <row r="17" spans="1:21" ht="26.25" customHeight="1" x14ac:dyDescent="0.25">
      <c r="A17" s="207" t="s">
        <v>17</v>
      </c>
      <c r="B17" s="208" t="s">
        <v>66</v>
      </c>
      <c r="C17" s="209"/>
      <c r="D17" s="210"/>
      <c r="E17" s="219"/>
      <c r="F17" s="220"/>
      <c r="G17" s="221"/>
      <c r="H17" s="220"/>
      <c r="I17" s="221"/>
      <c r="J17" s="220"/>
      <c r="K17" s="221"/>
      <c r="L17" s="220"/>
      <c r="M17" s="221"/>
      <c r="N17" s="220"/>
      <c r="O17" s="221"/>
      <c r="P17" s="220"/>
      <c r="Q17" s="221"/>
      <c r="R17" s="221"/>
      <c r="S17" s="221"/>
      <c r="T17" s="221"/>
      <c r="U17" s="222"/>
    </row>
    <row r="18" spans="1:21" ht="30" x14ac:dyDescent="0.25">
      <c r="A18" s="207" t="s">
        <v>46</v>
      </c>
      <c r="B18" s="208" t="s">
        <v>121</v>
      </c>
      <c r="C18" s="209"/>
      <c r="D18" s="210"/>
      <c r="E18" s="210"/>
      <c r="F18" s="216"/>
      <c r="G18" s="217"/>
      <c r="H18" s="216"/>
      <c r="I18" s="217"/>
      <c r="J18" s="216"/>
      <c r="K18" s="217"/>
      <c r="L18" s="216"/>
      <c r="M18" s="217"/>
      <c r="N18" s="216"/>
      <c r="O18" s="217"/>
      <c r="P18" s="216"/>
      <c r="Q18" s="217"/>
      <c r="R18" s="217"/>
      <c r="S18" s="217"/>
      <c r="T18" s="217"/>
      <c r="U18" s="218"/>
    </row>
    <row r="19" spans="1:21" ht="30" customHeight="1" x14ac:dyDescent="0.25">
      <c r="A19" s="207">
        <v>8</v>
      </c>
      <c r="B19" s="208" t="s">
        <v>13</v>
      </c>
      <c r="C19" s="209"/>
      <c r="D19" s="210"/>
      <c r="E19" s="210"/>
      <c r="F19" s="194"/>
      <c r="G19" s="195"/>
      <c r="H19" s="194"/>
      <c r="I19" s="195"/>
      <c r="J19" s="194"/>
      <c r="K19" s="195"/>
      <c r="L19" s="194"/>
      <c r="M19" s="195"/>
      <c r="N19" s="194"/>
      <c r="O19" s="195"/>
      <c r="P19" s="194"/>
      <c r="Q19" s="195"/>
      <c r="R19" s="195"/>
      <c r="S19" s="195"/>
      <c r="T19" s="195"/>
      <c r="U19" s="196"/>
    </row>
    <row r="20" spans="1:21" ht="30" customHeight="1" x14ac:dyDescent="0.25">
      <c r="A20" s="207">
        <v>9</v>
      </c>
      <c r="B20" s="208" t="s">
        <v>25</v>
      </c>
      <c r="C20" s="209"/>
      <c r="D20" s="210"/>
      <c r="E20" s="210"/>
      <c r="F20" s="194"/>
      <c r="G20" s="195"/>
      <c r="H20" s="194"/>
      <c r="I20" s="195"/>
      <c r="J20" s="194"/>
      <c r="K20" s="195"/>
      <c r="L20" s="194"/>
      <c r="M20" s="195"/>
      <c r="N20" s="194"/>
      <c r="O20" s="195"/>
      <c r="P20" s="194"/>
      <c r="Q20" s="195"/>
      <c r="R20" s="195"/>
      <c r="S20" s="195"/>
      <c r="T20" s="195"/>
      <c r="U20" s="196"/>
    </row>
    <row r="21" spans="1:21" ht="30" customHeight="1" x14ac:dyDescent="0.25">
      <c r="A21" s="207">
        <v>10</v>
      </c>
      <c r="B21" s="208" t="s">
        <v>6</v>
      </c>
      <c r="C21" s="209"/>
      <c r="D21" s="210"/>
      <c r="E21" s="210"/>
      <c r="F21" s="194"/>
      <c r="G21" s="195"/>
      <c r="H21" s="194"/>
      <c r="I21" s="195"/>
      <c r="J21" s="194"/>
      <c r="K21" s="195"/>
      <c r="L21" s="194"/>
      <c r="M21" s="195"/>
      <c r="N21" s="194"/>
      <c r="O21" s="195"/>
      <c r="P21" s="194"/>
      <c r="Q21" s="195"/>
      <c r="R21" s="195"/>
      <c r="S21" s="195"/>
      <c r="T21" s="195"/>
      <c r="U21" s="196"/>
    </row>
    <row r="22" spans="1:21" ht="30" customHeight="1" x14ac:dyDescent="0.25">
      <c r="A22" s="207">
        <v>11</v>
      </c>
      <c r="B22" s="208" t="s">
        <v>65</v>
      </c>
      <c r="C22" s="209"/>
      <c r="D22" s="210"/>
      <c r="E22" s="210"/>
      <c r="F22" s="194"/>
      <c r="G22" s="195"/>
      <c r="H22" s="194"/>
      <c r="I22" s="195"/>
      <c r="J22" s="194"/>
      <c r="K22" s="195"/>
      <c r="L22" s="194"/>
      <c r="M22" s="195"/>
      <c r="N22" s="194"/>
      <c r="O22" s="195"/>
      <c r="P22" s="194"/>
      <c r="Q22" s="195"/>
      <c r="R22" s="195"/>
      <c r="S22" s="195"/>
      <c r="T22" s="195"/>
      <c r="U22" s="196"/>
    </row>
    <row r="23" spans="1:21" ht="30" customHeight="1" x14ac:dyDescent="0.25">
      <c r="A23" s="207">
        <v>12</v>
      </c>
      <c r="B23" s="208" t="s">
        <v>14</v>
      </c>
      <c r="C23" s="209"/>
      <c r="D23" s="210"/>
      <c r="E23" s="210"/>
      <c r="F23" s="194"/>
      <c r="G23" s="195"/>
      <c r="H23" s="194"/>
      <c r="I23" s="195"/>
      <c r="J23" s="194"/>
      <c r="K23" s="195"/>
      <c r="L23" s="194"/>
      <c r="M23" s="195"/>
      <c r="N23" s="194"/>
      <c r="O23" s="195"/>
      <c r="P23" s="194"/>
      <c r="Q23" s="195"/>
      <c r="R23" s="195"/>
      <c r="S23" s="195"/>
      <c r="T23" s="195"/>
      <c r="U23" s="196"/>
    </row>
    <row r="24" spans="1:21" ht="30" customHeight="1" x14ac:dyDescent="0.25">
      <c r="A24" s="207">
        <v>13</v>
      </c>
      <c r="B24" s="208" t="s">
        <v>9</v>
      </c>
      <c r="C24" s="209"/>
      <c r="D24" s="210"/>
      <c r="E24" s="210"/>
      <c r="F24" s="194"/>
      <c r="G24" s="195"/>
      <c r="H24" s="194"/>
      <c r="I24" s="195"/>
      <c r="J24" s="194"/>
      <c r="K24" s="195"/>
      <c r="L24" s="194"/>
      <c r="M24" s="195"/>
      <c r="N24" s="194"/>
      <c r="O24" s="195"/>
      <c r="P24" s="194"/>
      <c r="Q24" s="195"/>
      <c r="R24" s="195"/>
      <c r="S24" s="195"/>
      <c r="T24" s="195"/>
      <c r="U24" s="196"/>
    </row>
    <row r="25" spans="1:21" ht="30" customHeight="1" x14ac:dyDescent="0.25">
      <c r="A25" s="207">
        <v>14</v>
      </c>
      <c r="B25" s="208" t="s">
        <v>10</v>
      </c>
      <c r="C25" s="209"/>
      <c r="D25" s="210"/>
      <c r="E25" s="210"/>
      <c r="F25" s="194"/>
      <c r="G25" s="195"/>
      <c r="H25" s="194"/>
      <c r="I25" s="195"/>
      <c r="J25" s="194"/>
      <c r="K25" s="195"/>
      <c r="L25" s="194"/>
      <c r="M25" s="195"/>
      <c r="N25" s="194"/>
      <c r="O25" s="195"/>
      <c r="P25" s="194"/>
      <c r="Q25" s="195"/>
      <c r="R25" s="195"/>
      <c r="S25" s="195"/>
      <c r="T25" s="195"/>
      <c r="U25" s="196"/>
    </row>
    <row r="26" spans="1:21" ht="30" customHeight="1" x14ac:dyDescent="0.25">
      <c r="A26" s="207">
        <v>15</v>
      </c>
      <c r="B26" s="208" t="s">
        <v>27</v>
      </c>
      <c r="C26" s="209"/>
      <c r="D26" s="210"/>
      <c r="E26" s="210"/>
      <c r="F26" s="194"/>
      <c r="G26" s="195"/>
      <c r="H26" s="194"/>
      <c r="I26" s="195"/>
      <c r="J26" s="194"/>
      <c r="K26" s="195"/>
      <c r="L26" s="194"/>
      <c r="M26" s="195"/>
      <c r="N26" s="194"/>
      <c r="O26" s="195"/>
      <c r="P26" s="194"/>
      <c r="Q26" s="195"/>
      <c r="R26" s="195"/>
      <c r="S26" s="195"/>
      <c r="T26" s="195"/>
      <c r="U26" s="196"/>
    </row>
    <row r="27" spans="1:21" ht="30" customHeight="1" x14ac:dyDescent="0.25">
      <c r="A27" s="207">
        <v>16</v>
      </c>
      <c r="B27" s="208" t="s">
        <v>26</v>
      </c>
      <c r="C27" s="209"/>
      <c r="D27" s="210"/>
      <c r="E27" s="210"/>
      <c r="F27" s="194"/>
      <c r="G27" s="195"/>
      <c r="H27" s="194"/>
      <c r="I27" s="195"/>
      <c r="J27" s="194"/>
      <c r="K27" s="195"/>
      <c r="L27" s="194"/>
      <c r="M27" s="195"/>
      <c r="N27" s="194"/>
      <c r="O27" s="195"/>
      <c r="P27" s="194"/>
      <c r="Q27" s="195"/>
      <c r="R27" s="195"/>
      <c r="S27" s="195"/>
      <c r="T27" s="195"/>
      <c r="U27" s="196"/>
    </row>
    <row r="28" spans="1:21" ht="30" customHeight="1" x14ac:dyDescent="0.25">
      <c r="A28" s="207">
        <v>17</v>
      </c>
      <c r="B28" s="208" t="s">
        <v>22</v>
      </c>
      <c r="C28" s="209"/>
      <c r="D28" s="210"/>
      <c r="E28" s="210"/>
      <c r="F28" s="194"/>
      <c r="G28" s="195"/>
      <c r="H28" s="194"/>
      <c r="I28" s="195"/>
      <c r="J28" s="194"/>
      <c r="K28" s="195"/>
      <c r="L28" s="194"/>
      <c r="M28" s="195"/>
      <c r="N28" s="194"/>
      <c r="O28" s="195"/>
      <c r="P28" s="194"/>
      <c r="Q28" s="195"/>
      <c r="R28" s="195"/>
      <c r="S28" s="195"/>
      <c r="T28" s="195"/>
      <c r="U28" s="196"/>
    </row>
    <row r="29" spans="1:21" ht="30" customHeight="1" x14ac:dyDescent="0.25">
      <c r="A29" s="207">
        <v>18</v>
      </c>
      <c r="B29" s="208" t="s">
        <v>15</v>
      </c>
      <c r="C29" s="209"/>
      <c r="D29" s="210"/>
      <c r="E29" s="210"/>
      <c r="F29" s="194"/>
      <c r="G29" s="195"/>
      <c r="H29" s="194"/>
      <c r="I29" s="195"/>
      <c r="J29" s="194"/>
      <c r="K29" s="195"/>
      <c r="L29" s="194"/>
      <c r="M29" s="195"/>
      <c r="N29" s="194"/>
      <c r="O29" s="195"/>
      <c r="P29" s="194"/>
      <c r="Q29" s="195"/>
      <c r="R29" s="195"/>
      <c r="S29" s="195"/>
      <c r="T29" s="195"/>
      <c r="U29" s="196"/>
    </row>
    <row r="30" spans="1:21" ht="30" customHeight="1" x14ac:dyDescent="0.25">
      <c r="A30" s="207">
        <v>19</v>
      </c>
      <c r="B30" s="208" t="s">
        <v>7</v>
      </c>
      <c r="C30" s="209"/>
      <c r="D30" s="210"/>
      <c r="E30" s="210"/>
      <c r="F30" s="194"/>
      <c r="G30" s="195"/>
      <c r="H30" s="194"/>
      <c r="I30" s="195"/>
      <c r="J30" s="194"/>
      <c r="K30" s="195"/>
      <c r="L30" s="194"/>
      <c r="M30" s="195"/>
      <c r="N30" s="194"/>
      <c r="O30" s="195"/>
      <c r="P30" s="194"/>
      <c r="Q30" s="195"/>
      <c r="R30" s="195"/>
      <c r="S30" s="195"/>
      <c r="T30" s="195"/>
      <c r="U30" s="196"/>
    </row>
    <row r="31" spans="1:21" ht="30" customHeight="1" x14ac:dyDescent="0.25">
      <c r="A31" s="207">
        <v>20</v>
      </c>
      <c r="B31" s="208" t="s">
        <v>3</v>
      </c>
      <c r="C31" s="209"/>
      <c r="D31" s="210"/>
      <c r="E31" s="210"/>
      <c r="F31" s="194"/>
      <c r="G31" s="195"/>
      <c r="H31" s="194"/>
      <c r="I31" s="195"/>
      <c r="J31" s="194"/>
      <c r="K31" s="195"/>
      <c r="L31" s="194"/>
      <c r="M31" s="195"/>
      <c r="N31" s="194"/>
      <c r="O31" s="195"/>
      <c r="P31" s="194"/>
      <c r="Q31" s="195"/>
      <c r="R31" s="195"/>
      <c r="S31" s="195"/>
      <c r="T31" s="195"/>
      <c r="U31" s="196"/>
    </row>
    <row r="32" spans="1:21" ht="30" customHeight="1" x14ac:dyDescent="0.25">
      <c r="A32" s="207">
        <v>21</v>
      </c>
      <c r="B32" s="208" t="s">
        <v>11</v>
      </c>
      <c r="C32" s="209"/>
      <c r="D32" s="210"/>
      <c r="E32" s="210"/>
      <c r="F32" s="194"/>
      <c r="G32" s="195"/>
      <c r="H32" s="194"/>
      <c r="I32" s="195"/>
      <c r="J32" s="194"/>
      <c r="K32" s="195"/>
      <c r="L32" s="194"/>
      <c r="M32" s="195"/>
      <c r="N32" s="194"/>
      <c r="O32" s="195"/>
      <c r="P32" s="194"/>
      <c r="Q32" s="195"/>
      <c r="R32" s="195"/>
      <c r="S32" s="195"/>
      <c r="T32" s="195"/>
      <c r="U32" s="196"/>
    </row>
    <row r="33" spans="1:21" ht="30" customHeight="1" x14ac:dyDescent="0.25">
      <c r="A33" s="207">
        <v>22</v>
      </c>
      <c r="B33" s="208" t="s">
        <v>52</v>
      </c>
      <c r="C33" s="209"/>
      <c r="D33" s="210"/>
      <c r="E33" s="210"/>
      <c r="F33" s="194"/>
      <c r="G33" s="195"/>
      <c r="H33" s="194"/>
      <c r="I33" s="195"/>
      <c r="J33" s="194"/>
      <c r="K33" s="195"/>
      <c r="L33" s="194"/>
      <c r="M33" s="195"/>
      <c r="N33" s="194"/>
      <c r="O33" s="195"/>
      <c r="P33" s="194"/>
      <c r="Q33" s="195"/>
      <c r="R33" s="195"/>
      <c r="S33" s="195"/>
      <c r="T33" s="195"/>
      <c r="U33" s="196"/>
    </row>
    <row r="34" spans="1:21" ht="30" customHeight="1" thickBot="1" x14ac:dyDescent="0.3">
      <c r="A34" s="207">
        <v>23</v>
      </c>
      <c r="B34" s="208" t="s">
        <v>72</v>
      </c>
      <c r="C34" s="307"/>
      <c r="D34" s="223"/>
      <c r="E34" s="223"/>
      <c r="F34" s="224"/>
      <c r="G34" s="225"/>
      <c r="H34" s="224"/>
      <c r="I34" s="225"/>
      <c r="J34" s="224"/>
      <c r="K34" s="225"/>
      <c r="L34" s="224"/>
      <c r="M34" s="225"/>
      <c r="N34" s="224"/>
      <c r="O34" s="225"/>
      <c r="P34" s="224"/>
      <c r="Q34" s="225"/>
      <c r="R34" s="225"/>
      <c r="S34" s="225"/>
      <c r="T34" s="225"/>
      <c r="U34" s="226"/>
    </row>
    <row r="35" spans="1:21" ht="39.950000000000003" customHeight="1" thickTop="1" thickBot="1" x14ac:dyDescent="0.3">
      <c r="A35" s="227">
        <v>24</v>
      </c>
      <c r="B35" s="228" t="s">
        <v>35</v>
      </c>
      <c r="C35" s="322">
        <f>C13+C14+C15+SUM(C19:C34)</f>
        <v>0</v>
      </c>
      <c r="D35" s="323">
        <f>D13+D14+D15+SUM(D19:D34)</f>
        <v>0</v>
      </c>
      <c r="E35" s="229"/>
      <c r="F35" s="229"/>
      <c r="G35" s="230"/>
      <c r="H35" s="229"/>
      <c r="I35" s="230"/>
      <c r="J35" s="229"/>
      <c r="K35" s="230"/>
      <c r="L35" s="229"/>
      <c r="M35" s="230"/>
      <c r="N35" s="229"/>
      <c r="O35" s="230"/>
      <c r="P35" s="229"/>
      <c r="Q35" s="230"/>
      <c r="R35" s="230"/>
      <c r="S35" s="230"/>
      <c r="T35" s="230"/>
      <c r="U35" s="231"/>
    </row>
    <row r="36" spans="1:21" ht="129" customHeight="1" thickTop="1" thickBot="1" x14ac:dyDescent="0.3">
      <c r="A36" s="197">
        <v>25</v>
      </c>
      <c r="B36" s="232" t="s">
        <v>63</v>
      </c>
      <c r="C36" s="233">
        <f>C10-C35</f>
        <v>0</v>
      </c>
      <c r="D36" s="234">
        <f>D10-D35</f>
        <v>0</v>
      </c>
      <c r="E36" s="235"/>
      <c r="F36" s="236"/>
      <c r="G36" s="237"/>
      <c r="H36" s="236"/>
      <c r="I36" s="237"/>
      <c r="J36" s="236"/>
      <c r="K36" s="237"/>
      <c r="L36" s="236"/>
      <c r="M36" s="237"/>
      <c r="N36" s="236"/>
      <c r="O36" s="237"/>
      <c r="P36" s="236"/>
      <c r="Q36" s="237"/>
      <c r="R36" s="236"/>
      <c r="S36" s="237"/>
      <c r="T36" s="236"/>
      <c r="U36" s="238"/>
    </row>
    <row r="37" spans="1:21" ht="15.75" thickTop="1" x14ac:dyDescent="0.25">
      <c r="A37" s="239"/>
      <c r="B37" s="240"/>
      <c r="C37" s="241"/>
      <c r="D37" s="241"/>
      <c r="E37" s="241"/>
      <c r="F37" s="241"/>
      <c r="G37" s="241"/>
      <c r="H37" s="241"/>
      <c r="I37" s="241"/>
      <c r="J37" s="241"/>
      <c r="K37" s="241"/>
      <c r="L37" s="241"/>
      <c r="M37" s="241"/>
      <c r="N37" s="241"/>
      <c r="O37" s="241"/>
      <c r="P37" s="241"/>
      <c r="Q37" s="241"/>
      <c r="R37" s="241"/>
      <c r="S37" s="241"/>
      <c r="T37" s="241"/>
      <c r="U37" s="241"/>
    </row>
    <row r="38" spans="1:21" ht="30" customHeight="1" x14ac:dyDescent="0.25">
      <c r="A38" s="242"/>
      <c r="B38" s="243" t="s">
        <v>19</v>
      </c>
      <c r="C38" s="244"/>
      <c r="D38" s="244"/>
      <c r="E38" s="244"/>
      <c r="F38" s="244"/>
      <c r="G38" s="244"/>
      <c r="H38" s="244"/>
      <c r="I38" s="244"/>
      <c r="J38" s="244"/>
      <c r="K38" s="244"/>
      <c r="L38" s="244"/>
      <c r="M38" s="244"/>
      <c r="N38" s="244"/>
      <c r="O38" s="244"/>
      <c r="P38" s="244"/>
      <c r="Q38" s="244"/>
      <c r="R38" s="244"/>
      <c r="S38" s="244"/>
      <c r="T38" s="244"/>
      <c r="U38" s="244"/>
    </row>
    <row r="39" spans="1:21" ht="36.75" customHeight="1" x14ac:dyDescent="0.25">
      <c r="A39" s="207">
        <v>26</v>
      </c>
      <c r="B39" s="245" t="s">
        <v>77</v>
      </c>
      <c r="C39" s="209"/>
      <c r="D39" s="250"/>
      <c r="E39" s="210"/>
      <c r="F39" s="216"/>
      <c r="G39" s="217"/>
      <c r="H39" s="216"/>
      <c r="I39" s="217"/>
      <c r="J39" s="216"/>
      <c r="K39" s="217"/>
      <c r="L39" s="216"/>
      <c r="M39" s="217"/>
      <c r="N39" s="216"/>
      <c r="O39" s="217"/>
      <c r="P39" s="216"/>
      <c r="Q39" s="217"/>
      <c r="R39" s="216"/>
      <c r="S39" s="217"/>
      <c r="T39" s="216"/>
      <c r="U39" s="218"/>
    </row>
    <row r="40" spans="1:21" ht="39" customHeight="1" x14ac:dyDescent="0.25">
      <c r="A40" s="247">
        <v>27</v>
      </c>
      <c r="B40" s="245" t="s">
        <v>78</v>
      </c>
      <c r="C40" s="248">
        <f>F40+H40+J40+L40+N40+P40+R40+T40</f>
        <v>0</v>
      </c>
      <c r="D40" s="249">
        <f>G40+I40+K40+M40+O40+Q40+S40+U40</f>
        <v>0</v>
      </c>
      <c r="E40" s="210"/>
      <c r="F40" s="209"/>
      <c r="G40" s="250"/>
      <c r="H40" s="209"/>
      <c r="I40" s="250"/>
      <c r="J40" s="209"/>
      <c r="K40" s="250"/>
      <c r="L40" s="209"/>
      <c r="M40" s="250"/>
      <c r="N40" s="209"/>
      <c r="O40" s="250"/>
      <c r="P40" s="209"/>
      <c r="Q40" s="250"/>
      <c r="R40" s="209"/>
      <c r="S40" s="250"/>
      <c r="T40" s="209"/>
      <c r="U40" s="251"/>
    </row>
    <row r="41" spans="1:21" ht="45.75" customHeight="1" x14ac:dyDescent="0.25">
      <c r="A41" s="247">
        <v>28</v>
      </c>
      <c r="B41" s="252" t="s">
        <v>79</v>
      </c>
      <c r="C41" s="248">
        <f>F41+H41+J41+L41+N41+P41+R41+T41</f>
        <v>0</v>
      </c>
      <c r="D41" s="253"/>
      <c r="E41" s="210"/>
      <c r="F41" s="209"/>
      <c r="G41" s="253"/>
      <c r="H41" s="209"/>
      <c r="I41" s="253"/>
      <c r="J41" s="209"/>
      <c r="K41" s="253"/>
      <c r="L41" s="209"/>
      <c r="M41" s="253"/>
      <c r="N41" s="209"/>
      <c r="O41" s="253"/>
      <c r="P41" s="209"/>
      <c r="Q41" s="253"/>
      <c r="R41" s="209"/>
      <c r="S41" s="253"/>
      <c r="T41" s="209"/>
      <c r="U41" s="196"/>
    </row>
    <row r="42" spans="1:21" ht="36" customHeight="1" x14ac:dyDescent="0.25">
      <c r="A42" s="254">
        <v>29</v>
      </c>
      <c r="B42" s="255" t="s">
        <v>80</v>
      </c>
      <c r="C42" s="246"/>
      <c r="D42" s="195"/>
      <c r="E42" s="253"/>
      <c r="F42" s="194"/>
      <c r="G42" s="195"/>
      <c r="H42" s="194"/>
      <c r="I42" s="195"/>
      <c r="J42" s="194"/>
      <c r="K42" s="195"/>
      <c r="L42" s="194"/>
      <c r="M42" s="195"/>
      <c r="N42" s="194"/>
      <c r="O42" s="195"/>
      <c r="P42" s="194"/>
      <c r="Q42" s="195"/>
      <c r="R42" s="194"/>
      <c r="S42" s="195"/>
      <c r="T42" s="194"/>
      <c r="U42" s="196"/>
    </row>
    <row r="43" spans="1:21" ht="33.75" customHeight="1" thickBot="1" x14ac:dyDescent="0.3">
      <c r="A43" s="254">
        <v>30</v>
      </c>
      <c r="B43" s="255" t="s">
        <v>81</v>
      </c>
      <c r="C43" s="321"/>
      <c r="D43" s="293"/>
      <c r="E43" s="253"/>
      <c r="F43" s="194"/>
      <c r="G43" s="195"/>
      <c r="H43" s="194"/>
      <c r="I43" s="195"/>
      <c r="J43" s="194"/>
      <c r="K43" s="195"/>
      <c r="L43" s="194"/>
      <c r="M43" s="195"/>
      <c r="N43" s="194"/>
      <c r="O43" s="195"/>
      <c r="P43" s="194"/>
      <c r="Q43" s="195"/>
      <c r="R43" s="194"/>
      <c r="S43" s="195"/>
      <c r="T43" s="194"/>
      <c r="U43" s="196"/>
    </row>
    <row r="44" spans="1:21" ht="30" customHeight="1" thickTop="1" thickBot="1" x14ac:dyDescent="0.3">
      <c r="A44" s="227">
        <v>31</v>
      </c>
      <c r="B44" s="256" t="s">
        <v>42</v>
      </c>
      <c r="C44" s="233">
        <f>SUM(C39:C43)</f>
        <v>0</v>
      </c>
      <c r="D44" s="234">
        <f>SUM(D39:D40)</f>
        <v>0</v>
      </c>
      <c r="E44" s="257"/>
      <c r="F44" s="229"/>
      <c r="G44" s="230"/>
      <c r="H44" s="229"/>
      <c r="I44" s="230"/>
      <c r="J44" s="229"/>
      <c r="K44" s="230"/>
      <c r="L44" s="229"/>
      <c r="M44" s="230"/>
      <c r="N44" s="229"/>
      <c r="O44" s="230"/>
      <c r="P44" s="229"/>
      <c r="Q44" s="230"/>
      <c r="R44" s="229"/>
      <c r="S44" s="230"/>
      <c r="T44" s="229"/>
      <c r="U44" s="231"/>
    </row>
    <row r="45" spans="1:21" ht="28.5" customHeight="1" thickTop="1" thickBot="1" x14ac:dyDescent="0.3">
      <c r="A45" s="258"/>
      <c r="B45" s="240"/>
      <c r="C45" s="259"/>
      <c r="D45" s="259"/>
      <c r="E45" s="259"/>
      <c r="F45" s="259"/>
      <c r="G45" s="259"/>
      <c r="H45" s="259"/>
      <c r="I45" s="259"/>
      <c r="J45" s="259"/>
      <c r="K45" s="259"/>
      <c r="L45" s="259"/>
      <c r="M45" s="259"/>
      <c r="N45" s="259"/>
      <c r="O45" s="259"/>
      <c r="P45" s="259"/>
      <c r="Q45" s="259"/>
      <c r="R45" s="259"/>
      <c r="S45" s="259"/>
      <c r="T45" s="259"/>
      <c r="U45" s="259"/>
    </row>
    <row r="46" spans="1:21" ht="28.5" customHeight="1" thickBot="1" x14ac:dyDescent="0.3">
      <c r="A46" s="260">
        <v>32</v>
      </c>
      <c r="B46" s="261" t="s">
        <v>68</v>
      </c>
      <c r="C46" s="262">
        <f>C36+C44</f>
        <v>0</v>
      </c>
      <c r="D46" s="263">
        <f>D36+D44</f>
        <v>0</v>
      </c>
      <c r="E46" s="264"/>
      <c r="F46" s="264"/>
      <c r="G46" s="264"/>
      <c r="H46" s="264"/>
      <c r="I46" s="264"/>
      <c r="J46" s="264"/>
      <c r="K46" s="264"/>
      <c r="L46" s="264"/>
      <c r="M46" s="264"/>
      <c r="N46" s="264"/>
      <c r="O46" s="264"/>
      <c r="P46" s="264"/>
      <c r="Q46" s="264"/>
      <c r="R46" s="264"/>
      <c r="S46" s="264"/>
      <c r="T46" s="264"/>
      <c r="U46" s="264"/>
    </row>
    <row r="47" spans="1:21" x14ac:dyDescent="0.25">
      <c r="B47" s="266"/>
      <c r="E47" s="327"/>
    </row>
    <row r="48" spans="1:21" x14ac:dyDescent="0.25">
      <c r="B48" s="266"/>
    </row>
    <row r="49" spans="1:3" x14ac:dyDescent="0.25">
      <c r="B49" s="266"/>
    </row>
    <row r="50" spans="1:3" ht="18.75" x14ac:dyDescent="0.25">
      <c r="A50" s="345" t="s">
        <v>69</v>
      </c>
      <c r="B50" s="345"/>
    </row>
    <row r="51" spans="1:3" ht="15" customHeight="1" x14ac:dyDescent="0.25">
      <c r="A51" s="267"/>
      <c r="B51" s="328" t="s">
        <v>129</v>
      </c>
      <c r="C51" s="328"/>
    </row>
    <row r="52" spans="1:3" x14ac:dyDescent="0.25">
      <c r="A52" s="268"/>
      <c r="B52" s="269" t="s">
        <v>133</v>
      </c>
      <c r="C52" s="270"/>
    </row>
    <row r="53" spans="1:3" x14ac:dyDescent="0.25">
      <c r="A53" s="271"/>
      <c r="B53" s="269" t="s">
        <v>134</v>
      </c>
      <c r="C53" s="270"/>
    </row>
    <row r="86" spans="3:4" x14ac:dyDescent="0.25">
      <c r="C86" s="272"/>
      <c r="D86" s="272"/>
    </row>
    <row r="87" spans="3:4" x14ac:dyDescent="0.25">
      <c r="C87" s="272"/>
      <c r="D87" s="272"/>
    </row>
    <row r="88" spans="3:4" x14ac:dyDescent="0.25">
      <c r="C88" s="272"/>
      <c r="D88" s="272"/>
    </row>
    <row r="89" spans="3:4" x14ac:dyDescent="0.25">
      <c r="C89" s="272"/>
      <c r="D89" s="272"/>
    </row>
    <row r="90" spans="3:4" x14ac:dyDescent="0.25">
      <c r="C90" s="272"/>
      <c r="D90" s="272"/>
    </row>
    <row r="91" spans="3:4" x14ac:dyDescent="0.25">
      <c r="C91" s="272"/>
      <c r="D91" s="272"/>
    </row>
    <row r="92" spans="3:4" x14ac:dyDescent="0.25">
      <c r="C92" s="272"/>
      <c r="D92" s="272"/>
    </row>
    <row r="93" spans="3:4" x14ac:dyDescent="0.25">
      <c r="C93" s="272"/>
      <c r="D93" s="272"/>
    </row>
    <row r="94" spans="3:4" x14ac:dyDescent="0.25">
      <c r="C94" s="272"/>
      <c r="D94" s="272"/>
    </row>
    <row r="95" spans="3:4" x14ac:dyDescent="0.25">
      <c r="C95" s="272"/>
      <c r="D95" s="272"/>
    </row>
  </sheetData>
  <sheetProtection formatCells="0" formatColumns="0" formatRows="0" insertHyperlinks="0" sort="0" autoFilter="0" pivotTables="0"/>
  <mergeCells count="10">
    <mergeCell ref="N4:O4"/>
    <mergeCell ref="P4:Q4"/>
    <mergeCell ref="A50:B50"/>
    <mergeCell ref="T4:U4"/>
    <mergeCell ref="R4:S4"/>
    <mergeCell ref="C4:D4"/>
    <mergeCell ref="F4:G4"/>
    <mergeCell ref="H4:I4"/>
    <mergeCell ref="J4:K4"/>
    <mergeCell ref="L4:M4"/>
  </mergeCells>
  <conditionalFormatting sqref="C10">
    <cfRule type="expression" dxfId="7" priority="1">
      <formula>IF($F$10+$H$10+$J$10+$L$10+$N$10+$P$10+$R$10+$T$10&lt;&gt;$C$10-$C$9,1,0)</formula>
    </cfRule>
  </conditionalFormatting>
  <conditionalFormatting sqref="D10">
    <cfRule type="expression" dxfId="6" priority="3">
      <formula>IF($G$10+$I$10+$K$10+$M$10+$O$10+$Q$10+$S$10+$U$10&lt;&gt;$D$10,1,0)</formula>
    </cfRule>
  </conditionalFormatting>
  <conditionalFormatting sqref="C36">
    <cfRule type="expression" dxfId="5" priority="4">
      <formula>IF($F$36+$H$36+$J$36+$L$36+$N$36+$P$36+$R$36+$T$36&lt;&gt;$C$36-$C$9,1,0)</formula>
    </cfRule>
  </conditionalFormatting>
  <conditionalFormatting sqref="D36">
    <cfRule type="expression" dxfId="4" priority="5">
      <formula>IF($G$36+$I$36+$K$36+$M$36+$O$36+$Q$36+$S$36+$U$36&lt;&gt;$D$36,1,0)</formula>
    </cfRule>
  </conditionalFormatting>
  <dataValidations count="3">
    <dataValidation errorStyle="warning" operator="greaterThanOrEqual" allowBlank="1" showInputMessage="1" showErrorMessage="1" sqref="C11:D12 C45:D45 C37:D38 E6:E46 F45:U46 F37:U38 F11:U12"/>
    <dataValidation type="decimal" errorStyle="warning" operator="greaterThanOrEqual" allowBlank="1" showInputMessage="1" showErrorMessage="1" error="Dieser Wert muss positiv sein." sqref="F13:U36 C13:D36 C39:D44 C46:D46 F39:U44 F6:U10 D6:D10 C6:C8 C10">
      <formula1>0</formula1>
    </dataValidation>
    <dataValidation errorStyle="warning" allowBlank="1" showInputMessage="1" showErrorMessage="1" promptTitle="Eingabehilfe" prompt="Dieser Wert kann positiv oder negativ sein. " sqref="C9"/>
  </dataValidations>
  <pageMargins left="0.31496062992125984" right="0.31496062992125984" top="0.59055118110236227" bottom="0.47244094488188981" header="0.31496062992125984" footer="0.31496062992125984"/>
  <pageSetup paperSize="8" scale="44" orientation="landscape" verticalDpi="1200" r:id="rId1"/>
  <headerFooter>
    <oddFooter>&amp;L&amp;A</oddFooter>
  </headerFooter>
  <ignoredErrors>
    <ignoredError sqref="C7:U7 C15:D15 C35:D36 C10:U10 D9:U9 C6:E6 H6:U6 C8:E8 G8:U8 C38:D46 D37"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76"/>
  <sheetViews>
    <sheetView showGridLines="0" zoomScale="55" zoomScaleNormal="55" zoomScaleSheetLayoutView="55" workbookViewId="0">
      <pane ySplit="5" topLeftCell="A6" activePane="bottomLeft" state="frozen"/>
      <selection pane="bottomLeft" activeCell="B39" sqref="B39"/>
    </sheetView>
  </sheetViews>
  <sheetFormatPr baseColWidth="10" defaultColWidth="9.140625" defaultRowHeight="15" x14ac:dyDescent="0.25"/>
  <cols>
    <col min="1" max="1" width="27.140625" style="265" customWidth="1"/>
    <col min="2" max="2" width="91.140625" style="266" customWidth="1"/>
    <col min="3" max="4" width="17.7109375" style="160" customWidth="1"/>
    <col min="5" max="5" width="22.7109375" style="160" customWidth="1"/>
    <col min="6" max="21" width="17.7109375" style="160" customWidth="1"/>
    <col min="22" max="22" width="9.140625" style="274" customWidth="1"/>
    <col min="23" max="16384" width="9.140625" style="274"/>
  </cols>
  <sheetData>
    <row r="1" spans="1:21" ht="18.75" x14ac:dyDescent="0.25">
      <c r="A1" s="158" t="s">
        <v>118</v>
      </c>
      <c r="B1" s="273"/>
      <c r="C1" s="159"/>
    </row>
    <row r="2" spans="1:21" ht="25.5" customHeight="1" x14ac:dyDescent="0.25">
      <c r="A2" s="162" t="s">
        <v>64</v>
      </c>
      <c r="B2" s="273"/>
      <c r="C2" s="162" t="s">
        <v>83</v>
      </c>
    </row>
    <row r="3" spans="1:21" ht="12.75" customHeight="1" x14ac:dyDescent="0.25">
      <c r="A3" s="163"/>
      <c r="B3" s="164"/>
      <c r="C3" s="164"/>
      <c r="D3" s="164"/>
      <c r="E3" s="164"/>
      <c r="F3" s="164"/>
      <c r="G3" s="164"/>
      <c r="H3" s="164"/>
      <c r="I3" s="164"/>
      <c r="J3" s="164"/>
      <c r="K3" s="164"/>
      <c r="L3" s="164"/>
      <c r="M3" s="164"/>
      <c r="N3" s="164"/>
      <c r="O3" s="164"/>
      <c r="P3" s="164"/>
      <c r="Q3" s="164"/>
      <c r="R3" s="164"/>
      <c r="S3" s="164"/>
      <c r="T3" s="164"/>
      <c r="U3" s="164"/>
    </row>
    <row r="4" spans="1:21" ht="76.5" customHeight="1" x14ac:dyDescent="0.25">
      <c r="A4" s="165" t="s">
        <v>0</v>
      </c>
      <c r="B4" s="166" t="s">
        <v>1</v>
      </c>
      <c r="C4" s="342" t="s">
        <v>28</v>
      </c>
      <c r="D4" s="344"/>
      <c r="E4" s="167"/>
      <c r="F4" s="342" t="s">
        <v>123</v>
      </c>
      <c r="G4" s="343"/>
      <c r="H4" s="342" t="s">
        <v>124</v>
      </c>
      <c r="I4" s="343"/>
      <c r="J4" s="346" t="s">
        <v>116</v>
      </c>
      <c r="K4" s="347"/>
      <c r="L4" s="342" t="s">
        <v>73</v>
      </c>
      <c r="M4" s="343"/>
      <c r="N4" s="342" t="s">
        <v>74</v>
      </c>
      <c r="O4" s="343"/>
      <c r="P4" s="342" t="s">
        <v>135</v>
      </c>
      <c r="Q4" s="343"/>
      <c r="R4" s="342" t="s">
        <v>75</v>
      </c>
      <c r="S4" s="343"/>
      <c r="T4" s="342" t="s">
        <v>76</v>
      </c>
      <c r="U4" s="344"/>
    </row>
    <row r="5" spans="1:21" ht="47.25" customHeight="1" x14ac:dyDescent="0.25">
      <c r="A5" s="168" t="s">
        <v>8</v>
      </c>
      <c r="B5" s="169"/>
      <c r="C5" s="170" t="s">
        <v>38</v>
      </c>
      <c r="D5" s="172" t="s">
        <v>120</v>
      </c>
      <c r="E5" s="275" t="s">
        <v>85</v>
      </c>
      <c r="F5" s="170" t="s">
        <v>38</v>
      </c>
      <c r="G5" s="171" t="s">
        <v>120</v>
      </c>
      <c r="H5" s="170" t="s">
        <v>38</v>
      </c>
      <c r="I5" s="171" t="s">
        <v>120</v>
      </c>
      <c r="J5" s="170" t="s">
        <v>38</v>
      </c>
      <c r="K5" s="171" t="s">
        <v>95</v>
      </c>
      <c r="L5" s="170" t="s">
        <v>38</v>
      </c>
      <c r="M5" s="171" t="s">
        <v>120</v>
      </c>
      <c r="N5" s="170" t="s">
        <v>38</v>
      </c>
      <c r="O5" s="171" t="s">
        <v>120</v>
      </c>
      <c r="P5" s="170" t="s">
        <v>38</v>
      </c>
      <c r="Q5" s="171" t="s">
        <v>120</v>
      </c>
      <c r="R5" s="170" t="s">
        <v>38</v>
      </c>
      <c r="S5" s="171" t="s">
        <v>120</v>
      </c>
      <c r="T5" s="170" t="s">
        <v>38</v>
      </c>
      <c r="U5" s="172" t="s">
        <v>120</v>
      </c>
    </row>
    <row r="6" spans="1:21" s="278" customFormat="1" ht="42" customHeight="1" thickBot="1" x14ac:dyDescent="0.3">
      <c r="A6" s="276" t="s">
        <v>84</v>
      </c>
      <c r="B6" s="277" t="s">
        <v>127</v>
      </c>
      <c r="C6" s="233">
        <f>'IST laufendes Jahr (Hochrech) '!C36</f>
        <v>0</v>
      </c>
      <c r="D6" s="233">
        <f>'IST laufendes Jahr (Hochrech) '!D36</f>
        <v>0</v>
      </c>
      <c r="E6" s="236"/>
      <c r="F6" s="233">
        <f>'IST laufendes Jahr (Hochrech) '!F36</f>
        <v>0</v>
      </c>
      <c r="G6" s="233">
        <f>'IST laufendes Jahr (Hochrech) '!G36</f>
        <v>0</v>
      </c>
      <c r="H6" s="233">
        <f>'IST laufendes Jahr (Hochrech) '!H36</f>
        <v>0</v>
      </c>
      <c r="I6" s="233">
        <f>'IST laufendes Jahr (Hochrech) '!I36</f>
        <v>0</v>
      </c>
      <c r="J6" s="233">
        <f>'IST laufendes Jahr (Hochrech) '!J36</f>
        <v>0</v>
      </c>
      <c r="K6" s="233">
        <f>'IST laufendes Jahr (Hochrech) '!K36</f>
        <v>0</v>
      </c>
      <c r="L6" s="233">
        <f>'IST laufendes Jahr (Hochrech) '!L36</f>
        <v>0</v>
      </c>
      <c r="M6" s="233">
        <f>'IST laufendes Jahr (Hochrech) '!M36</f>
        <v>0</v>
      </c>
      <c r="N6" s="233">
        <f>'IST laufendes Jahr (Hochrech) '!N36</f>
        <v>0</v>
      </c>
      <c r="O6" s="233">
        <f>'IST laufendes Jahr (Hochrech) '!O36</f>
        <v>0</v>
      </c>
      <c r="P6" s="233">
        <f>'IST laufendes Jahr (Hochrech) '!P36</f>
        <v>0</v>
      </c>
      <c r="Q6" s="233">
        <f>'IST laufendes Jahr (Hochrech) '!Q36</f>
        <v>0</v>
      </c>
      <c r="R6" s="233">
        <f>'IST laufendes Jahr (Hochrech) '!R36</f>
        <v>0</v>
      </c>
      <c r="S6" s="233">
        <f>'IST laufendes Jahr (Hochrech) '!S36</f>
        <v>0</v>
      </c>
      <c r="T6" s="233">
        <f>'IST laufendes Jahr (Hochrech) '!T36</f>
        <v>0</v>
      </c>
      <c r="U6" s="319">
        <f>'IST laufendes Jahr (Hochrech) '!U36</f>
        <v>0</v>
      </c>
    </row>
    <row r="7" spans="1:21" s="278" customFormat="1" ht="30" customHeight="1" thickTop="1" x14ac:dyDescent="0.25">
      <c r="A7" s="279">
        <v>2</v>
      </c>
      <c r="B7" s="280" t="s">
        <v>90</v>
      </c>
      <c r="C7" s="281">
        <f>F7+H7+J7+L7+N7+P7+R7+T7</f>
        <v>0</v>
      </c>
      <c r="D7" s="282"/>
      <c r="E7" s="283"/>
      <c r="F7" s="178"/>
      <c r="G7" s="282"/>
      <c r="H7" s="178"/>
      <c r="I7" s="282"/>
      <c r="J7" s="178"/>
      <c r="K7" s="282"/>
      <c r="L7" s="178"/>
      <c r="M7" s="282"/>
      <c r="N7" s="178"/>
      <c r="O7" s="282"/>
      <c r="P7" s="178"/>
      <c r="Q7" s="282"/>
      <c r="R7" s="178"/>
      <c r="S7" s="282"/>
      <c r="T7" s="178"/>
      <c r="U7" s="320"/>
    </row>
    <row r="8" spans="1:21" s="278" customFormat="1" ht="30" customHeight="1" x14ac:dyDescent="0.25">
      <c r="A8" s="284">
        <v>3</v>
      </c>
      <c r="B8" s="285" t="s">
        <v>91</v>
      </c>
      <c r="C8" s="248">
        <f>F8+H8+J8+L8+N8+P8+R8+T8</f>
        <v>0</v>
      </c>
      <c r="D8" s="331">
        <f>G8+I8+K8+M8+O8+Q8+S8+U8</f>
        <v>0</v>
      </c>
      <c r="E8" s="287"/>
      <c r="F8" s="209"/>
      <c r="G8" s="250"/>
      <c r="H8" s="209"/>
      <c r="I8" s="250"/>
      <c r="J8" s="209"/>
      <c r="K8" s="250"/>
      <c r="L8" s="209"/>
      <c r="M8" s="250"/>
      <c r="N8" s="209"/>
      <c r="O8" s="250"/>
      <c r="P8" s="209"/>
      <c r="Q8" s="250"/>
      <c r="R8" s="209"/>
      <c r="S8" s="250"/>
      <c r="T8" s="209"/>
      <c r="U8" s="251"/>
    </row>
    <row r="9" spans="1:21" s="278" customFormat="1" ht="30" customHeight="1" x14ac:dyDescent="0.25">
      <c r="A9" s="284">
        <v>4</v>
      </c>
      <c r="B9" s="285" t="s">
        <v>92</v>
      </c>
      <c r="C9" s="286">
        <f>F9+H9+J9+L9+N9+P9+R9+T9</f>
        <v>0</v>
      </c>
      <c r="D9" s="214"/>
      <c r="E9" s="287"/>
      <c r="F9" s="209"/>
      <c r="G9" s="214"/>
      <c r="H9" s="209"/>
      <c r="I9" s="214"/>
      <c r="J9" s="209"/>
      <c r="K9" s="214"/>
      <c r="L9" s="209"/>
      <c r="M9" s="214"/>
      <c r="N9" s="209"/>
      <c r="O9" s="214"/>
      <c r="P9" s="209"/>
      <c r="Q9" s="214"/>
      <c r="R9" s="209"/>
      <c r="S9" s="214"/>
      <c r="T9" s="209"/>
      <c r="U9" s="215"/>
    </row>
    <row r="10" spans="1:21" s="278" customFormat="1" ht="30" customHeight="1" thickBot="1" x14ac:dyDescent="0.3">
      <c r="A10" s="288">
        <v>5</v>
      </c>
      <c r="B10" s="289" t="s">
        <v>93</v>
      </c>
      <c r="C10" s="318">
        <f>F10+H10+J10+L10+N10+P10+R10+T10</f>
        <v>0</v>
      </c>
      <c r="D10" s="290"/>
      <c r="E10" s="291"/>
      <c r="F10" s="292"/>
      <c r="G10" s="293"/>
      <c r="H10" s="292"/>
      <c r="I10" s="293"/>
      <c r="J10" s="292"/>
      <c r="K10" s="293"/>
      <c r="L10" s="292"/>
      <c r="M10" s="293"/>
      <c r="N10" s="292"/>
      <c r="O10" s="293"/>
      <c r="P10" s="292"/>
      <c r="Q10" s="293"/>
      <c r="R10" s="292"/>
      <c r="S10" s="293"/>
      <c r="T10" s="292"/>
      <c r="U10" s="290"/>
    </row>
    <row r="11" spans="1:21" s="278" customFormat="1" ht="44.25" customHeight="1" thickTop="1" thickBot="1" x14ac:dyDescent="0.3">
      <c r="A11" s="294">
        <v>6</v>
      </c>
      <c r="B11" s="295" t="s">
        <v>128</v>
      </c>
      <c r="C11" s="233">
        <f>SUM(C6:C10)</f>
        <v>0</v>
      </c>
      <c r="D11" s="234">
        <f>D8+D6</f>
        <v>0</v>
      </c>
      <c r="E11" s="296"/>
      <c r="F11" s="233">
        <f>SUM(F6:F10)</f>
        <v>0</v>
      </c>
      <c r="G11" s="234">
        <f>G8+G6</f>
        <v>0</v>
      </c>
      <c r="H11" s="233">
        <f>SUM(H6:H10)</f>
        <v>0</v>
      </c>
      <c r="I11" s="234">
        <f>I8+I6</f>
        <v>0</v>
      </c>
      <c r="J11" s="233">
        <f>SUM(J6:J10)</f>
        <v>0</v>
      </c>
      <c r="K11" s="234">
        <f>K8+K6</f>
        <v>0</v>
      </c>
      <c r="L11" s="233">
        <f>SUM(L6:L10)</f>
        <v>0</v>
      </c>
      <c r="M11" s="234">
        <f>M8+M6</f>
        <v>0</v>
      </c>
      <c r="N11" s="233">
        <f>SUM(N6:N10)</f>
        <v>0</v>
      </c>
      <c r="O11" s="234">
        <f>O8+O6</f>
        <v>0</v>
      </c>
      <c r="P11" s="233">
        <f>SUM(P6:P10)</f>
        <v>0</v>
      </c>
      <c r="Q11" s="234">
        <f>Q8+Q6</f>
        <v>0</v>
      </c>
      <c r="R11" s="233">
        <f>SUM(R6:R10)</f>
        <v>0</v>
      </c>
      <c r="S11" s="234">
        <f>S8+S6</f>
        <v>0</v>
      </c>
      <c r="T11" s="233">
        <f>SUM(T6:T10)</f>
        <v>0</v>
      </c>
      <c r="U11" s="297">
        <f>U8+U6</f>
        <v>0</v>
      </c>
    </row>
    <row r="12" spans="1:21" s="278" customFormat="1" ht="27.75" customHeight="1" thickTop="1" x14ac:dyDescent="0.25">
      <c r="A12" s="298"/>
      <c r="B12" s="240"/>
      <c r="C12" s="299"/>
      <c r="D12" s="299"/>
      <c r="E12" s="299"/>
      <c r="F12" s="299"/>
      <c r="G12" s="299"/>
      <c r="H12" s="299"/>
      <c r="I12" s="299"/>
      <c r="J12" s="299"/>
      <c r="K12" s="299"/>
      <c r="L12" s="299"/>
      <c r="M12" s="299"/>
      <c r="N12" s="299"/>
      <c r="O12" s="299"/>
      <c r="P12" s="299"/>
      <c r="Q12" s="299"/>
      <c r="R12" s="299"/>
      <c r="S12" s="299"/>
      <c r="T12" s="299"/>
      <c r="U12" s="299"/>
    </row>
    <row r="13" spans="1:21" ht="30" customHeight="1" x14ac:dyDescent="0.25">
      <c r="A13" s="242"/>
      <c r="B13" s="243" t="s">
        <v>19</v>
      </c>
      <c r="C13" s="244"/>
      <c r="D13" s="244"/>
      <c r="E13" s="244"/>
      <c r="F13" s="244"/>
      <c r="G13" s="244"/>
      <c r="H13" s="244"/>
      <c r="I13" s="244"/>
      <c r="J13" s="244"/>
      <c r="K13" s="244"/>
      <c r="L13" s="244"/>
      <c r="M13" s="244"/>
      <c r="N13" s="244"/>
      <c r="O13" s="244"/>
      <c r="P13" s="244"/>
      <c r="Q13" s="244"/>
      <c r="R13" s="244"/>
      <c r="S13" s="244"/>
      <c r="T13" s="244"/>
      <c r="U13" s="244"/>
    </row>
    <row r="14" spans="1:21" ht="33.75" customHeight="1" x14ac:dyDescent="0.25">
      <c r="A14" s="207">
        <v>7</v>
      </c>
      <c r="B14" s="245" t="s">
        <v>77</v>
      </c>
      <c r="C14" s="209"/>
      <c r="D14" s="251"/>
      <c r="E14" s="210"/>
      <c r="F14" s="216"/>
      <c r="G14" s="217"/>
      <c r="H14" s="216"/>
      <c r="I14" s="330"/>
      <c r="J14" s="216"/>
      <c r="K14" s="217"/>
      <c r="L14" s="216"/>
      <c r="M14" s="217"/>
      <c r="N14" s="216"/>
      <c r="O14" s="217"/>
      <c r="P14" s="216"/>
      <c r="Q14" s="217"/>
      <c r="R14" s="216"/>
      <c r="S14" s="217"/>
      <c r="T14" s="216"/>
      <c r="U14" s="218"/>
    </row>
    <row r="15" spans="1:21" s="305" customFormat="1" ht="30" x14ac:dyDescent="0.25">
      <c r="A15" s="247">
        <v>8</v>
      </c>
      <c r="B15" s="245" t="s">
        <v>86</v>
      </c>
      <c r="C15" s="248">
        <f>F15+H15+J15+L15+N15+P15+R15+T15</f>
        <v>0</v>
      </c>
      <c r="D15" s="300">
        <f>G15+I15+K15+M15+O15+Q15+S15+U15</f>
        <v>0</v>
      </c>
      <c r="E15" s="210"/>
      <c r="F15" s="209"/>
      <c r="G15" s="301"/>
      <c r="H15" s="302"/>
      <c r="I15" s="301"/>
      <c r="J15" s="209"/>
      <c r="K15" s="301"/>
      <c r="L15" s="302"/>
      <c r="M15" s="303"/>
      <c r="N15" s="302"/>
      <c r="O15" s="303"/>
      <c r="P15" s="302"/>
      <c r="Q15" s="303"/>
      <c r="R15" s="302"/>
      <c r="S15" s="303"/>
      <c r="T15" s="302"/>
      <c r="U15" s="304"/>
    </row>
    <row r="16" spans="1:21" s="305" customFormat="1" ht="44.25" customHeight="1" x14ac:dyDescent="0.25">
      <c r="A16" s="247">
        <v>9</v>
      </c>
      <c r="B16" s="252" t="s">
        <v>87</v>
      </c>
      <c r="C16" s="248">
        <f>F16+H16+J16+L16+N16+P16+R16+T16</f>
        <v>0</v>
      </c>
      <c r="D16" s="306"/>
      <c r="E16" s="210"/>
      <c r="F16" s="209"/>
      <c r="G16" s="253"/>
      <c r="H16" s="209"/>
      <c r="I16" s="253"/>
      <c r="J16" s="209"/>
      <c r="K16" s="253"/>
      <c r="L16" s="209"/>
      <c r="M16" s="194"/>
      <c r="N16" s="209"/>
      <c r="O16" s="253"/>
      <c r="P16" s="209"/>
      <c r="Q16" s="253"/>
      <c r="R16" s="209"/>
      <c r="S16" s="195"/>
      <c r="T16" s="209"/>
      <c r="U16" s="196"/>
    </row>
    <row r="17" spans="1:28" s="305" customFormat="1" ht="33" customHeight="1" x14ac:dyDescent="0.25">
      <c r="A17" s="254">
        <v>10</v>
      </c>
      <c r="B17" s="255" t="s">
        <v>88</v>
      </c>
      <c r="C17" s="307"/>
      <c r="D17" s="196"/>
      <c r="E17" s="253"/>
      <c r="F17" s="194"/>
      <c r="G17" s="253"/>
      <c r="H17" s="194"/>
      <c r="I17" s="253"/>
      <c r="J17" s="194"/>
      <c r="K17" s="253"/>
      <c r="L17" s="194"/>
      <c r="M17" s="195"/>
      <c r="N17" s="194"/>
      <c r="O17" s="195"/>
      <c r="P17" s="194"/>
      <c r="Q17" s="195"/>
      <c r="R17" s="194"/>
      <c r="S17" s="195"/>
      <c r="T17" s="194"/>
      <c r="U17" s="196"/>
    </row>
    <row r="18" spans="1:28" s="305" customFormat="1" ht="33.75" customHeight="1" thickBot="1" x14ac:dyDescent="0.3">
      <c r="A18" s="254">
        <v>11</v>
      </c>
      <c r="B18" s="255" t="s">
        <v>89</v>
      </c>
      <c r="C18" s="307"/>
      <c r="D18" s="196"/>
      <c r="E18" s="253"/>
      <c r="F18" s="308"/>
      <c r="G18" s="253"/>
      <c r="H18" s="308"/>
      <c r="I18" s="253"/>
      <c r="J18" s="194"/>
      <c r="K18" s="195"/>
      <c r="L18" s="194"/>
      <c r="M18" s="195"/>
      <c r="N18" s="194"/>
      <c r="O18" s="195"/>
      <c r="P18" s="194"/>
      <c r="Q18" s="195"/>
      <c r="R18" s="194"/>
      <c r="S18" s="195"/>
      <c r="T18" s="194"/>
      <c r="U18" s="196"/>
    </row>
    <row r="19" spans="1:28" ht="30" customHeight="1" thickTop="1" thickBot="1" x14ac:dyDescent="0.3">
      <c r="A19" s="227">
        <v>12</v>
      </c>
      <c r="B19" s="256" t="s">
        <v>42</v>
      </c>
      <c r="C19" s="309">
        <f>SUM(C14:C18)</f>
        <v>0</v>
      </c>
      <c r="D19" s="310">
        <f>SUM(D14:D18)</f>
        <v>0</v>
      </c>
      <c r="E19" s="257"/>
      <c r="F19" s="229"/>
      <c r="G19" s="230"/>
      <c r="H19" s="229"/>
      <c r="I19" s="230"/>
      <c r="J19" s="229"/>
      <c r="K19" s="230"/>
      <c r="L19" s="229"/>
      <c r="M19" s="230"/>
      <c r="N19" s="229"/>
      <c r="O19" s="230"/>
      <c r="P19" s="229"/>
      <c r="Q19" s="230"/>
      <c r="R19" s="229"/>
      <c r="S19" s="230"/>
      <c r="T19" s="229"/>
      <c r="U19" s="231"/>
    </row>
    <row r="20" spans="1:28" s="278" customFormat="1" ht="23.25" customHeight="1" thickTop="1" thickBot="1" x14ac:dyDescent="0.3">
      <c r="A20" s="258"/>
      <c r="B20" s="240"/>
      <c r="C20" s="259"/>
      <c r="D20" s="259"/>
      <c r="E20" s="259"/>
      <c r="F20" s="259"/>
      <c r="G20" s="259"/>
      <c r="H20" s="259"/>
      <c r="I20" s="259"/>
      <c r="J20" s="259"/>
      <c r="K20" s="259"/>
      <c r="L20" s="259"/>
      <c r="M20" s="259"/>
      <c r="N20" s="259"/>
      <c r="O20" s="259"/>
      <c r="P20" s="259"/>
      <c r="Q20" s="259"/>
      <c r="R20" s="259"/>
      <c r="S20" s="259"/>
      <c r="T20" s="259"/>
      <c r="U20" s="259"/>
    </row>
    <row r="21" spans="1:28" s="278" customFormat="1" ht="30" customHeight="1" thickBot="1" x14ac:dyDescent="0.3">
      <c r="A21" s="260">
        <v>13</v>
      </c>
      <c r="B21" s="261" t="s">
        <v>68</v>
      </c>
      <c r="C21" s="311">
        <f>C11+C19</f>
        <v>0</v>
      </c>
      <c r="D21" s="311">
        <f>D11+D19</f>
        <v>0</v>
      </c>
      <c r="E21" s="312"/>
      <c r="F21" s="312"/>
      <c r="G21" s="312"/>
      <c r="H21" s="312"/>
      <c r="I21" s="312"/>
      <c r="J21" s="312"/>
      <c r="K21" s="312"/>
      <c r="L21" s="312"/>
      <c r="M21" s="312"/>
      <c r="N21" s="312"/>
      <c r="O21" s="312"/>
      <c r="P21" s="312"/>
      <c r="Q21" s="312"/>
      <c r="R21" s="259"/>
      <c r="S21" s="259"/>
      <c r="T21" s="259"/>
      <c r="U21" s="259"/>
    </row>
    <row r="22" spans="1:28" s="278" customFormat="1" ht="30" customHeight="1" thickBot="1" x14ac:dyDescent="0.3">
      <c r="A22" s="260">
        <v>14</v>
      </c>
      <c r="B22" s="313" t="s">
        <v>108</v>
      </c>
      <c r="C22" s="324"/>
      <c r="D22" s="326"/>
      <c r="E22" s="312"/>
      <c r="F22" s="312"/>
      <c r="G22" s="312"/>
      <c r="H22" s="312"/>
      <c r="I22" s="312"/>
      <c r="J22" s="312"/>
      <c r="K22" s="312"/>
      <c r="L22" s="312"/>
      <c r="M22" s="312"/>
      <c r="N22" s="312"/>
      <c r="O22" s="312"/>
      <c r="P22" s="312"/>
      <c r="Q22" s="312"/>
      <c r="R22" s="259"/>
      <c r="S22" s="259"/>
      <c r="T22" s="259"/>
      <c r="U22" s="259"/>
    </row>
    <row r="23" spans="1:28" s="278" customFormat="1" ht="30" customHeight="1" thickBot="1" x14ac:dyDescent="0.3">
      <c r="A23" s="260">
        <v>15</v>
      </c>
      <c r="B23" s="313" t="s">
        <v>109</v>
      </c>
      <c r="C23" s="325">
        <f>SUM(C21:C22)</f>
        <v>0</v>
      </c>
      <c r="D23" s="326"/>
      <c r="E23" s="312"/>
      <c r="F23" s="312"/>
      <c r="G23" s="312"/>
      <c r="H23" s="312"/>
      <c r="I23" s="312"/>
      <c r="J23" s="312"/>
      <c r="K23" s="312"/>
      <c r="L23" s="312"/>
      <c r="M23" s="312"/>
      <c r="N23" s="312"/>
      <c r="O23" s="312"/>
      <c r="P23" s="312"/>
      <c r="Q23" s="312"/>
      <c r="R23" s="259"/>
      <c r="S23" s="259"/>
      <c r="T23" s="259"/>
      <c r="U23" s="259"/>
    </row>
    <row r="24" spans="1:28" s="278" customFormat="1" ht="30" customHeight="1" thickBot="1" x14ac:dyDescent="0.3">
      <c r="A24" s="260">
        <v>16</v>
      </c>
      <c r="B24" s="313" t="s">
        <v>115</v>
      </c>
      <c r="C24" s="324"/>
      <c r="D24" s="326"/>
      <c r="E24" s="312"/>
      <c r="F24" s="312"/>
      <c r="G24" s="312"/>
      <c r="H24" s="312"/>
      <c r="I24" s="312"/>
      <c r="J24" s="312"/>
      <c r="K24" s="312"/>
      <c r="L24" s="312"/>
      <c r="M24" s="312"/>
      <c r="N24" s="312"/>
      <c r="O24" s="312"/>
      <c r="P24" s="312"/>
      <c r="Q24" s="312"/>
      <c r="R24" s="259"/>
      <c r="S24" s="259"/>
      <c r="T24" s="259"/>
      <c r="U24" s="259"/>
    </row>
    <row r="25" spans="1:28" s="278" customFormat="1" ht="51.75" customHeight="1" thickBot="1" x14ac:dyDescent="0.3">
      <c r="A25" s="260">
        <v>17</v>
      </c>
      <c r="B25" s="261" t="s">
        <v>110</v>
      </c>
      <c r="C25" s="325">
        <f>SUM(C23:C24)</f>
        <v>0</v>
      </c>
      <c r="D25" s="326"/>
      <c r="E25" s="312"/>
      <c r="F25" s="312"/>
      <c r="G25" s="312"/>
      <c r="H25" s="312"/>
      <c r="I25" s="312"/>
      <c r="J25" s="312"/>
      <c r="K25" s="312"/>
      <c r="L25" s="312"/>
      <c r="M25" s="312"/>
      <c r="N25" s="312"/>
      <c r="O25" s="312"/>
      <c r="P25" s="312"/>
      <c r="Q25" s="312"/>
      <c r="R25" s="259"/>
      <c r="S25" s="259"/>
      <c r="T25" s="259"/>
      <c r="U25" s="259"/>
    </row>
    <row r="26" spans="1:28" x14ac:dyDescent="0.25">
      <c r="A26" s="161"/>
    </row>
    <row r="27" spans="1:28" x14ac:dyDescent="0.25">
      <c r="A27" s="161"/>
    </row>
    <row r="28" spans="1:28" x14ac:dyDescent="0.25">
      <c r="A28" s="161"/>
    </row>
    <row r="29" spans="1:28" ht="18.75" x14ac:dyDescent="0.25">
      <c r="A29" s="314" t="s">
        <v>119</v>
      </c>
    </row>
    <row r="30" spans="1:28" x14ac:dyDescent="0.25">
      <c r="A30" s="267"/>
      <c r="B30" s="348" t="s">
        <v>129</v>
      </c>
      <c r="C30" s="348"/>
    </row>
    <row r="31" spans="1:28" s="160" customFormat="1" x14ac:dyDescent="0.25">
      <c r="A31" s="268"/>
      <c r="B31" s="269" t="s">
        <v>133</v>
      </c>
      <c r="C31" s="270"/>
      <c r="V31" s="274"/>
      <c r="W31" s="274"/>
      <c r="X31" s="274"/>
      <c r="Y31" s="274"/>
      <c r="Z31" s="274"/>
      <c r="AA31" s="274"/>
      <c r="AB31" s="274"/>
    </row>
    <row r="32" spans="1:28" x14ac:dyDescent="0.25">
      <c r="A32" s="271"/>
      <c r="B32" s="269" t="s">
        <v>134</v>
      </c>
      <c r="C32" s="270"/>
    </row>
    <row r="33" spans="1:1" x14ac:dyDescent="0.25">
      <c r="A33" s="161"/>
    </row>
    <row r="34" spans="1:1" x14ac:dyDescent="0.25">
      <c r="A34" s="161"/>
    </row>
    <row r="67" spans="1:28" s="160" customFormat="1" x14ac:dyDescent="0.25">
      <c r="A67" s="315"/>
      <c r="B67" s="272"/>
      <c r="C67" s="272"/>
      <c r="D67" s="272"/>
      <c r="E67" s="272"/>
      <c r="F67" s="272"/>
      <c r="G67" s="272"/>
      <c r="H67" s="272"/>
      <c r="V67" s="274"/>
      <c r="W67" s="274"/>
      <c r="X67" s="274"/>
      <c r="Y67" s="274"/>
      <c r="Z67" s="274"/>
      <c r="AA67" s="274"/>
      <c r="AB67" s="274"/>
    </row>
    <row r="68" spans="1:28" s="160" customFormat="1" x14ac:dyDescent="0.25">
      <c r="A68" s="316"/>
      <c r="B68" s="272"/>
      <c r="C68" s="272"/>
      <c r="D68" s="272"/>
      <c r="E68" s="272"/>
      <c r="F68" s="272"/>
      <c r="G68" s="272"/>
      <c r="H68" s="272"/>
      <c r="V68" s="274"/>
      <c r="W68" s="274"/>
      <c r="X68" s="274"/>
      <c r="Y68" s="274"/>
      <c r="Z68" s="274"/>
      <c r="AA68" s="274"/>
      <c r="AB68" s="274"/>
    </row>
    <row r="69" spans="1:28" s="160" customFormat="1" ht="18.75" x14ac:dyDescent="0.25">
      <c r="A69" s="317"/>
      <c r="B69" s="272"/>
      <c r="C69" s="272"/>
      <c r="D69" s="272"/>
      <c r="E69" s="272"/>
      <c r="F69" s="272"/>
      <c r="G69" s="272"/>
      <c r="H69" s="272"/>
      <c r="V69" s="274"/>
      <c r="W69" s="274"/>
      <c r="X69" s="274"/>
      <c r="Y69" s="274"/>
      <c r="Z69" s="274"/>
      <c r="AA69" s="274"/>
      <c r="AB69" s="274"/>
    </row>
    <row r="70" spans="1:28" s="160" customFormat="1" ht="18.75" x14ac:dyDescent="0.25">
      <c r="A70" s="317"/>
      <c r="B70" s="272"/>
      <c r="C70" s="272"/>
      <c r="D70" s="272"/>
      <c r="E70" s="272"/>
      <c r="F70" s="272"/>
      <c r="G70" s="272"/>
      <c r="H70" s="272"/>
      <c r="V70" s="274"/>
      <c r="W70" s="274"/>
      <c r="X70" s="274"/>
      <c r="Y70" s="274"/>
      <c r="Z70" s="274"/>
      <c r="AA70" s="274"/>
      <c r="AB70" s="274"/>
    </row>
    <row r="71" spans="1:28" s="160" customFormat="1" ht="18.75" x14ac:dyDescent="0.25">
      <c r="A71" s="317"/>
      <c r="B71" s="272"/>
      <c r="C71" s="272"/>
      <c r="D71" s="272"/>
      <c r="E71" s="272"/>
      <c r="F71" s="272"/>
      <c r="G71" s="272"/>
      <c r="H71" s="272"/>
      <c r="V71" s="274"/>
      <c r="W71" s="274"/>
      <c r="X71" s="274"/>
      <c r="Y71" s="274"/>
      <c r="Z71" s="274"/>
      <c r="AA71" s="274"/>
      <c r="AB71" s="274"/>
    </row>
    <row r="72" spans="1:28" s="160" customFormat="1" ht="28.5" customHeight="1" x14ac:dyDescent="0.25">
      <c r="A72" s="317"/>
      <c r="B72" s="317"/>
      <c r="C72" s="272"/>
      <c r="D72" s="272"/>
      <c r="E72" s="272"/>
      <c r="F72" s="272"/>
      <c r="G72" s="272"/>
      <c r="H72" s="272"/>
      <c r="V72" s="274"/>
      <c r="W72" s="274"/>
      <c r="X72" s="274"/>
      <c r="Y72" s="274"/>
      <c r="Z72" s="274"/>
      <c r="AA72" s="274"/>
      <c r="AB72" s="274"/>
    </row>
    <row r="73" spans="1:28" s="160" customFormat="1" ht="18.75" x14ac:dyDescent="0.25">
      <c r="A73" s="317"/>
      <c r="B73" s="317"/>
      <c r="C73" s="272"/>
      <c r="D73" s="272"/>
      <c r="E73" s="272"/>
      <c r="F73" s="272"/>
      <c r="G73" s="272"/>
      <c r="H73" s="272"/>
      <c r="V73" s="274"/>
      <c r="W73" s="274"/>
      <c r="X73" s="274"/>
      <c r="Y73" s="274"/>
      <c r="Z73" s="274"/>
      <c r="AA73" s="274"/>
      <c r="AB73" s="274"/>
    </row>
    <row r="74" spans="1:28" s="160" customFormat="1" ht="18.75" x14ac:dyDescent="0.25">
      <c r="A74" s="317"/>
      <c r="B74" s="317"/>
      <c r="C74" s="272"/>
      <c r="D74" s="272"/>
      <c r="E74" s="272"/>
      <c r="F74" s="272"/>
      <c r="G74" s="272"/>
      <c r="H74" s="272"/>
      <c r="V74" s="274"/>
      <c r="W74" s="274"/>
      <c r="X74" s="274"/>
      <c r="Y74" s="274"/>
      <c r="Z74" s="274"/>
      <c r="AA74" s="274"/>
      <c r="AB74" s="274"/>
    </row>
    <row r="75" spans="1:28" s="160" customFormat="1" x14ac:dyDescent="0.25">
      <c r="A75" s="316"/>
      <c r="B75" s="272"/>
      <c r="C75" s="272"/>
      <c r="D75" s="272"/>
      <c r="E75" s="272"/>
      <c r="F75" s="272"/>
      <c r="G75" s="272"/>
      <c r="H75" s="272"/>
      <c r="V75" s="274"/>
      <c r="W75" s="274"/>
      <c r="X75" s="274"/>
      <c r="Y75" s="274"/>
      <c r="Z75" s="274"/>
      <c r="AA75" s="274"/>
      <c r="AB75" s="274"/>
    </row>
    <row r="76" spans="1:28" s="160" customFormat="1" ht="18.75" x14ac:dyDescent="0.25">
      <c r="A76" s="317"/>
      <c r="B76" s="272"/>
      <c r="C76" s="272"/>
      <c r="D76" s="272"/>
      <c r="E76" s="272"/>
      <c r="F76" s="272"/>
      <c r="G76" s="272"/>
      <c r="H76" s="272"/>
      <c r="V76" s="274"/>
      <c r="W76" s="274"/>
      <c r="X76" s="274"/>
      <c r="Y76" s="274"/>
      <c r="Z76" s="274"/>
      <c r="AA76" s="274"/>
      <c r="AB76" s="274"/>
    </row>
  </sheetData>
  <sheetProtection formatCells="0" formatColumns="0" formatRows="0" insertHyperlinks="0" sort="0" autoFilter="0" pivotTables="0"/>
  <mergeCells count="10">
    <mergeCell ref="B30:C30"/>
    <mergeCell ref="T4:U4"/>
    <mergeCell ref="P4:Q4"/>
    <mergeCell ref="C4:D4"/>
    <mergeCell ref="F4:G4"/>
    <mergeCell ref="H4:I4"/>
    <mergeCell ref="J4:K4"/>
    <mergeCell ref="L4:M4"/>
    <mergeCell ref="N4:O4"/>
    <mergeCell ref="R4:S4"/>
  </mergeCells>
  <conditionalFormatting sqref="D6">
    <cfRule type="expression" dxfId="3" priority="2">
      <formula>IF($G$6+$I$6+$K$6+$M$6+$O$6+$Q$6+$S$6+$U$6&lt;&gt;$D$6,1,0)</formula>
    </cfRule>
  </conditionalFormatting>
  <conditionalFormatting sqref="D11">
    <cfRule type="expression" dxfId="2" priority="5">
      <formula>IF($G$11+$I$11+$K$11+$M$11+$O$11+$Q$11+$S$11+$U$11&lt;&gt;$D$11,1,0)</formula>
    </cfRule>
  </conditionalFormatting>
  <dataValidations count="2">
    <dataValidation operator="greaterThanOrEqual" allowBlank="1" showInputMessage="1" showErrorMessage="1" sqref="C7:D10 F7:U10"/>
    <dataValidation type="decimal" errorStyle="warning" operator="greaterThanOrEqual" allowBlank="1" showInputMessage="1" showErrorMessage="1" error="Dieser Wert muss positiv sein." sqref="C6:U6 C11:U11 C14:U19 C21:D25">
      <formula1>0</formula1>
    </dataValidation>
  </dataValidations>
  <pageMargins left="0.31496062992125984" right="0.31496062992125984" top="0.59055118110236227" bottom="0.47244094488188981" header="0.31496062992125984" footer="0.31496062992125984"/>
  <pageSetup paperSize="8" scale="43" orientation="landscape" verticalDpi="1200" r:id="rId1"/>
  <headerFooter>
    <oddFooter>&amp;L&amp;A</oddFooter>
  </headerFooter>
  <ignoredErrors>
    <ignoredError sqref="B6:U7 B14:U31 B12 E12:U12 B13 E13:U13 B9:U11 B8:E8 G8:U8" unlockedFormula="1"/>
  </ignoredErrors>
  <extLst>
    <ext xmlns:x14="http://schemas.microsoft.com/office/spreadsheetml/2009/9/main" uri="{78C0D931-6437-407d-A8EE-F0AAD7539E65}">
      <x14:conditionalFormattings>
        <x14:conditionalFormatting xmlns:xm="http://schemas.microsoft.com/office/excel/2006/main">
          <x14:cfRule type="expression" priority="1" id="{DA5A554B-8143-401C-931F-D03843EC1B32}">
            <xm:f>IF($F$6+$H$6+$J$6+$L$6+$N$6+$P$6+$R$6+$T$6&lt;&gt;$C$6-'IST laufendes Jahr (Hochrech) '!$C$9,1,0)</xm:f>
            <x14:dxf>
              <font>
                <color rgb="FFFF0000"/>
              </font>
            </x14:dxf>
          </x14:cfRule>
          <xm:sqref>C6</xm:sqref>
        </x14:conditionalFormatting>
        <x14:conditionalFormatting xmlns:xm="http://schemas.microsoft.com/office/excel/2006/main">
          <x14:cfRule type="expression" priority="3" id="{B4DDB494-5D31-4C98-AF82-5B5D6C0C9C56}">
            <xm:f>IF($F$11+$H$11+$J$11+$L$11+$N$11+$P$11+$R$11+$T$11&lt;&gt;$C$11-'IST laufendes Jahr (Hochrech) '!$C$9,1,0)</xm:f>
            <x14:dxf>
              <font>
                <color rgb="FFFF0000"/>
              </font>
            </x14:dxf>
          </x14:cfRule>
          <xm:sqref>C11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zoomScale="80" zoomScaleNormal="80" workbookViewId="0">
      <selection activeCell="B14" sqref="B14"/>
    </sheetView>
  </sheetViews>
  <sheetFormatPr baseColWidth="10" defaultColWidth="8" defaultRowHeight="12.75" x14ac:dyDescent="0.25"/>
  <cols>
    <col min="1" max="1" width="12" style="136" customWidth="1"/>
    <col min="2" max="2" width="124" style="136" customWidth="1"/>
    <col min="3" max="3" width="25" style="136" customWidth="1"/>
    <col min="4" max="4" width="28.42578125" style="136" customWidth="1"/>
    <col min="5" max="5" width="29.28515625" style="136" customWidth="1"/>
    <col min="6" max="16384" width="8" style="136"/>
  </cols>
  <sheetData>
    <row r="1" spans="1:5" ht="56.25" customHeight="1" x14ac:dyDescent="0.25">
      <c r="A1" s="351" t="s">
        <v>107</v>
      </c>
      <c r="B1" s="351"/>
      <c r="C1" s="351"/>
      <c r="D1" s="137"/>
      <c r="E1" s="137"/>
    </row>
    <row r="2" spans="1:5" ht="20.25" customHeight="1" thickBot="1" x14ac:dyDescent="0.3">
      <c r="A2" s="138"/>
      <c r="B2" s="138"/>
      <c r="C2" s="138"/>
      <c r="D2" s="137"/>
      <c r="E2" s="137"/>
    </row>
    <row r="3" spans="1:5" ht="81" customHeight="1" thickBot="1" x14ac:dyDescent="0.3">
      <c r="A3" s="139" t="s">
        <v>96</v>
      </c>
      <c r="B3" s="140" t="s">
        <v>97</v>
      </c>
      <c r="C3" s="148" t="s">
        <v>130</v>
      </c>
      <c r="D3" s="149" t="s">
        <v>125</v>
      </c>
      <c r="E3" s="141" t="s">
        <v>126</v>
      </c>
    </row>
    <row r="4" spans="1:5" ht="23.1" customHeight="1" x14ac:dyDescent="0.25">
      <c r="A4" s="142">
        <v>1</v>
      </c>
      <c r="B4" s="150" t="s">
        <v>98</v>
      </c>
      <c r="C4" s="332">
        <v>0</v>
      </c>
      <c r="D4" s="333">
        <v>0</v>
      </c>
      <c r="E4" s="334">
        <v>0</v>
      </c>
    </row>
    <row r="5" spans="1:5" ht="23.1" customHeight="1" x14ac:dyDescent="0.25">
      <c r="A5" s="143">
        <v>2</v>
      </c>
      <c r="B5" s="151" t="s">
        <v>99</v>
      </c>
      <c r="C5" s="335">
        <v>0</v>
      </c>
      <c r="D5" s="336">
        <v>0</v>
      </c>
      <c r="E5" s="337">
        <v>0</v>
      </c>
    </row>
    <row r="6" spans="1:5" ht="23.1" customHeight="1" x14ac:dyDescent="0.25">
      <c r="A6" s="143">
        <v>3</v>
      </c>
      <c r="B6" s="151" t="s">
        <v>100</v>
      </c>
      <c r="C6" s="335">
        <v>0</v>
      </c>
      <c r="D6" s="336">
        <v>0</v>
      </c>
      <c r="E6" s="337">
        <v>0</v>
      </c>
    </row>
    <row r="7" spans="1:5" ht="23.1" customHeight="1" x14ac:dyDescent="0.25">
      <c r="A7" s="143">
        <v>4</v>
      </c>
      <c r="B7" s="151" t="s">
        <v>101</v>
      </c>
      <c r="C7" s="335">
        <v>0</v>
      </c>
      <c r="D7" s="336">
        <v>0</v>
      </c>
      <c r="E7" s="337">
        <v>0</v>
      </c>
    </row>
    <row r="8" spans="1:5" ht="23.1" customHeight="1" x14ac:dyDescent="0.25">
      <c r="A8" s="143">
        <v>5</v>
      </c>
      <c r="B8" s="151" t="s">
        <v>74</v>
      </c>
      <c r="C8" s="335">
        <v>0</v>
      </c>
      <c r="D8" s="336">
        <v>0</v>
      </c>
      <c r="E8" s="337">
        <v>0</v>
      </c>
    </row>
    <row r="9" spans="1:5" ht="23.1" customHeight="1" x14ac:dyDescent="0.25">
      <c r="A9" s="143">
        <v>6</v>
      </c>
      <c r="B9" s="151" t="s">
        <v>102</v>
      </c>
      <c r="C9" s="335">
        <v>0</v>
      </c>
      <c r="D9" s="336">
        <v>0</v>
      </c>
      <c r="E9" s="337">
        <v>0</v>
      </c>
    </row>
    <row r="10" spans="1:5" ht="23.1" customHeight="1" x14ac:dyDescent="0.25">
      <c r="A10" s="143">
        <v>7</v>
      </c>
      <c r="B10" s="151" t="s">
        <v>75</v>
      </c>
      <c r="C10" s="335">
        <v>0</v>
      </c>
      <c r="D10" s="336">
        <v>0</v>
      </c>
      <c r="E10" s="337">
        <v>0</v>
      </c>
    </row>
    <row r="11" spans="1:5" ht="23.1" customHeight="1" thickBot="1" x14ac:dyDescent="0.3">
      <c r="A11" s="144">
        <v>8</v>
      </c>
      <c r="B11" s="152" t="s">
        <v>76</v>
      </c>
      <c r="C11" s="338">
        <v>0</v>
      </c>
      <c r="D11" s="336">
        <v>0</v>
      </c>
      <c r="E11" s="337">
        <v>0</v>
      </c>
    </row>
    <row r="12" spans="1:5" ht="23.1" customHeight="1" thickBot="1" x14ac:dyDescent="0.3">
      <c r="A12" s="145">
        <v>9</v>
      </c>
      <c r="B12" s="146" t="s">
        <v>114</v>
      </c>
      <c r="C12" s="339">
        <f>SUM(C4:C11)</f>
        <v>0</v>
      </c>
      <c r="D12" s="339">
        <f>SUM(D4:D11)</f>
        <v>0</v>
      </c>
      <c r="E12" s="339">
        <f>SUM(E4:E11)</f>
        <v>0</v>
      </c>
    </row>
    <row r="13" spans="1:5" ht="23.1" customHeight="1" thickBot="1" x14ac:dyDescent="0.3">
      <c r="A13" s="145">
        <v>10</v>
      </c>
      <c r="B13" s="146" t="s">
        <v>113</v>
      </c>
      <c r="C13" s="338">
        <v>0</v>
      </c>
      <c r="D13" s="340"/>
      <c r="E13" s="341"/>
    </row>
    <row r="14" spans="1:5" ht="23.1" customHeight="1" thickBot="1" x14ac:dyDescent="0.3">
      <c r="A14" s="145">
        <v>11</v>
      </c>
      <c r="B14" s="146" t="s">
        <v>111</v>
      </c>
      <c r="C14" s="339">
        <f>C12+C13</f>
        <v>0</v>
      </c>
      <c r="D14" s="353"/>
      <c r="E14" s="354"/>
    </row>
    <row r="15" spans="1:5" ht="54" customHeight="1" x14ac:dyDescent="0.25">
      <c r="A15" s="352" t="s">
        <v>103</v>
      </c>
      <c r="B15" s="352"/>
      <c r="C15" s="352"/>
      <c r="D15" s="137"/>
      <c r="E15" s="137"/>
    </row>
    <row r="16" spans="1:5" ht="15" x14ac:dyDescent="0.25">
      <c r="A16" s="349" t="s">
        <v>122</v>
      </c>
      <c r="B16" s="349"/>
      <c r="C16" s="349"/>
      <c r="D16" s="349"/>
      <c r="E16" s="137"/>
    </row>
    <row r="17" spans="1:5" ht="15" x14ac:dyDescent="0.25">
      <c r="A17" s="349" t="s">
        <v>106</v>
      </c>
      <c r="B17" s="349"/>
      <c r="C17" s="349"/>
      <c r="D17" s="137"/>
      <c r="E17" s="137"/>
    </row>
    <row r="18" spans="1:5" ht="15" x14ac:dyDescent="0.25">
      <c r="A18" s="349" t="s">
        <v>112</v>
      </c>
      <c r="B18" s="349"/>
      <c r="C18" s="349"/>
      <c r="D18" s="137"/>
      <c r="E18" s="137"/>
    </row>
    <row r="19" spans="1:5" ht="15" x14ac:dyDescent="0.25">
      <c r="A19" s="147" t="s">
        <v>131</v>
      </c>
      <c r="B19" s="147" t="s">
        <v>132</v>
      </c>
      <c r="C19" s="147"/>
      <c r="D19" s="137"/>
      <c r="E19" s="137"/>
    </row>
    <row r="20" spans="1:5" ht="15" x14ac:dyDescent="0.25">
      <c r="A20" s="153"/>
      <c r="B20" s="355" t="s">
        <v>129</v>
      </c>
      <c r="C20" s="355"/>
      <c r="D20" s="137"/>
      <c r="E20" s="137"/>
    </row>
    <row r="21" spans="1:5" ht="15" x14ac:dyDescent="0.25">
      <c r="A21" s="154"/>
      <c r="B21" s="155" t="s">
        <v>133</v>
      </c>
      <c r="C21" s="156"/>
      <c r="D21" s="137"/>
      <c r="E21" s="137"/>
    </row>
    <row r="22" spans="1:5" ht="15" x14ac:dyDescent="0.25">
      <c r="A22" s="157"/>
      <c r="B22" s="155" t="s">
        <v>134</v>
      </c>
      <c r="C22" s="156"/>
      <c r="D22" s="137"/>
      <c r="E22" s="137"/>
    </row>
    <row r="23" spans="1:5" ht="47.25" customHeight="1" x14ac:dyDescent="0.25">
      <c r="A23" s="350" t="s">
        <v>104</v>
      </c>
      <c r="B23" s="350"/>
      <c r="C23" s="350"/>
      <c r="D23" s="137"/>
      <c r="E23" s="137"/>
    </row>
    <row r="24" spans="1:5" ht="45" customHeight="1" x14ac:dyDescent="0.25">
      <c r="A24" s="350" t="s">
        <v>105</v>
      </c>
      <c r="B24" s="350"/>
      <c r="C24" s="350"/>
      <c r="D24" s="137"/>
      <c r="E24" s="137"/>
    </row>
    <row r="25" spans="1:5" ht="15" x14ac:dyDescent="0.25">
      <c r="A25" s="137"/>
      <c r="B25" s="137"/>
      <c r="C25" s="137"/>
      <c r="D25" s="137"/>
      <c r="E25" s="137"/>
    </row>
    <row r="28" spans="1:5" ht="15" x14ac:dyDescent="0.25">
      <c r="A28"/>
    </row>
    <row r="29" spans="1:5" ht="15" x14ac:dyDescent="0.25">
      <c r="A29"/>
    </row>
    <row r="30" spans="1:5" ht="15" x14ac:dyDescent="0.25">
      <c r="A30"/>
    </row>
    <row r="31" spans="1:5" ht="15" x14ac:dyDescent="0.25">
      <c r="A31"/>
    </row>
    <row r="32" spans="1:5" ht="15" x14ac:dyDescent="0.25">
      <c r="A32"/>
    </row>
    <row r="33" spans="1:1" ht="15" x14ac:dyDescent="0.25">
      <c r="A33"/>
    </row>
    <row r="34" spans="1:1" ht="15" x14ac:dyDescent="0.25">
      <c r="A34"/>
    </row>
  </sheetData>
  <mergeCells count="9">
    <mergeCell ref="A18:C18"/>
    <mergeCell ref="A23:C23"/>
    <mergeCell ref="A24:C24"/>
    <mergeCell ref="A1:C1"/>
    <mergeCell ref="A15:C15"/>
    <mergeCell ref="A17:C17"/>
    <mergeCell ref="A16:D16"/>
    <mergeCell ref="D14:E14"/>
    <mergeCell ref="B20:C20"/>
  </mergeCells>
  <pageMargins left="0.70866141732283472" right="0.70866141732283472" top="0.74803149606299213" bottom="0.74803149606299213" header="0.31496062992125984" footer="0.31496062992125984"/>
  <pageSetup paperSize="8" scale="88" orientation="landscape"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C000"/>
    <pageSetUpPr fitToPage="1"/>
  </sheetPr>
  <dimension ref="A1:AC47"/>
  <sheetViews>
    <sheetView showGridLines="0" zoomScale="80" zoomScaleNormal="80" workbookViewId="0">
      <selection activeCell="I41" sqref="I41"/>
    </sheetView>
  </sheetViews>
  <sheetFormatPr baseColWidth="10" defaultColWidth="9.140625" defaultRowHeight="15" outlineLevelRow="1" x14ac:dyDescent="0.25"/>
  <cols>
    <col min="1" max="1" width="17.7109375" style="3" customWidth="1"/>
    <col min="2" max="2" width="97.85546875" style="2" customWidth="1"/>
    <col min="3" max="29" width="17.7109375" style="2" customWidth="1"/>
    <col min="30" max="16384" width="9.140625" style="1"/>
  </cols>
  <sheetData>
    <row r="1" spans="1:29" x14ac:dyDescent="0.25">
      <c r="A1" s="7" t="s">
        <v>21</v>
      </c>
    </row>
    <row r="2" spans="1:29" ht="15.75" customHeight="1" x14ac:dyDescent="0.25">
      <c r="A2" s="9"/>
    </row>
    <row r="3" spans="1:29" ht="12.75" customHeight="1" x14ac:dyDescent="0.2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29" ht="76.5" customHeight="1" x14ac:dyDescent="0.25">
      <c r="A4" s="5" t="s">
        <v>0</v>
      </c>
      <c r="B4" s="12" t="s">
        <v>1</v>
      </c>
      <c r="C4" s="356" t="s">
        <v>28</v>
      </c>
      <c r="D4" s="357"/>
      <c r="E4" s="358"/>
      <c r="F4" s="356" t="s">
        <v>29</v>
      </c>
      <c r="G4" s="357"/>
      <c r="H4" s="358"/>
      <c r="I4" s="356" t="s">
        <v>30</v>
      </c>
      <c r="J4" s="357"/>
      <c r="K4" s="358"/>
      <c r="L4" s="356" t="s">
        <v>31</v>
      </c>
      <c r="M4" s="357"/>
      <c r="N4" s="358"/>
      <c r="O4" s="356" t="s">
        <v>34</v>
      </c>
      <c r="P4" s="357"/>
      <c r="Q4" s="358"/>
      <c r="R4" s="356" t="s">
        <v>45</v>
      </c>
      <c r="S4" s="357"/>
      <c r="T4" s="358"/>
      <c r="U4" s="356" t="s">
        <v>32</v>
      </c>
      <c r="V4" s="357"/>
      <c r="W4" s="358"/>
      <c r="X4" s="356" t="s">
        <v>33</v>
      </c>
      <c r="Y4" s="357"/>
      <c r="Z4" s="358"/>
      <c r="AA4" s="356" t="s">
        <v>36</v>
      </c>
      <c r="AB4" s="357"/>
      <c r="AC4" s="358"/>
    </row>
    <row r="5" spans="1:29" ht="30" x14ac:dyDescent="0.2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row>
    <row r="6" spans="1:29" ht="29.25" customHeight="1" x14ac:dyDescent="0.25">
      <c r="A6" s="123">
        <v>1</v>
      </c>
      <c r="B6" s="103" t="s">
        <v>41</v>
      </c>
      <c r="C6" s="48">
        <f>F6+I6+L6+O6+U6+X6+AA6</f>
        <v>0</v>
      </c>
      <c r="D6" s="49">
        <f t="shared" ref="D6:E12" si="0">G6+J6+M6+P6+V6+Y6+AB6</f>
        <v>0</v>
      </c>
      <c r="E6" s="76"/>
      <c r="F6" s="64"/>
      <c r="G6" s="65"/>
      <c r="H6" s="75"/>
      <c r="I6" s="64"/>
      <c r="J6" s="65"/>
      <c r="K6" s="75"/>
      <c r="L6" s="64"/>
      <c r="M6" s="65"/>
      <c r="N6" s="75"/>
      <c r="O6" s="64"/>
      <c r="P6" s="65"/>
      <c r="Q6" s="75"/>
      <c r="R6" s="64"/>
      <c r="S6" s="65"/>
      <c r="T6" s="75"/>
      <c r="U6" s="64"/>
      <c r="V6" s="65"/>
      <c r="W6" s="75"/>
      <c r="X6" s="64"/>
      <c r="Y6" s="65"/>
      <c r="Z6" s="75"/>
      <c r="AA6" s="64"/>
      <c r="AB6" s="65"/>
      <c r="AC6" s="75"/>
    </row>
    <row r="7" spans="1:29" ht="29.25" customHeight="1" x14ac:dyDescent="0.25">
      <c r="A7" s="124" t="s">
        <v>54</v>
      </c>
      <c r="B7" s="104" t="s">
        <v>37</v>
      </c>
      <c r="C7" s="62">
        <f>F7+I7+L7+O7+U7+X7+AA7</f>
        <v>0</v>
      </c>
      <c r="D7" s="66"/>
      <c r="E7" s="63">
        <f>H7+K7+N7+Q7+W7+Z7+AC7</f>
        <v>0</v>
      </c>
      <c r="F7" s="67"/>
      <c r="G7" s="66"/>
      <c r="H7" s="68"/>
      <c r="I7" s="67"/>
      <c r="J7" s="66"/>
      <c r="K7" s="68"/>
      <c r="L7" s="67"/>
      <c r="M7" s="66"/>
      <c r="N7" s="68"/>
      <c r="O7" s="67"/>
      <c r="P7" s="66"/>
      <c r="Q7" s="68"/>
      <c r="R7" s="67"/>
      <c r="S7" s="66"/>
      <c r="T7" s="68"/>
      <c r="U7" s="67"/>
      <c r="V7" s="66"/>
      <c r="W7" s="68"/>
      <c r="X7" s="67"/>
      <c r="Y7" s="66"/>
      <c r="Z7" s="68"/>
      <c r="AA7" s="67"/>
      <c r="AB7" s="66"/>
      <c r="AC7" s="68"/>
    </row>
    <row r="8" spans="1:29" ht="26.25" customHeight="1" x14ac:dyDescent="0.25">
      <c r="A8" s="125">
        <v>2</v>
      </c>
      <c r="B8" s="105" t="s">
        <v>23</v>
      </c>
      <c r="C8" s="25">
        <f>F8+I8+L8+O8+U8+X8+AA8</f>
        <v>0</v>
      </c>
      <c r="D8" s="26">
        <f t="shared" si="0"/>
        <v>0</v>
      </c>
      <c r="E8" s="27">
        <f>H8+K8+N8+Q8+W8+Z8+AC8</f>
        <v>0</v>
      </c>
      <c r="F8" s="21"/>
      <c r="G8" s="22"/>
      <c r="H8" s="23"/>
      <c r="I8" s="21"/>
      <c r="J8" s="22"/>
      <c r="K8" s="23"/>
      <c r="L8" s="21"/>
      <c r="M8" s="22"/>
      <c r="N8" s="23"/>
      <c r="O8" s="21"/>
      <c r="P8" s="22"/>
      <c r="Q8" s="23"/>
      <c r="R8" s="21"/>
      <c r="S8" s="22"/>
      <c r="T8" s="23"/>
      <c r="U8" s="21"/>
      <c r="V8" s="22"/>
      <c r="W8" s="23"/>
      <c r="X8" s="21"/>
      <c r="Y8" s="22"/>
      <c r="Z8" s="23"/>
      <c r="AA8" s="21"/>
      <c r="AB8" s="22"/>
      <c r="AC8" s="23"/>
    </row>
    <row r="9" spans="1:29" ht="26.25" customHeight="1" x14ac:dyDescent="0.25">
      <c r="A9" s="123">
        <v>3</v>
      </c>
      <c r="B9" s="106" t="s">
        <v>57</v>
      </c>
      <c r="C9" s="48">
        <f>-C10+C11</f>
        <v>0</v>
      </c>
      <c r="D9" s="49">
        <f t="shared" si="0"/>
        <v>0</v>
      </c>
      <c r="E9" s="50">
        <f>H9+K9+N9+Q9+W9+Z9+AC9</f>
        <v>0</v>
      </c>
      <c r="F9" s="48">
        <f>-F10+F11</f>
        <v>0</v>
      </c>
      <c r="G9" s="49">
        <f t="shared" ref="G9:AC9" si="1">-G10+G11</f>
        <v>0</v>
      </c>
      <c r="H9" s="50">
        <f>-H10+H11</f>
        <v>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f t="shared" si="1"/>
        <v>0</v>
      </c>
      <c r="Y9" s="52">
        <f t="shared" si="1"/>
        <v>0</v>
      </c>
      <c r="Z9" s="53">
        <f t="shared" si="1"/>
        <v>0</v>
      </c>
      <c r="AA9" s="51">
        <f t="shared" si="1"/>
        <v>0</v>
      </c>
      <c r="AB9" s="52">
        <f t="shared" si="1"/>
        <v>0</v>
      </c>
      <c r="AC9" s="53">
        <f t="shared" si="1"/>
        <v>0</v>
      </c>
    </row>
    <row r="10" spans="1:29" ht="26.25" customHeight="1" outlineLevel="1" x14ac:dyDescent="0.25">
      <c r="A10" s="126" t="s">
        <v>55</v>
      </c>
      <c r="B10" s="107" t="s">
        <v>48</v>
      </c>
      <c r="C10" s="54">
        <f>F10+I10+L10+O10+U10+X10+AA10</f>
        <v>0</v>
      </c>
      <c r="D10" s="55">
        <f t="shared" si="0"/>
        <v>0</v>
      </c>
      <c r="E10" s="56">
        <f t="shared" si="0"/>
        <v>0</v>
      </c>
      <c r="F10" s="57"/>
      <c r="G10" s="58"/>
      <c r="H10" s="78"/>
      <c r="I10" s="57"/>
      <c r="J10" s="58"/>
      <c r="K10" s="78"/>
      <c r="L10" s="57"/>
      <c r="M10" s="58"/>
      <c r="N10" s="78"/>
      <c r="O10" s="57"/>
      <c r="P10" s="58"/>
      <c r="Q10" s="78"/>
      <c r="R10" s="57"/>
      <c r="S10" s="58"/>
      <c r="T10" s="78"/>
      <c r="U10" s="57"/>
      <c r="V10" s="58"/>
      <c r="W10" s="78"/>
      <c r="X10" s="79"/>
      <c r="Y10" s="80"/>
      <c r="Z10" s="78"/>
      <c r="AA10" s="79"/>
      <c r="AB10" s="80"/>
      <c r="AC10" s="78"/>
    </row>
    <row r="11" spans="1:29" ht="26.25" customHeight="1" outlineLevel="1" thickBot="1" x14ac:dyDescent="0.3">
      <c r="A11" s="127" t="s">
        <v>56</v>
      </c>
      <c r="B11" s="108" t="s">
        <v>49</v>
      </c>
      <c r="C11" s="81">
        <f>F11+I11+L11+O11+U11+X11+AA11</f>
        <v>0</v>
      </c>
      <c r="D11" s="82">
        <f t="shared" si="0"/>
        <v>0</v>
      </c>
      <c r="E11" s="83">
        <f t="shared" si="0"/>
        <v>0</v>
      </c>
      <c r="F11" s="84"/>
      <c r="G11" s="85"/>
      <c r="H11" s="86"/>
      <c r="I11" s="84"/>
      <c r="J11" s="85"/>
      <c r="K11" s="86"/>
      <c r="L11" s="84"/>
      <c r="M11" s="85"/>
      <c r="N11" s="86"/>
      <c r="O11" s="84"/>
      <c r="P11" s="85"/>
      <c r="Q11" s="86"/>
      <c r="R11" s="84"/>
      <c r="S11" s="85"/>
      <c r="T11" s="86"/>
      <c r="U11" s="84"/>
      <c r="V11" s="85"/>
      <c r="W11" s="86"/>
      <c r="X11" s="87"/>
      <c r="Y11" s="88"/>
      <c r="Z11" s="86"/>
      <c r="AA11" s="87"/>
      <c r="AB11" s="88"/>
      <c r="AC11" s="86"/>
    </row>
    <row r="12" spans="1:29" ht="26.25" customHeight="1" thickTop="1" x14ac:dyDescent="0.25">
      <c r="A12" s="128">
        <v>4</v>
      </c>
      <c r="B12" s="109" t="s">
        <v>18</v>
      </c>
      <c r="C12" s="42">
        <f>F12+I12+L12+O12+U12+X12+AA12</f>
        <v>0</v>
      </c>
      <c r="D12" s="43">
        <f t="shared" si="0"/>
        <v>0</v>
      </c>
      <c r="E12" s="44">
        <f>H12+K12+N12+Q12+W12+Z12+AC12</f>
        <v>0</v>
      </c>
      <c r="F12" s="45">
        <f>F6+F8+F9</f>
        <v>0</v>
      </c>
      <c r="G12" s="46">
        <f>G6+G8+G9</f>
        <v>0</v>
      </c>
      <c r="H12" s="47">
        <f>H8+H9</f>
        <v>0</v>
      </c>
      <c r="I12" s="45">
        <f t="shared" ref="I12:J12" si="2">I6+I8+I9</f>
        <v>0</v>
      </c>
      <c r="J12" s="46">
        <f t="shared" si="2"/>
        <v>0</v>
      </c>
      <c r="K12" s="47">
        <f t="shared" ref="K12" si="3">K8+K9</f>
        <v>0</v>
      </c>
      <c r="L12" s="45">
        <f t="shared" ref="L12:M12" si="4">L6+L8+L9</f>
        <v>0</v>
      </c>
      <c r="M12" s="46">
        <f t="shared" si="4"/>
        <v>0</v>
      </c>
      <c r="N12" s="47">
        <f t="shared" ref="N12" si="5">N8+N9</f>
        <v>0</v>
      </c>
      <c r="O12" s="45">
        <f t="shared" ref="O12:P12" si="6">O6+O8+O9</f>
        <v>0</v>
      </c>
      <c r="P12" s="46">
        <f t="shared" si="6"/>
        <v>0</v>
      </c>
      <c r="Q12" s="47">
        <f t="shared" ref="Q12" si="7">Q8+Q9</f>
        <v>0</v>
      </c>
      <c r="R12" s="45">
        <f t="shared" ref="R12:S12" si="8">R6+R8+R9</f>
        <v>0</v>
      </c>
      <c r="S12" s="46">
        <f t="shared" si="8"/>
        <v>0</v>
      </c>
      <c r="T12" s="47">
        <f t="shared" ref="T12" si="9">T8+T9</f>
        <v>0</v>
      </c>
      <c r="U12" s="45">
        <f t="shared" ref="U12:V12" si="10">U6+U8+U9</f>
        <v>0</v>
      </c>
      <c r="V12" s="46">
        <f t="shared" si="10"/>
        <v>0</v>
      </c>
      <c r="W12" s="47">
        <f t="shared" ref="W12" si="11">W8+W9</f>
        <v>0</v>
      </c>
      <c r="X12" s="45">
        <f t="shared" ref="X12:Y12" si="12">X6+X8+X9</f>
        <v>0</v>
      </c>
      <c r="Y12" s="46">
        <f t="shared" si="12"/>
        <v>0</v>
      </c>
      <c r="Z12" s="47">
        <f t="shared" ref="Z12" si="13">Z8+Z9</f>
        <v>0</v>
      </c>
      <c r="AA12" s="45">
        <f t="shared" ref="AA12:AB12" si="14">AA6+AA8+AA9</f>
        <v>0</v>
      </c>
      <c r="AB12" s="46">
        <f t="shared" si="14"/>
        <v>0</v>
      </c>
      <c r="AC12" s="47">
        <f t="shared" ref="AC12" si="15">AC8+AC9</f>
        <v>0</v>
      </c>
    </row>
    <row r="13" spans="1:29" x14ac:dyDescent="0.2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26.25" customHeight="1" x14ac:dyDescent="0.2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26.25" customHeight="1" x14ac:dyDescent="0.25">
      <c r="A15" s="125">
        <v>5</v>
      </c>
      <c r="B15" s="112" t="s">
        <v>4</v>
      </c>
      <c r="C15" s="25">
        <f t="shared" ref="C15:E16" si="16">F15+I15+L15+O15+U15+X15+AA15</f>
        <v>0</v>
      </c>
      <c r="D15" s="26">
        <f t="shared" si="16"/>
        <v>0</v>
      </c>
      <c r="E15" s="27">
        <f t="shared" si="16"/>
        <v>0</v>
      </c>
      <c r="F15" s="21"/>
      <c r="G15" s="22"/>
      <c r="H15" s="27">
        <f>F15</f>
        <v>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row>
    <row r="16" spans="1:29" ht="26.25" customHeight="1" x14ac:dyDescent="0.25">
      <c r="A16" s="125">
        <v>6</v>
      </c>
      <c r="B16" s="112" t="s">
        <v>2</v>
      </c>
      <c r="C16" s="25">
        <f t="shared" si="16"/>
        <v>0</v>
      </c>
      <c r="D16" s="26">
        <f t="shared" si="16"/>
        <v>0</v>
      </c>
      <c r="E16" s="27">
        <f t="shared" si="16"/>
        <v>0</v>
      </c>
      <c r="F16" s="21"/>
      <c r="G16" s="22"/>
      <c r="H16" s="27">
        <f t="shared" ref="H16:H36" si="22">F16</f>
        <v>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row>
    <row r="17" spans="1:29" ht="30" x14ac:dyDescent="0.25">
      <c r="A17" s="125">
        <v>7</v>
      </c>
      <c r="B17" s="113" t="s">
        <v>12</v>
      </c>
      <c r="C17" s="48">
        <f t="shared" ref="C17:W17" si="23">C18+C19+C20</f>
        <v>0</v>
      </c>
      <c r="D17" s="49">
        <f t="shared" si="23"/>
        <v>0</v>
      </c>
      <c r="E17" s="50">
        <f t="shared" si="23"/>
        <v>0</v>
      </c>
      <c r="F17" s="48">
        <f t="shared" si="23"/>
        <v>0</v>
      </c>
      <c r="G17" s="49">
        <f t="shared" si="23"/>
        <v>0</v>
      </c>
      <c r="H17" s="50">
        <f t="shared" si="23"/>
        <v>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29" ht="30" x14ac:dyDescent="0.25">
      <c r="A18" s="125" t="s">
        <v>16</v>
      </c>
      <c r="B18" s="113" t="s">
        <v>58</v>
      </c>
      <c r="C18" s="25">
        <f t="shared" ref="C18:E34" si="24">F18+I18+L18+O18+U18+X18+AA18</f>
        <v>0</v>
      </c>
      <c r="D18" s="26">
        <f t="shared" si="24"/>
        <v>0</v>
      </c>
      <c r="E18" s="27">
        <f t="shared" si="24"/>
        <v>0</v>
      </c>
      <c r="F18" s="34"/>
      <c r="G18" s="35"/>
      <c r="H18" s="71">
        <f t="shared" si="22"/>
        <v>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29" ht="26.25" customHeight="1" x14ac:dyDescent="0.25">
      <c r="A19" s="123" t="s">
        <v>17</v>
      </c>
      <c r="B19" s="106" t="s">
        <v>59</v>
      </c>
      <c r="C19" s="54">
        <f t="shared" si="24"/>
        <v>0</v>
      </c>
      <c r="D19" s="55">
        <f t="shared" si="24"/>
        <v>0</v>
      </c>
      <c r="E19" s="56">
        <f t="shared" si="24"/>
        <v>0</v>
      </c>
      <c r="F19" s="57"/>
      <c r="G19" s="58"/>
      <c r="H19" s="72">
        <f>F19</f>
        <v>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29" ht="30" x14ac:dyDescent="0.25">
      <c r="A20" s="125" t="s">
        <v>46</v>
      </c>
      <c r="B20" s="77" t="s">
        <v>47</v>
      </c>
      <c r="C20" s="25">
        <f t="shared" si="24"/>
        <v>0</v>
      </c>
      <c r="D20" s="26">
        <f t="shared" si="24"/>
        <v>0</v>
      </c>
      <c r="E20" s="27">
        <f t="shared" si="24"/>
        <v>0</v>
      </c>
      <c r="F20" s="34"/>
      <c r="G20" s="35"/>
      <c r="H20" s="71">
        <f t="shared" si="22"/>
        <v>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29" ht="26.25" customHeight="1" x14ac:dyDescent="0.25">
      <c r="A21" s="125">
        <v>8</v>
      </c>
      <c r="B21" s="112" t="s">
        <v>13</v>
      </c>
      <c r="C21" s="25">
        <f t="shared" si="24"/>
        <v>0</v>
      </c>
      <c r="D21" s="26">
        <f t="shared" si="24"/>
        <v>0</v>
      </c>
      <c r="E21" s="27">
        <f t="shared" si="24"/>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29" ht="30" x14ac:dyDescent="0.25">
      <c r="A22" s="125">
        <v>9</v>
      </c>
      <c r="B22" s="112" t="s">
        <v>25</v>
      </c>
      <c r="C22" s="25">
        <f t="shared" si="24"/>
        <v>0</v>
      </c>
      <c r="D22" s="26">
        <f t="shared" si="24"/>
        <v>0</v>
      </c>
      <c r="E22" s="27">
        <f t="shared" si="24"/>
        <v>0</v>
      </c>
      <c r="F22" s="36"/>
      <c r="G22" s="24"/>
      <c r="H22" s="38"/>
      <c r="I22" s="36"/>
      <c r="J22" s="24"/>
      <c r="K22" s="38"/>
      <c r="L22" s="36"/>
      <c r="M22" s="24"/>
      <c r="N22" s="38"/>
      <c r="O22" s="36"/>
      <c r="P22" s="24"/>
      <c r="Q22" s="38"/>
      <c r="R22" s="36"/>
      <c r="S22" s="24"/>
      <c r="T22" s="38"/>
      <c r="U22" s="36"/>
      <c r="V22" s="24"/>
      <c r="W22" s="38"/>
      <c r="X22" s="21"/>
      <c r="Y22" s="22"/>
      <c r="Z22" s="23">
        <f>X22</f>
        <v>0</v>
      </c>
      <c r="AA22" s="36"/>
      <c r="AB22" s="24"/>
      <c r="AC22" s="38"/>
    </row>
    <row r="23" spans="1:29" ht="26.25" customHeight="1" x14ac:dyDescent="0.25">
      <c r="A23" s="125">
        <v>10</v>
      </c>
      <c r="B23" s="112" t="s">
        <v>6</v>
      </c>
      <c r="C23" s="25">
        <f t="shared" si="24"/>
        <v>0</v>
      </c>
      <c r="D23" s="26">
        <f t="shared" si="24"/>
        <v>0</v>
      </c>
      <c r="E23" s="27">
        <f t="shared" si="24"/>
        <v>0</v>
      </c>
      <c r="F23" s="21"/>
      <c r="G23" s="22"/>
      <c r="H23" s="27">
        <f t="shared" si="22"/>
        <v>0</v>
      </c>
      <c r="I23" s="21"/>
      <c r="J23" s="22"/>
      <c r="K23" s="27">
        <f t="shared" ref="K23:K36" si="25">I23</f>
        <v>0</v>
      </c>
      <c r="L23" s="21"/>
      <c r="M23" s="22"/>
      <c r="N23" s="27">
        <f t="shared" ref="N23:N36" si="26">L23</f>
        <v>0</v>
      </c>
      <c r="O23" s="21"/>
      <c r="P23" s="22"/>
      <c r="Q23" s="27">
        <f t="shared" ref="Q23:Q36" si="27">O23</f>
        <v>0</v>
      </c>
      <c r="R23" s="21"/>
      <c r="S23" s="22"/>
      <c r="T23" s="27">
        <f t="shared" ref="T23:T36" si="28">R23</f>
        <v>0</v>
      </c>
      <c r="U23" s="21"/>
      <c r="V23" s="22"/>
      <c r="W23" s="27">
        <f t="shared" ref="W23:W36" si="29">U23</f>
        <v>0</v>
      </c>
      <c r="X23" s="36"/>
      <c r="Y23" s="24"/>
      <c r="Z23" s="37"/>
      <c r="AA23" s="21"/>
      <c r="AB23" s="22"/>
      <c r="AC23" s="27">
        <f>AA23</f>
        <v>0</v>
      </c>
    </row>
    <row r="24" spans="1:29" ht="30" x14ac:dyDescent="0.25">
      <c r="A24" s="125">
        <v>11</v>
      </c>
      <c r="B24" s="112" t="s">
        <v>5</v>
      </c>
      <c r="C24" s="25">
        <f t="shared" si="24"/>
        <v>0</v>
      </c>
      <c r="D24" s="26">
        <f t="shared" si="24"/>
        <v>0</v>
      </c>
      <c r="E24" s="27">
        <f t="shared" si="24"/>
        <v>0</v>
      </c>
      <c r="F24" s="21"/>
      <c r="G24" s="22"/>
      <c r="H24" s="27">
        <f t="shared" si="22"/>
        <v>0</v>
      </c>
      <c r="I24" s="21"/>
      <c r="J24" s="22"/>
      <c r="K24" s="27">
        <f t="shared" si="25"/>
        <v>0</v>
      </c>
      <c r="L24" s="21"/>
      <c r="M24" s="22"/>
      <c r="N24" s="27">
        <f t="shared" si="26"/>
        <v>0</v>
      </c>
      <c r="O24" s="21"/>
      <c r="P24" s="22"/>
      <c r="Q24" s="27">
        <f t="shared" si="27"/>
        <v>0</v>
      </c>
      <c r="R24" s="21"/>
      <c r="S24" s="22"/>
      <c r="T24" s="27">
        <f t="shared" si="28"/>
        <v>0</v>
      </c>
      <c r="U24" s="21"/>
      <c r="V24" s="22"/>
      <c r="W24" s="27">
        <f t="shared" si="29"/>
        <v>0</v>
      </c>
      <c r="X24" s="36"/>
      <c r="Y24" s="24"/>
      <c r="Z24" s="37"/>
      <c r="AA24" s="21"/>
      <c r="AB24" s="22"/>
      <c r="AC24" s="27">
        <f t="shared" ref="AC24:AC36" si="30">AA24</f>
        <v>0</v>
      </c>
    </row>
    <row r="25" spans="1:29" s="11" customFormat="1" ht="26.25" customHeight="1" x14ac:dyDescent="0.25">
      <c r="A25" s="125">
        <v>12</v>
      </c>
      <c r="B25" s="113" t="s">
        <v>14</v>
      </c>
      <c r="C25" s="25">
        <f t="shared" si="24"/>
        <v>0</v>
      </c>
      <c r="D25" s="26">
        <f t="shared" si="24"/>
        <v>0</v>
      </c>
      <c r="E25" s="27">
        <f t="shared" si="24"/>
        <v>0</v>
      </c>
      <c r="F25" s="21"/>
      <c r="G25" s="22"/>
      <c r="H25" s="27">
        <f t="shared" si="22"/>
        <v>0</v>
      </c>
      <c r="I25" s="21"/>
      <c r="J25" s="22"/>
      <c r="K25" s="27">
        <f t="shared" si="25"/>
        <v>0</v>
      </c>
      <c r="L25" s="21"/>
      <c r="M25" s="22"/>
      <c r="N25" s="27">
        <f t="shared" si="26"/>
        <v>0</v>
      </c>
      <c r="O25" s="21"/>
      <c r="P25" s="22"/>
      <c r="Q25" s="27">
        <f t="shared" si="27"/>
        <v>0</v>
      </c>
      <c r="R25" s="21"/>
      <c r="S25" s="22"/>
      <c r="T25" s="27">
        <f t="shared" si="28"/>
        <v>0</v>
      </c>
      <c r="U25" s="21"/>
      <c r="V25" s="22"/>
      <c r="W25" s="27">
        <f t="shared" si="29"/>
        <v>0</v>
      </c>
      <c r="X25" s="36"/>
      <c r="Y25" s="24"/>
      <c r="Z25" s="37"/>
      <c r="AA25" s="21"/>
      <c r="AB25" s="22"/>
      <c r="AC25" s="27">
        <f t="shared" si="30"/>
        <v>0</v>
      </c>
    </row>
    <row r="26" spans="1:29" ht="26.25" customHeight="1" x14ac:dyDescent="0.25">
      <c r="A26" s="125">
        <v>13</v>
      </c>
      <c r="B26" s="112" t="s">
        <v>9</v>
      </c>
      <c r="C26" s="25">
        <f t="shared" si="24"/>
        <v>0</v>
      </c>
      <c r="D26" s="26">
        <f t="shared" si="24"/>
        <v>0</v>
      </c>
      <c r="E26" s="27">
        <f t="shared" si="24"/>
        <v>0</v>
      </c>
      <c r="F26" s="21"/>
      <c r="G26" s="22"/>
      <c r="H26" s="27">
        <f t="shared" si="22"/>
        <v>0</v>
      </c>
      <c r="I26" s="21"/>
      <c r="J26" s="22"/>
      <c r="K26" s="27">
        <f t="shared" si="25"/>
        <v>0</v>
      </c>
      <c r="L26" s="21"/>
      <c r="M26" s="22"/>
      <c r="N26" s="27">
        <f t="shared" si="26"/>
        <v>0</v>
      </c>
      <c r="O26" s="21"/>
      <c r="P26" s="22"/>
      <c r="Q26" s="27">
        <f t="shared" si="27"/>
        <v>0</v>
      </c>
      <c r="R26" s="21"/>
      <c r="S26" s="22"/>
      <c r="T26" s="27">
        <f t="shared" si="28"/>
        <v>0</v>
      </c>
      <c r="U26" s="21"/>
      <c r="V26" s="22"/>
      <c r="W26" s="27">
        <f t="shared" si="29"/>
        <v>0</v>
      </c>
      <c r="X26" s="36"/>
      <c r="Y26" s="24"/>
      <c r="Z26" s="37"/>
      <c r="AA26" s="21"/>
      <c r="AB26" s="22"/>
      <c r="AC26" s="27">
        <f t="shared" si="30"/>
        <v>0</v>
      </c>
    </row>
    <row r="27" spans="1:29" ht="26.25" customHeight="1" x14ac:dyDescent="0.25">
      <c r="A27" s="125">
        <v>14</v>
      </c>
      <c r="B27" s="112" t="s">
        <v>10</v>
      </c>
      <c r="C27" s="25">
        <f t="shared" si="24"/>
        <v>0</v>
      </c>
      <c r="D27" s="26">
        <f t="shared" si="24"/>
        <v>0</v>
      </c>
      <c r="E27" s="27">
        <f t="shared" si="24"/>
        <v>0</v>
      </c>
      <c r="F27" s="21"/>
      <c r="G27" s="22"/>
      <c r="H27" s="27">
        <f t="shared" si="22"/>
        <v>0</v>
      </c>
      <c r="I27" s="21"/>
      <c r="J27" s="22"/>
      <c r="K27" s="27">
        <f t="shared" si="25"/>
        <v>0</v>
      </c>
      <c r="L27" s="21"/>
      <c r="M27" s="22"/>
      <c r="N27" s="27">
        <f t="shared" si="26"/>
        <v>0</v>
      </c>
      <c r="O27" s="21"/>
      <c r="P27" s="22"/>
      <c r="Q27" s="27">
        <f t="shared" si="27"/>
        <v>0</v>
      </c>
      <c r="R27" s="21"/>
      <c r="S27" s="22"/>
      <c r="T27" s="27">
        <f t="shared" si="28"/>
        <v>0</v>
      </c>
      <c r="U27" s="21"/>
      <c r="V27" s="22"/>
      <c r="W27" s="27">
        <f t="shared" si="29"/>
        <v>0</v>
      </c>
      <c r="X27" s="36"/>
      <c r="Y27" s="24"/>
      <c r="Z27" s="37"/>
      <c r="AA27" s="21"/>
      <c r="AB27" s="22"/>
      <c r="AC27" s="27">
        <f t="shared" si="30"/>
        <v>0</v>
      </c>
    </row>
    <row r="28" spans="1:29" ht="26.25" customHeight="1" x14ac:dyDescent="0.25">
      <c r="A28" s="125">
        <v>15</v>
      </c>
      <c r="B28" s="112" t="s">
        <v>27</v>
      </c>
      <c r="C28" s="25">
        <f t="shared" si="24"/>
        <v>0</v>
      </c>
      <c r="D28" s="26">
        <f t="shared" si="24"/>
        <v>0</v>
      </c>
      <c r="E28" s="27">
        <f t="shared" si="24"/>
        <v>0</v>
      </c>
      <c r="F28" s="21"/>
      <c r="G28" s="22"/>
      <c r="H28" s="27">
        <f t="shared" si="22"/>
        <v>0</v>
      </c>
      <c r="I28" s="21"/>
      <c r="J28" s="22"/>
      <c r="K28" s="27">
        <f t="shared" si="25"/>
        <v>0</v>
      </c>
      <c r="L28" s="21"/>
      <c r="M28" s="22"/>
      <c r="N28" s="27">
        <f t="shared" si="26"/>
        <v>0</v>
      </c>
      <c r="O28" s="21"/>
      <c r="P28" s="22"/>
      <c r="Q28" s="27">
        <f t="shared" si="27"/>
        <v>0</v>
      </c>
      <c r="R28" s="21"/>
      <c r="S28" s="22"/>
      <c r="T28" s="27">
        <f t="shared" si="28"/>
        <v>0</v>
      </c>
      <c r="U28" s="21"/>
      <c r="V28" s="22"/>
      <c r="W28" s="27">
        <f t="shared" si="29"/>
        <v>0</v>
      </c>
      <c r="X28" s="36"/>
      <c r="Y28" s="24"/>
      <c r="Z28" s="37"/>
      <c r="AA28" s="21"/>
      <c r="AB28" s="22"/>
      <c r="AC28" s="27">
        <f t="shared" si="30"/>
        <v>0</v>
      </c>
    </row>
    <row r="29" spans="1:29" ht="26.25" customHeight="1" x14ac:dyDescent="0.25">
      <c r="A29" s="125">
        <v>16</v>
      </c>
      <c r="B29" s="112" t="s">
        <v>26</v>
      </c>
      <c r="C29" s="25">
        <f t="shared" si="24"/>
        <v>0</v>
      </c>
      <c r="D29" s="26">
        <f t="shared" si="24"/>
        <v>0</v>
      </c>
      <c r="E29" s="27">
        <f t="shared" si="24"/>
        <v>0</v>
      </c>
      <c r="F29" s="21"/>
      <c r="G29" s="22"/>
      <c r="H29" s="27">
        <f t="shared" si="22"/>
        <v>0</v>
      </c>
      <c r="I29" s="21"/>
      <c r="J29" s="22"/>
      <c r="K29" s="27">
        <f t="shared" si="25"/>
        <v>0</v>
      </c>
      <c r="L29" s="21"/>
      <c r="M29" s="22"/>
      <c r="N29" s="27">
        <f t="shared" si="26"/>
        <v>0</v>
      </c>
      <c r="O29" s="21"/>
      <c r="P29" s="22"/>
      <c r="Q29" s="27">
        <f t="shared" si="27"/>
        <v>0</v>
      </c>
      <c r="R29" s="21"/>
      <c r="S29" s="22"/>
      <c r="T29" s="27">
        <f t="shared" si="28"/>
        <v>0</v>
      </c>
      <c r="U29" s="21"/>
      <c r="V29" s="22"/>
      <c r="W29" s="27">
        <f t="shared" si="29"/>
        <v>0</v>
      </c>
      <c r="X29" s="36"/>
      <c r="Y29" s="24"/>
      <c r="Z29" s="37"/>
      <c r="AA29" s="21"/>
      <c r="AB29" s="22"/>
      <c r="AC29" s="27">
        <f t="shared" si="30"/>
        <v>0</v>
      </c>
    </row>
    <row r="30" spans="1:29" ht="26.25" customHeight="1" x14ac:dyDescent="0.25">
      <c r="A30" s="125">
        <v>17</v>
      </c>
      <c r="B30" s="113" t="s">
        <v>22</v>
      </c>
      <c r="C30" s="25">
        <f t="shared" si="24"/>
        <v>0</v>
      </c>
      <c r="D30" s="26">
        <f t="shared" si="24"/>
        <v>0</v>
      </c>
      <c r="E30" s="27">
        <f t="shared" si="24"/>
        <v>0</v>
      </c>
      <c r="F30" s="21"/>
      <c r="G30" s="22"/>
      <c r="H30" s="27">
        <f t="shared" si="22"/>
        <v>0</v>
      </c>
      <c r="I30" s="21"/>
      <c r="J30" s="22"/>
      <c r="K30" s="27">
        <f t="shared" si="25"/>
        <v>0</v>
      </c>
      <c r="L30" s="21"/>
      <c r="M30" s="22"/>
      <c r="N30" s="27">
        <f t="shared" si="26"/>
        <v>0</v>
      </c>
      <c r="O30" s="21"/>
      <c r="P30" s="22"/>
      <c r="Q30" s="27">
        <f t="shared" si="27"/>
        <v>0</v>
      </c>
      <c r="R30" s="21"/>
      <c r="S30" s="22"/>
      <c r="T30" s="27">
        <f t="shared" si="28"/>
        <v>0</v>
      </c>
      <c r="U30" s="21"/>
      <c r="V30" s="22"/>
      <c r="W30" s="27">
        <f t="shared" si="29"/>
        <v>0</v>
      </c>
      <c r="X30" s="36"/>
      <c r="Y30" s="24"/>
      <c r="Z30" s="37"/>
      <c r="AA30" s="21"/>
      <c r="AB30" s="22"/>
      <c r="AC30" s="27">
        <f t="shared" si="30"/>
        <v>0</v>
      </c>
    </row>
    <row r="31" spans="1:29" s="11" customFormat="1" ht="26.25" customHeight="1" x14ac:dyDescent="0.25">
      <c r="A31" s="125">
        <v>18</v>
      </c>
      <c r="B31" s="113" t="s">
        <v>15</v>
      </c>
      <c r="C31" s="25">
        <f t="shared" si="24"/>
        <v>0</v>
      </c>
      <c r="D31" s="26">
        <f t="shared" si="24"/>
        <v>0</v>
      </c>
      <c r="E31" s="27">
        <f t="shared" si="24"/>
        <v>0</v>
      </c>
      <c r="F31" s="21"/>
      <c r="G31" s="22"/>
      <c r="H31" s="27">
        <f t="shared" si="22"/>
        <v>0</v>
      </c>
      <c r="I31" s="21"/>
      <c r="J31" s="22"/>
      <c r="K31" s="27">
        <f t="shared" si="25"/>
        <v>0</v>
      </c>
      <c r="L31" s="21"/>
      <c r="M31" s="22"/>
      <c r="N31" s="27">
        <f t="shared" si="26"/>
        <v>0</v>
      </c>
      <c r="O31" s="21"/>
      <c r="P31" s="22"/>
      <c r="Q31" s="27">
        <f t="shared" si="27"/>
        <v>0</v>
      </c>
      <c r="R31" s="21"/>
      <c r="S31" s="22"/>
      <c r="T31" s="27">
        <f t="shared" si="28"/>
        <v>0</v>
      </c>
      <c r="U31" s="21"/>
      <c r="V31" s="22"/>
      <c r="W31" s="27">
        <f t="shared" si="29"/>
        <v>0</v>
      </c>
      <c r="X31" s="36"/>
      <c r="Y31" s="24"/>
      <c r="Z31" s="37"/>
      <c r="AA31" s="21"/>
      <c r="AB31" s="22"/>
      <c r="AC31" s="27">
        <f t="shared" si="30"/>
        <v>0</v>
      </c>
    </row>
    <row r="32" spans="1:29" ht="30" x14ac:dyDescent="0.25">
      <c r="A32" s="125">
        <v>19</v>
      </c>
      <c r="B32" s="113" t="s">
        <v>7</v>
      </c>
      <c r="C32" s="25">
        <f t="shared" si="24"/>
        <v>0</v>
      </c>
      <c r="D32" s="26">
        <f t="shared" si="24"/>
        <v>0</v>
      </c>
      <c r="E32" s="27">
        <f t="shared" si="24"/>
        <v>0</v>
      </c>
      <c r="F32" s="21"/>
      <c r="G32" s="22"/>
      <c r="H32" s="27">
        <f t="shared" si="22"/>
        <v>0</v>
      </c>
      <c r="I32" s="21"/>
      <c r="J32" s="22"/>
      <c r="K32" s="27">
        <f t="shared" si="25"/>
        <v>0</v>
      </c>
      <c r="L32" s="21"/>
      <c r="M32" s="22"/>
      <c r="N32" s="27">
        <f t="shared" si="26"/>
        <v>0</v>
      </c>
      <c r="O32" s="21"/>
      <c r="P32" s="22"/>
      <c r="Q32" s="27">
        <f t="shared" si="27"/>
        <v>0</v>
      </c>
      <c r="R32" s="21"/>
      <c r="S32" s="22"/>
      <c r="T32" s="27">
        <f t="shared" si="28"/>
        <v>0</v>
      </c>
      <c r="U32" s="21"/>
      <c r="V32" s="22"/>
      <c r="W32" s="27">
        <f t="shared" si="29"/>
        <v>0</v>
      </c>
      <c r="X32" s="36"/>
      <c r="Y32" s="24"/>
      <c r="Z32" s="37"/>
      <c r="AA32" s="21"/>
      <c r="AB32" s="22"/>
      <c r="AC32" s="27">
        <f t="shared" si="30"/>
        <v>0</v>
      </c>
    </row>
    <row r="33" spans="1:29" ht="28.5" customHeight="1" x14ac:dyDescent="0.25">
      <c r="A33" s="125">
        <v>20</v>
      </c>
      <c r="B33" s="113" t="s">
        <v>3</v>
      </c>
      <c r="C33" s="25">
        <f t="shared" si="24"/>
        <v>0</v>
      </c>
      <c r="D33" s="26">
        <f t="shared" si="24"/>
        <v>0</v>
      </c>
      <c r="E33" s="27">
        <f t="shared" si="24"/>
        <v>0</v>
      </c>
      <c r="F33" s="21"/>
      <c r="G33" s="22"/>
      <c r="H33" s="27">
        <f t="shared" si="22"/>
        <v>0</v>
      </c>
      <c r="I33" s="21"/>
      <c r="J33" s="22"/>
      <c r="K33" s="27">
        <f t="shared" si="25"/>
        <v>0</v>
      </c>
      <c r="L33" s="21"/>
      <c r="M33" s="22"/>
      <c r="N33" s="27">
        <f t="shared" si="26"/>
        <v>0</v>
      </c>
      <c r="O33" s="21"/>
      <c r="P33" s="22"/>
      <c r="Q33" s="27">
        <f t="shared" si="27"/>
        <v>0</v>
      </c>
      <c r="R33" s="21"/>
      <c r="S33" s="22"/>
      <c r="T33" s="27">
        <f t="shared" si="28"/>
        <v>0</v>
      </c>
      <c r="U33" s="21"/>
      <c r="V33" s="22"/>
      <c r="W33" s="27">
        <f t="shared" si="29"/>
        <v>0</v>
      </c>
      <c r="X33" s="36"/>
      <c r="Y33" s="24"/>
      <c r="Z33" s="37"/>
      <c r="AA33" s="21"/>
      <c r="AB33" s="22"/>
      <c r="AC33" s="27">
        <f t="shared" si="30"/>
        <v>0</v>
      </c>
    </row>
    <row r="34" spans="1:29" ht="28.5" customHeight="1" x14ac:dyDescent="0.25">
      <c r="A34" s="125">
        <v>21</v>
      </c>
      <c r="B34" s="113" t="s">
        <v>11</v>
      </c>
      <c r="C34" s="25">
        <f t="shared" si="24"/>
        <v>0</v>
      </c>
      <c r="D34" s="26">
        <f t="shared" si="24"/>
        <v>0</v>
      </c>
      <c r="E34" s="27">
        <f t="shared" si="24"/>
        <v>0</v>
      </c>
      <c r="F34" s="21"/>
      <c r="G34" s="22"/>
      <c r="H34" s="27">
        <f t="shared" si="22"/>
        <v>0</v>
      </c>
      <c r="I34" s="21"/>
      <c r="J34" s="22"/>
      <c r="K34" s="27">
        <f t="shared" si="25"/>
        <v>0</v>
      </c>
      <c r="L34" s="21"/>
      <c r="M34" s="22"/>
      <c r="N34" s="27">
        <f t="shared" si="26"/>
        <v>0</v>
      </c>
      <c r="O34" s="21"/>
      <c r="P34" s="22"/>
      <c r="Q34" s="27">
        <f t="shared" si="27"/>
        <v>0</v>
      </c>
      <c r="R34" s="21"/>
      <c r="S34" s="22"/>
      <c r="T34" s="27">
        <f t="shared" si="28"/>
        <v>0</v>
      </c>
      <c r="U34" s="21"/>
      <c r="V34" s="22"/>
      <c r="W34" s="27">
        <f t="shared" si="29"/>
        <v>0</v>
      </c>
      <c r="X34" s="36"/>
      <c r="Y34" s="24"/>
      <c r="Z34" s="37"/>
      <c r="AA34" s="21"/>
      <c r="AB34" s="22"/>
      <c r="AC34" s="27">
        <f t="shared" si="30"/>
        <v>0</v>
      </c>
    </row>
    <row r="35" spans="1:29" ht="28.5" customHeight="1" x14ac:dyDescent="0.25">
      <c r="A35" s="125">
        <v>22</v>
      </c>
      <c r="B35" s="113" t="s">
        <v>52</v>
      </c>
      <c r="C35" s="25">
        <f t="shared" ref="C35:E36" si="31">F35+I35+L35+O35+U35+X35+AA35</f>
        <v>0</v>
      </c>
      <c r="D35" s="26">
        <f t="shared" si="31"/>
        <v>0</v>
      </c>
      <c r="E35" s="27">
        <f t="shared" si="31"/>
        <v>0</v>
      </c>
      <c r="F35" s="21"/>
      <c r="G35" s="22"/>
      <c r="H35" s="27">
        <f t="shared" si="22"/>
        <v>0</v>
      </c>
      <c r="I35" s="21"/>
      <c r="J35" s="22"/>
      <c r="K35" s="27">
        <f t="shared" si="25"/>
        <v>0</v>
      </c>
      <c r="L35" s="21"/>
      <c r="M35" s="22"/>
      <c r="N35" s="27">
        <f t="shared" si="26"/>
        <v>0</v>
      </c>
      <c r="O35" s="21"/>
      <c r="P35" s="22"/>
      <c r="Q35" s="27">
        <f t="shared" si="27"/>
        <v>0</v>
      </c>
      <c r="R35" s="21"/>
      <c r="S35" s="22"/>
      <c r="T35" s="27">
        <f t="shared" si="28"/>
        <v>0</v>
      </c>
      <c r="U35" s="21"/>
      <c r="V35" s="22"/>
      <c r="W35" s="27">
        <f t="shared" si="29"/>
        <v>0</v>
      </c>
      <c r="X35" s="36"/>
      <c r="Y35" s="24"/>
      <c r="Z35" s="37"/>
      <c r="AA35" s="21"/>
      <c r="AB35" s="22"/>
      <c r="AC35" s="27">
        <f t="shared" si="30"/>
        <v>0</v>
      </c>
    </row>
    <row r="36" spans="1:29" ht="28.5" customHeight="1" thickBot="1" x14ac:dyDescent="0.3">
      <c r="A36" s="131">
        <v>23</v>
      </c>
      <c r="B36" s="114" t="s">
        <v>62</v>
      </c>
      <c r="C36" s="28">
        <f t="shared" si="31"/>
        <v>0</v>
      </c>
      <c r="D36" s="29">
        <f t="shared" si="31"/>
        <v>0</v>
      </c>
      <c r="E36" s="30">
        <f t="shared" si="31"/>
        <v>0</v>
      </c>
      <c r="F36" s="89"/>
      <c r="G36" s="90"/>
      <c r="H36" s="30">
        <f t="shared" si="22"/>
        <v>0</v>
      </c>
      <c r="I36" s="89"/>
      <c r="J36" s="90"/>
      <c r="K36" s="30">
        <f t="shared" si="25"/>
        <v>0</v>
      </c>
      <c r="L36" s="89"/>
      <c r="M36" s="90"/>
      <c r="N36" s="30">
        <f t="shared" si="26"/>
        <v>0</v>
      </c>
      <c r="O36" s="89"/>
      <c r="P36" s="90"/>
      <c r="Q36" s="30">
        <f t="shared" si="27"/>
        <v>0</v>
      </c>
      <c r="R36" s="89"/>
      <c r="S36" s="90"/>
      <c r="T36" s="30">
        <f t="shared" si="28"/>
        <v>0</v>
      </c>
      <c r="U36" s="89"/>
      <c r="V36" s="90"/>
      <c r="W36" s="30">
        <f t="shared" si="29"/>
        <v>0</v>
      </c>
      <c r="X36" s="91"/>
      <c r="Y36" s="92"/>
      <c r="Z36" s="93"/>
      <c r="AA36" s="89"/>
      <c r="AB36" s="90"/>
      <c r="AC36" s="30">
        <f t="shared" si="30"/>
        <v>0</v>
      </c>
    </row>
    <row r="37" spans="1:29" ht="35.25" customHeight="1" thickTop="1" thickBot="1" x14ac:dyDescent="0.3">
      <c r="A37" s="132">
        <v>24</v>
      </c>
      <c r="B37" s="115" t="s">
        <v>35</v>
      </c>
      <c r="C37" s="31">
        <f>SUM(C15:C17,C21:C36)</f>
        <v>0</v>
      </c>
      <c r="D37" s="32">
        <f t="shared" ref="D37:AC37" si="32">SUM(D15:D17,D21:D36)</f>
        <v>0</v>
      </c>
      <c r="E37" s="33">
        <f t="shared" si="32"/>
        <v>0</v>
      </c>
      <c r="F37" s="97">
        <f t="shared" si="32"/>
        <v>0</v>
      </c>
      <c r="G37" s="98">
        <f t="shared" si="32"/>
        <v>0</v>
      </c>
      <c r="H37" s="33">
        <f>SUM(H15:H17,H21:H36)</f>
        <v>0</v>
      </c>
      <c r="I37" s="97">
        <f t="shared" si="32"/>
        <v>0</v>
      </c>
      <c r="J37" s="98">
        <f t="shared" si="32"/>
        <v>0</v>
      </c>
      <c r="K37" s="33">
        <f t="shared" si="32"/>
        <v>0</v>
      </c>
      <c r="L37" s="97">
        <f t="shared" si="32"/>
        <v>0</v>
      </c>
      <c r="M37" s="98">
        <f t="shared" si="32"/>
        <v>0</v>
      </c>
      <c r="N37" s="33">
        <f t="shared" si="32"/>
        <v>0</v>
      </c>
      <c r="O37" s="97">
        <f t="shared" si="32"/>
        <v>0</v>
      </c>
      <c r="P37" s="98">
        <f t="shared" si="32"/>
        <v>0</v>
      </c>
      <c r="Q37" s="33">
        <f t="shared" si="32"/>
        <v>0</v>
      </c>
      <c r="R37" s="97">
        <f t="shared" si="32"/>
        <v>0</v>
      </c>
      <c r="S37" s="98">
        <f t="shared" si="32"/>
        <v>0</v>
      </c>
      <c r="T37" s="33">
        <f t="shared" si="32"/>
        <v>0</v>
      </c>
      <c r="U37" s="97">
        <f t="shared" si="32"/>
        <v>0</v>
      </c>
      <c r="V37" s="98">
        <f t="shared" si="32"/>
        <v>0</v>
      </c>
      <c r="W37" s="33">
        <f t="shared" si="32"/>
        <v>0</v>
      </c>
      <c r="X37" s="99">
        <f t="shared" si="32"/>
        <v>0</v>
      </c>
      <c r="Y37" s="100">
        <f t="shared" si="32"/>
        <v>0</v>
      </c>
      <c r="Z37" s="101">
        <f t="shared" si="32"/>
        <v>0</v>
      </c>
      <c r="AA37" s="97">
        <f t="shared" si="32"/>
        <v>0</v>
      </c>
      <c r="AB37" s="98">
        <f t="shared" si="32"/>
        <v>0</v>
      </c>
      <c r="AC37" s="33">
        <f t="shared" si="32"/>
        <v>0</v>
      </c>
    </row>
    <row r="38" spans="1:29" s="8" customFormat="1" ht="121.5" thickTop="1" thickBot="1" x14ac:dyDescent="0.3">
      <c r="A38" s="128">
        <v>25</v>
      </c>
      <c r="B38" s="116" t="s">
        <v>60</v>
      </c>
      <c r="C38" s="94">
        <f>C12-C37</f>
        <v>0</v>
      </c>
      <c r="D38" s="95">
        <f>D12-D37</f>
        <v>0</v>
      </c>
      <c r="E38" s="96">
        <f>E12+E37</f>
        <v>0</v>
      </c>
      <c r="F38" s="94">
        <f>F12-F37</f>
        <v>0</v>
      </c>
      <c r="G38" s="95">
        <f>G12-G37</f>
        <v>0</v>
      </c>
      <c r="H38" s="96">
        <f>H12+H37</f>
        <v>0</v>
      </c>
      <c r="I38" s="94">
        <f>I12-I37</f>
        <v>0</v>
      </c>
      <c r="J38" s="95">
        <f>J12-J37</f>
        <v>0</v>
      </c>
      <c r="K38" s="96">
        <f>K12+K37</f>
        <v>0</v>
      </c>
      <c r="L38" s="94">
        <f>L12-L37</f>
        <v>0</v>
      </c>
      <c r="M38" s="95">
        <f>M12-M37</f>
        <v>0</v>
      </c>
      <c r="N38" s="96">
        <f>N12+N37</f>
        <v>0</v>
      </c>
      <c r="O38" s="94">
        <f>O12-O37</f>
        <v>0</v>
      </c>
      <c r="P38" s="95">
        <f>P12-P37</f>
        <v>0</v>
      </c>
      <c r="Q38" s="96">
        <f>Q12+Q37</f>
        <v>0</v>
      </c>
      <c r="R38" s="94">
        <f>R12-R37</f>
        <v>0</v>
      </c>
      <c r="S38" s="95">
        <f>S12-S37</f>
        <v>0</v>
      </c>
      <c r="T38" s="96">
        <f>T12+T37</f>
        <v>0</v>
      </c>
      <c r="U38" s="94">
        <f>U12-U37</f>
        <v>0</v>
      </c>
      <c r="V38" s="95">
        <f>V12-V37</f>
        <v>0</v>
      </c>
      <c r="W38" s="96">
        <f>W12+W37</f>
        <v>0</v>
      </c>
      <c r="X38" s="94">
        <f>X12-X37</f>
        <v>0</v>
      </c>
      <c r="Y38" s="95">
        <f>Y12-Y37</f>
        <v>0</v>
      </c>
      <c r="Z38" s="96">
        <f>Z12+Z37</f>
        <v>0</v>
      </c>
      <c r="AA38" s="94">
        <f>AA12-AA37</f>
        <v>0</v>
      </c>
      <c r="AB38" s="95">
        <f>AB12-AB37</f>
        <v>0</v>
      </c>
      <c r="AC38" s="96">
        <f>AC12+AC37</f>
        <v>0</v>
      </c>
    </row>
    <row r="39" spans="1:29" s="8" customFormat="1" ht="15.75" thickTop="1" x14ac:dyDescent="0.2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ht="30" customHeight="1" x14ac:dyDescent="0.2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30" customHeight="1" x14ac:dyDescent="0.25">
      <c r="A41" s="125">
        <v>26</v>
      </c>
      <c r="B41" s="119" t="s">
        <v>50</v>
      </c>
      <c r="C41" s="54">
        <f>F41+I41+L41+O41+U41+X41+AA41</f>
        <v>0</v>
      </c>
      <c r="D41" s="55">
        <f>G41+J41+M41+P41+V41+Y41+AB41</f>
        <v>0</v>
      </c>
      <c r="E41" s="56">
        <f>H41+K41+N41+Q41+W41+Z41+AC41</f>
        <v>0</v>
      </c>
      <c r="F41" s="57"/>
      <c r="G41" s="58"/>
      <c r="H41" s="72">
        <f>F41</f>
        <v>0</v>
      </c>
      <c r="I41" s="57"/>
      <c r="J41" s="58"/>
      <c r="K41" s="72">
        <f t="shared" ref="K41" si="33">I41</f>
        <v>0</v>
      </c>
      <c r="L41" s="57"/>
      <c r="M41" s="58"/>
      <c r="N41" s="72">
        <f t="shared" ref="N41" si="34">L41</f>
        <v>0</v>
      </c>
      <c r="O41" s="57"/>
      <c r="P41" s="58"/>
      <c r="Q41" s="72">
        <f t="shared" ref="Q41" si="35">O41</f>
        <v>0</v>
      </c>
      <c r="R41" s="57"/>
      <c r="S41" s="58"/>
      <c r="T41" s="72">
        <f t="shared" ref="T41" si="36">R41</f>
        <v>0</v>
      </c>
      <c r="U41" s="57"/>
      <c r="V41" s="58"/>
      <c r="W41" s="72">
        <f t="shared" ref="W41" si="37">U41</f>
        <v>0</v>
      </c>
      <c r="X41" s="59"/>
      <c r="Y41" s="60"/>
      <c r="Z41" s="61"/>
      <c r="AA41" s="59"/>
      <c r="AB41" s="60"/>
      <c r="AC41" s="74"/>
    </row>
    <row r="42" spans="1:29" s="11" customFormat="1" ht="30" customHeight="1" x14ac:dyDescent="0.25">
      <c r="A42" s="125">
        <v>27</v>
      </c>
      <c r="B42" s="120" t="s">
        <v>61</v>
      </c>
      <c r="C42" s="25">
        <f>F42+I42+L42+O42+U42+X42+AA42</f>
        <v>0</v>
      </c>
      <c r="D42" s="26">
        <f>G42+J42+M42+P42+V42+Y42+AB42</f>
        <v>0</v>
      </c>
      <c r="E42" s="27">
        <f t="shared" ref="E42:E44" si="38">H42+K42+N42+Q42+W42+Z42+AC42</f>
        <v>0</v>
      </c>
      <c r="F42" s="21"/>
      <c r="G42" s="22"/>
      <c r="H42" s="23"/>
      <c r="I42" s="21"/>
      <c r="J42" s="22"/>
      <c r="K42" s="23"/>
      <c r="L42" s="21"/>
      <c r="M42" s="22"/>
      <c r="N42" s="23"/>
      <c r="O42" s="21"/>
      <c r="P42" s="22"/>
      <c r="Q42" s="23"/>
      <c r="R42" s="21"/>
      <c r="S42" s="22"/>
      <c r="T42" s="23"/>
      <c r="U42" s="21"/>
      <c r="V42" s="22"/>
      <c r="W42" s="23"/>
      <c r="X42" s="36"/>
      <c r="Y42" s="24"/>
      <c r="Z42" s="37"/>
      <c r="AA42" s="21"/>
      <c r="AB42" s="22"/>
      <c r="AC42" s="23"/>
    </row>
    <row r="43" spans="1:29" s="11" customFormat="1" ht="30" customHeight="1" x14ac:dyDescent="0.25">
      <c r="A43" s="125">
        <v>28</v>
      </c>
      <c r="B43" s="121" t="s">
        <v>24</v>
      </c>
      <c r="C43" s="25">
        <f t="shared" ref="C43:D44" si="39">F43+I43+L43+O43+U43+X43+AA43</f>
        <v>0</v>
      </c>
      <c r="D43" s="26">
        <f t="shared" si="39"/>
        <v>0</v>
      </c>
      <c r="E43" s="27">
        <f t="shared" si="38"/>
        <v>0</v>
      </c>
      <c r="F43" s="21"/>
      <c r="G43" s="22"/>
      <c r="H43" s="23"/>
      <c r="I43" s="21"/>
      <c r="J43" s="22"/>
      <c r="K43" s="23"/>
      <c r="L43" s="21"/>
      <c r="M43" s="22"/>
      <c r="N43" s="23"/>
      <c r="O43" s="21"/>
      <c r="P43" s="22"/>
      <c r="Q43" s="23"/>
      <c r="R43" s="21"/>
      <c r="S43" s="22"/>
      <c r="T43" s="23"/>
      <c r="U43" s="21"/>
      <c r="V43" s="22"/>
      <c r="W43" s="23"/>
      <c r="X43" s="36"/>
      <c r="Y43" s="24"/>
      <c r="Z43" s="37"/>
      <c r="AA43" s="21"/>
      <c r="AB43" s="22"/>
      <c r="AC43" s="23"/>
    </row>
    <row r="44" spans="1:29" s="11" customFormat="1" ht="30" customHeight="1" thickBot="1" x14ac:dyDescent="0.3">
      <c r="A44" s="131">
        <v>29</v>
      </c>
      <c r="B44" s="122" t="s">
        <v>20</v>
      </c>
      <c r="C44" s="28">
        <f t="shared" si="39"/>
        <v>0</v>
      </c>
      <c r="D44" s="29">
        <f t="shared" si="39"/>
        <v>0</v>
      </c>
      <c r="E44" s="30">
        <f t="shared" si="38"/>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29" ht="31.5" customHeight="1" thickTop="1" thickBot="1" x14ac:dyDescent="0.3">
      <c r="A45" s="132">
        <v>30</v>
      </c>
      <c r="B45" s="115" t="s">
        <v>42</v>
      </c>
      <c r="C45" s="31">
        <f>SUM(C41:C44)</f>
        <v>0</v>
      </c>
      <c r="D45" s="32">
        <f>SUM(D41:D44)</f>
        <v>0</v>
      </c>
      <c r="E45" s="33">
        <f t="shared" ref="E45:AC45" si="40">SUM(E41:E44)</f>
        <v>0</v>
      </c>
      <c r="F45" s="31">
        <f t="shared" si="40"/>
        <v>0</v>
      </c>
      <c r="G45" s="32">
        <f t="shared" si="40"/>
        <v>0</v>
      </c>
      <c r="H45" s="33">
        <f t="shared" si="40"/>
        <v>0</v>
      </c>
      <c r="I45" s="31">
        <f t="shared" si="40"/>
        <v>0</v>
      </c>
      <c r="J45" s="32">
        <f t="shared" si="40"/>
        <v>0</v>
      </c>
      <c r="K45" s="33">
        <f t="shared" si="40"/>
        <v>0</v>
      </c>
      <c r="L45" s="31">
        <f t="shared" si="40"/>
        <v>0</v>
      </c>
      <c r="M45" s="32">
        <f t="shared" si="40"/>
        <v>0</v>
      </c>
      <c r="N45" s="33">
        <f t="shared" si="40"/>
        <v>0</v>
      </c>
      <c r="O45" s="31">
        <f t="shared" si="40"/>
        <v>0</v>
      </c>
      <c r="P45" s="32">
        <f t="shared" si="40"/>
        <v>0</v>
      </c>
      <c r="Q45" s="33">
        <f t="shared" si="40"/>
        <v>0</v>
      </c>
      <c r="R45" s="31">
        <f t="shared" si="40"/>
        <v>0</v>
      </c>
      <c r="S45" s="32">
        <f t="shared" si="40"/>
        <v>0</v>
      </c>
      <c r="T45" s="33">
        <f t="shared" si="40"/>
        <v>0</v>
      </c>
      <c r="U45" s="31">
        <f t="shared" si="40"/>
        <v>0</v>
      </c>
      <c r="V45" s="32">
        <f t="shared" si="40"/>
        <v>0</v>
      </c>
      <c r="W45" s="33">
        <f t="shared" si="40"/>
        <v>0</v>
      </c>
      <c r="X45" s="31">
        <f t="shared" si="40"/>
        <v>0</v>
      </c>
      <c r="Y45" s="32">
        <f t="shared" si="40"/>
        <v>0</v>
      </c>
      <c r="Z45" s="33">
        <f t="shared" si="40"/>
        <v>0</v>
      </c>
      <c r="AA45" s="31">
        <f t="shared" si="40"/>
        <v>0</v>
      </c>
      <c r="AB45" s="32">
        <f t="shared" si="40"/>
        <v>0</v>
      </c>
      <c r="AC45" s="33">
        <f t="shared" si="40"/>
        <v>0</v>
      </c>
    </row>
    <row r="46" spans="1:29" s="8" customFormat="1" ht="23.25" customHeight="1" thickTop="1" thickBot="1" x14ac:dyDescent="0.3">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29" s="8" customFormat="1" ht="28.5" customHeight="1" thickBot="1" x14ac:dyDescent="0.3">
      <c r="A47" s="135">
        <v>31</v>
      </c>
      <c r="B47" s="69" t="s">
        <v>43</v>
      </c>
      <c r="C47" s="70">
        <f>C12-E38+C45-E45</f>
        <v>0</v>
      </c>
      <c r="D47" s="70">
        <f>D38+D45</f>
        <v>0</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4" orientation="landscape" verticalDpi="1200" r:id="rId1"/>
  <headerFooter>
    <oddFooter>&amp;L&amp;A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C000"/>
    <pageSetUpPr fitToPage="1"/>
  </sheetPr>
  <dimension ref="A1:AE47"/>
  <sheetViews>
    <sheetView showGridLines="0" zoomScale="70" zoomScaleNormal="70" workbookViewId="0">
      <selection activeCell="E47" sqref="E47"/>
    </sheetView>
  </sheetViews>
  <sheetFormatPr baseColWidth="10" defaultColWidth="9.140625" defaultRowHeight="15" outlineLevelRow="1" x14ac:dyDescent="0.25"/>
  <cols>
    <col min="1" max="1" width="17.7109375" style="3" customWidth="1"/>
    <col min="2" max="2" width="97.85546875" style="2" customWidth="1"/>
    <col min="3" max="3" width="18.5703125" style="2" bestFit="1" customWidth="1"/>
    <col min="4" max="5" width="17.7109375" style="2" customWidth="1"/>
    <col min="6" max="6" width="18.5703125" style="2" bestFit="1" customWidth="1"/>
    <col min="7" max="29" width="17.7109375" style="2" customWidth="1"/>
    <col min="30" max="16384" width="9.140625" style="1"/>
  </cols>
  <sheetData>
    <row r="1" spans="1:31" x14ac:dyDescent="0.25">
      <c r="A1" s="7" t="s">
        <v>21</v>
      </c>
      <c r="F1" s="2" t="s">
        <v>51</v>
      </c>
      <c r="G1" s="2">
        <v>60000</v>
      </c>
      <c r="J1" s="2">
        <v>64000</v>
      </c>
      <c r="M1" s="2">
        <v>55000</v>
      </c>
      <c r="P1" s="2">
        <v>55000</v>
      </c>
      <c r="S1" s="2">
        <v>55000</v>
      </c>
      <c r="V1" s="2">
        <v>55000</v>
      </c>
      <c r="Y1" s="2">
        <v>70000</v>
      </c>
      <c r="AB1" s="2">
        <v>45000</v>
      </c>
    </row>
    <row r="2" spans="1:31" ht="15.75" customHeight="1" x14ac:dyDescent="0.25">
      <c r="A2" s="9"/>
    </row>
    <row r="3" spans="1:31" ht="12.75" customHeight="1" x14ac:dyDescent="0.2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31" ht="76.5" customHeight="1" x14ac:dyDescent="0.25">
      <c r="A4" s="5" t="s">
        <v>0</v>
      </c>
      <c r="B4" s="12" t="s">
        <v>1</v>
      </c>
      <c r="C4" s="356" t="s">
        <v>28</v>
      </c>
      <c r="D4" s="357"/>
      <c r="E4" s="358"/>
      <c r="F4" s="356" t="s">
        <v>29</v>
      </c>
      <c r="G4" s="357"/>
      <c r="H4" s="358"/>
      <c r="I4" s="356" t="s">
        <v>30</v>
      </c>
      <c r="J4" s="357"/>
      <c r="K4" s="358"/>
      <c r="L4" s="356" t="s">
        <v>31</v>
      </c>
      <c r="M4" s="357"/>
      <c r="N4" s="358"/>
      <c r="O4" s="356" t="s">
        <v>34</v>
      </c>
      <c r="P4" s="357"/>
      <c r="Q4" s="358"/>
      <c r="R4" s="356" t="s">
        <v>45</v>
      </c>
      <c r="S4" s="357"/>
      <c r="T4" s="358"/>
      <c r="U4" s="356" t="s">
        <v>32</v>
      </c>
      <c r="V4" s="357"/>
      <c r="W4" s="358"/>
      <c r="X4" s="356" t="s">
        <v>33</v>
      </c>
      <c r="Y4" s="357"/>
      <c r="Z4" s="358"/>
      <c r="AA4" s="356" t="s">
        <v>36</v>
      </c>
      <c r="AB4" s="357"/>
      <c r="AC4" s="358"/>
    </row>
    <row r="5" spans="1:31" ht="30" x14ac:dyDescent="0.2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c r="AE5" s="1" t="s">
        <v>44</v>
      </c>
    </row>
    <row r="6" spans="1:31" ht="29.25" customHeight="1" x14ac:dyDescent="0.25">
      <c r="A6" s="123">
        <v>1</v>
      </c>
      <c r="B6" s="103" t="s">
        <v>41</v>
      </c>
      <c r="C6" s="48">
        <f>F6+I6+L6+O6+U6+X6+AA6</f>
        <v>79600000</v>
      </c>
      <c r="D6" s="49">
        <f t="shared" ref="D6:E12" si="0">G6+J6+M6+P6+V6+Y6+AB6</f>
        <v>1340</v>
      </c>
      <c r="E6" s="76"/>
      <c r="F6" s="64">
        <f>G$1*G$6</f>
        <v>48000000</v>
      </c>
      <c r="G6" s="65">
        <v>800</v>
      </c>
      <c r="H6" s="75"/>
      <c r="I6" s="64">
        <f>J$1*J$6</f>
        <v>12800000</v>
      </c>
      <c r="J6" s="65">
        <v>200</v>
      </c>
      <c r="K6" s="75"/>
      <c r="L6" s="64">
        <f>M$1*M$6</f>
        <v>5500000</v>
      </c>
      <c r="M6" s="65">
        <v>100</v>
      </c>
      <c r="N6" s="75"/>
      <c r="O6" s="64">
        <f>P$1*P$6</f>
        <v>5500000</v>
      </c>
      <c r="P6" s="65">
        <v>100</v>
      </c>
      <c r="Q6" s="75"/>
      <c r="R6" s="64">
        <f>S$1*S$6</f>
        <v>11000000</v>
      </c>
      <c r="S6" s="65">
        <v>200</v>
      </c>
      <c r="T6" s="75"/>
      <c r="U6" s="64">
        <f>V$1*V$6</f>
        <v>5500000</v>
      </c>
      <c r="V6" s="65">
        <v>100</v>
      </c>
      <c r="W6" s="75"/>
      <c r="X6" s="64">
        <f>Y$1*Y$6</f>
        <v>1400000</v>
      </c>
      <c r="Y6" s="65">
        <v>20</v>
      </c>
      <c r="Z6" s="75"/>
      <c r="AA6" s="64">
        <f>AB$1*AB$6</f>
        <v>900000</v>
      </c>
      <c r="AB6" s="65">
        <v>20</v>
      </c>
      <c r="AC6" s="75"/>
    </row>
    <row r="7" spans="1:31" ht="29.25" customHeight="1" x14ac:dyDescent="0.25">
      <c r="A7" s="124" t="s">
        <v>54</v>
      </c>
      <c r="B7" s="104" t="s">
        <v>37</v>
      </c>
      <c r="C7" s="62">
        <f>F7+I7+L7+O7+U7+X7+AA7</f>
        <v>480000</v>
      </c>
      <c r="D7" s="66"/>
      <c r="E7" s="63">
        <f>H7+K7+N7+Q7+W7+Z7+AC7</f>
        <v>384000</v>
      </c>
      <c r="F7" s="67">
        <f>F$6*$AE7</f>
        <v>480000</v>
      </c>
      <c r="G7" s="66"/>
      <c r="H7" s="68">
        <f>F7*0.8</f>
        <v>384000</v>
      </c>
      <c r="I7" s="67"/>
      <c r="J7" s="66"/>
      <c r="K7" s="68"/>
      <c r="L7" s="67"/>
      <c r="M7" s="66"/>
      <c r="N7" s="68"/>
      <c r="O7" s="67"/>
      <c r="P7" s="66"/>
      <c r="Q7" s="68"/>
      <c r="R7" s="67"/>
      <c r="S7" s="66"/>
      <c r="T7" s="68"/>
      <c r="U7" s="67"/>
      <c r="V7" s="66"/>
      <c r="W7" s="68"/>
      <c r="X7" s="67"/>
      <c r="Y7" s="66"/>
      <c r="Z7" s="68"/>
      <c r="AA7" s="67"/>
      <c r="AB7" s="66"/>
      <c r="AC7" s="68"/>
      <c r="AE7" s="1">
        <v>0.01</v>
      </c>
    </row>
    <row r="8" spans="1:31" ht="26.25" customHeight="1" x14ac:dyDescent="0.25">
      <c r="A8" s="125">
        <v>2</v>
      </c>
      <c r="B8" s="105" t="s">
        <v>23</v>
      </c>
      <c r="C8" s="25">
        <f>F8+I8+L8+O8+U8+X8+AA8</f>
        <v>960000</v>
      </c>
      <c r="D8" s="26">
        <f t="shared" si="0"/>
        <v>12.8</v>
      </c>
      <c r="E8" s="27">
        <f>H8+K8+N8+Q8+W8+Z8+AC8</f>
        <v>768000</v>
      </c>
      <c r="F8" s="21">
        <f>F$6*$AE8</f>
        <v>960000</v>
      </c>
      <c r="G8" s="22">
        <f>H8/G1</f>
        <v>12.8</v>
      </c>
      <c r="H8" s="23">
        <f>F8*0.8</f>
        <v>768000</v>
      </c>
      <c r="I8" s="21"/>
      <c r="J8" s="22"/>
      <c r="K8" s="23"/>
      <c r="L8" s="21"/>
      <c r="M8" s="22"/>
      <c r="N8" s="23"/>
      <c r="O8" s="21"/>
      <c r="P8" s="22"/>
      <c r="Q8" s="23"/>
      <c r="R8" s="21"/>
      <c r="S8" s="22"/>
      <c r="T8" s="23"/>
      <c r="U8" s="21"/>
      <c r="V8" s="22"/>
      <c r="W8" s="23"/>
      <c r="X8" s="21"/>
      <c r="Y8" s="22"/>
      <c r="Z8" s="23"/>
      <c r="AA8" s="21"/>
      <c r="AB8" s="22"/>
      <c r="AC8" s="23"/>
      <c r="AE8" s="1">
        <v>0.02</v>
      </c>
    </row>
    <row r="9" spans="1:31" ht="26.25" customHeight="1" x14ac:dyDescent="0.25">
      <c r="A9" s="123">
        <v>3</v>
      </c>
      <c r="B9" s="106" t="s">
        <v>57</v>
      </c>
      <c r="C9" s="48">
        <f>-C10+C11</f>
        <v>-96000</v>
      </c>
      <c r="D9" s="49">
        <f>G9+J9+M9+P9+V9+Y9+AB9</f>
        <v>-1.2800000000000002</v>
      </c>
      <c r="E9" s="50">
        <f>H9+K9+N9+Q9+W9+Z9+AC9</f>
        <v>-76800</v>
      </c>
      <c r="F9" s="48">
        <f>-F10+F11</f>
        <v>-96000</v>
      </c>
      <c r="G9" s="49">
        <f t="shared" ref="G9:W9" si="1">-G10+G11</f>
        <v>-1.2800000000000002</v>
      </c>
      <c r="H9" s="50">
        <f>-H10+H11</f>
        <v>-76800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c r="Y9" s="52"/>
      <c r="Z9" s="53"/>
      <c r="AA9" s="51"/>
      <c r="AB9" s="52"/>
      <c r="AC9" s="53"/>
    </row>
    <row r="10" spans="1:31" ht="26.25" customHeight="1" outlineLevel="1" x14ac:dyDescent="0.25">
      <c r="A10" s="126" t="s">
        <v>55</v>
      </c>
      <c r="B10" s="107" t="s">
        <v>48</v>
      </c>
      <c r="C10" s="54">
        <f>F10+I10+L10+O10+U10+X10+AA10</f>
        <v>240000</v>
      </c>
      <c r="D10" s="55">
        <f t="shared" si="0"/>
        <v>3.2</v>
      </c>
      <c r="E10" s="56">
        <f t="shared" si="0"/>
        <v>192000</v>
      </c>
      <c r="F10" s="57">
        <f>F$6*$AE10</f>
        <v>240000</v>
      </c>
      <c r="G10" s="58">
        <f>H10/$G$1</f>
        <v>3.2</v>
      </c>
      <c r="H10" s="78">
        <f>F10*0.8</f>
        <v>192000</v>
      </c>
      <c r="I10" s="57"/>
      <c r="J10" s="58"/>
      <c r="K10" s="78"/>
      <c r="L10" s="57"/>
      <c r="M10" s="58"/>
      <c r="N10" s="78"/>
      <c r="O10" s="57"/>
      <c r="P10" s="58"/>
      <c r="Q10" s="78"/>
      <c r="R10" s="57"/>
      <c r="S10" s="58"/>
      <c r="T10" s="78"/>
      <c r="U10" s="57"/>
      <c r="V10" s="58"/>
      <c r="W10" s="78"/>
      <c r="X10" s="79"/>
      <c r="Y10" s="80"/>
      <c r="Z10" s="78"/>
      <c r="AA10" s="79"/>
      <c r="AB10" s="80"/>
      <c r="AC10" s="78"/>
      <c r="AE10" s="1">
        <v>5.0000000000000001E-3</v>
      </c>
    </row>
    <row r="11" spans="1:31" ht="26.25" customHeight="1" outlineLevel="1" thickBot="1" x14ac:dyDescent="0.3">
      <c r="A11" s="127" t="s">
        <v>56</v>
      </c>
      <c r="B11" s="108" t="s">
        <v>49</v>
      </c>
      <c r="C11" s="81">
        <f>F11+I11+L11+O11+U11+X11+AA11</f>
        <v>144000</v>
      </c>
      <c r="D11" s="82">
        <f t="shared" si="0"/>
        <v>1.92</v>
      </c>
      <c r="E11" s="83">
        <f t="shared" si="0"/>
        <v>115200</v>
      </c>
      <c r="F11" s="84">
        <f>F$6*$AE11</f>
        <v>144000</v>
      </c>
      <c r="G11" s="85">
        <f>H11/$G$1</f>
        <v>1.92</v>
      </c>
      <c r="H11" s="86">
        <f>F11*0.8</f>
        <v>115200</v>
      </c>
      <c r="I11" s="84"/>
      <c r="J11" s="85"/>
      <c r="K11" s="86"/>
      <c r="L11" s="84"/>
      <c r="M11" s="85"/>
      <c r="N11" s="86"/>
      <c r="O11" s="84"/>
      <c r="P11" s="85"/>
      <c r="Q11" s="86"/>
      <c r="R11" s="84"/>
      <c r="S11" s="85"/>
      <c r="T11" s="86"/>
      <c r="U11" s="84"/>
      <c r="V11" s="85"/>
      <c r="W11" s="86"/>
      <c r="X11" s="87"/>
      <c r="Y11" s="88"/>
      <c r="Z11" s="86"/>
      <c r="AA11" s="87"/>
      <c r="AB11" s="88"/>
      <c r="AC11" s="86"/>
      <c r="AE11" s="1">
        <v>3.0000000000000001E-3</v>
      </c>
    </row>
    <row r="12" spans="1:31" ht="26.25" customHeight="1" thickTop="1" x14ac:dyDescent="0.25">
      <c r="A12" s="128">
        <v>4</v>
      </c>
      <c r="B12" s="109" t="s">
        <v>18</v>
      </c>
      <c r="C12" s="42">
        <f>F12+I12+L12+O12+U12+X12+AA12</f>
        <v>80464000</v>
      </c>
      <c r="D12" s="43">
        <f t="shared" si="0"/>
        <v>1351.52</v>
      </c>
      <c r="E12" s="44">
        <f>H12+K12+N12+Q12+W12+Z12+AC12</f>
        <v>691200</v>
      </c>
      <c r="F12" s="45">
        <f>F6+F8+F9</f>
        <v>48864000</v>
      </c>
      <c r="G12" s="46">
        <f>G6+G8+G9</f>
        <v>811.52</v>
      </c>
      <c r="H12" s="47">
        <f>H8+H9</f>
        <v>691200</v>
      </c>
      <c r="I12" s="45">
        <f t="shared" ref="I12:J12" si="2">I6+I8+I9</f>
        <v>12800000</v>
      </c>
      <c r="J12" s="46">
        <f t="shared" si="2"/>
        <v>200</v>
      </c>
      <c r="K12" s="47">
        <f t="shared" ref="K12" si="3">K8+K9</f>
        <v>0</v>
      </c>
      <c r="L12" s="45">
        <f t="shared" ref="L12:M12" si="4">L6+L8+L9</f>
        <v>5500000</v>
      </c>
      <c r="M12" s="46">
        <f t="shared" si="4"/>
        <v>100</v>
      </c>
      <c r="N12" s="47">
        <f t="shared" ref="N12" si="5">N8+N9</f>
        <v>0</v>
      </c>
      <c r="O12" s="45">
        <f t="shared" ref="O12:P12" si="6">O6+O8+O9</f>
        <v>5500000</v>
      </c>
      <c r="P12" s="46">
        <f t="shared" si="6"/>
        <v>100</v>
      </c>
      <c r="Q12" s="47">
        <f t="shared" ref="Q12" si="7">Q8+Q9</f>
        <v>0</v>
      </c>
      <c r="R12" s="45">
        <f t="shared" ref="R12:S12" si="8">R6+R8+R9</f>
        <v>11000000</v>
      </c>
      <c r="S12" s="46">
        <f t="shared" si="8"/>
        <v>200</v>
      </c>
      <c r="T12" s="47">
        <f t="shared" ref="T12" si="9">T8+T9</f>
        <v>0</v>
      </c>
      <c r="U12" s="45">
        <f t="shared" ref="U12:V12" si="10">U6+U8+U9</f>
        <v>5500000</v>
      </c>
      <c r="V12" s="46">
        <f t="shared" si="10"/>
        <v>100</v>
      </c>
      <c r="W12" s="47">
        <f t="shared" ref="W12" si="11">W8+W9</f>
        <v>0</v>
      </c>
      <c r="X12" s="45">
        <f t="shared" ref="X12:Y12" si="12">X6+X8+X9</f>
        <v>1400000</v>
      </c>
      <c r="Y12" s="46">
        <f t="shared" si="12"/>
        <v>20</v>
      </c>
      <c r="Z12" s="47">
        <f t="shared" ref="Z12" si="13">Z8+Z9</f>
        <v>0</v>
      </c>
      <c r="AA12" s="45">
        <f t="shared" ref="AA12:AB12" si="14">AA6+AA8+AA9</f>
        <v>900000</v>
      </c>
      <c r="AB12" s="46">
        <f t="shared" si="14"/>
        <v>20</v>
      </c>
      <c r="AC12" s="47">
        <f t="shared" ref="AC12" si="15">AC8+AC9</f>
        <v>0</v>
      </c>
    </row>
    <row r="13" spans="1:31" x14ac:dyDescent="0.2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31" ht="26.25" customHeight="1" x14ac:dyDescent="0.2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31" ht="26.25" customHeight="1" x14ac:dyDescent="0.25">
      <c r="A15" s="125">
        <v>5</v>
      </c>
      <c r="B15" s="112" t="s">
        <v>4</v>
      </c>
      <c r="C15" s="25">
        <f t="shared" ref="C15:E16" si="16">F15+I15+L15+O15+U15+X15+AA15</f>
        <v>4800000</v>
      </c>
      <c r="D15" s="26">
        <f t="shared" si="16"/>
        <v>80</v>
      </c>
      <c r="E15" s="27">
        <f t="shared" si="16"/>
        <v>4800000</v>
      </c>
      <c r="F15" s="21">
        <f>$G$1*$G15</f>
        <v>4800000</v>
      </c>
      <c r="G15" s="22">
        <f>G$6*$AE15</f>
        <v>80</v>
      </c>
      <c r="H15" s="27">
        <f>F15</f>
        <v>4800000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c r="AE15" s="1">
        <v>0.1</v>
      </c>
    </row>
    <row r="16" spans="1:31" ht="26.25" customHeight="1" x14ac:dyDescent="0.25">
      <c r="A16" s="125">
        <v>6</v>
      </c>
      <c r="B16" s="112" t="s">
        <v>2</v>
      </c>
      <c r="C16" s="25">
        <f t="shared" si="16"/>
        <v>240000</v>
      </c>
      <c r="D16" s="26">
        <f t="shared" si="16"/>
        <v>4</v>
      </c>
      <c r="E16" s="27">
        <f t="shared" si="16"/>
        <v>240000</v>
      </c>
      <c r="F16" s="21">
        <f>$G$1*$G16</f>
        <v>240000</v>
      </c>
      <c r="G16" s="22">
        <f>G$6*$AE16</f>
        <v>4</v>
      </c>
      <c r="H16" s="27">
        <f t="shared" ref="H16:H36" si="22">F16</f>
        <v>240000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c r="AE16" s="1">
        <v>5.0000000000000001E-3</v>
      </c>
    </row>
    <row r="17" spans="1:31" ht="30" x14ac:dyDescent="0.25">
      <c r="A17" s="125">
        <v>7</v>
      </c>
      <c r="B17" s="113" t="s">
        <v>12</v>
      </c>
      <c r="C17" s="48">
        <f t="shared" ref="C17:W17" si="23">C18+C19+C20</f>
        <v>3710000</v>
      </c>
      <c r="D17" s="49">
        <f t="shared" si="23"/>
        <v>110</v>
      </c>
      <c r="E17" s="50">
        <f t="shared" si="23"/>
        <v>3710000</v>
      </c>
      <c r="F17" s="48">
        <f t="shared" si="23"/>
        <v>3710000</v>
      </c>
      <c r="G17" s="49">
        <f t="shared" si="23"/>
        <v>110</v>
      </c>
      <c r="H17" s="50">
        <f t="shared" si="23"/>
        <v>3710000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31" ht="30" x14ac:dyDescent="0.25">
      <c r="A18" s="125" t="s">
        <v>16</v>
      </c>
      <c r="B18" s="113" t="s">
        <v>58</v>
      </c>
      <c r="C18" s="25">
        <f t="shared" ref="C18:E35" si="24">F18+I18+L18+O18+U18+X18+AA18</f>
        <v>1860000</v>
      </c>
      <c r="D18" s="26">
        <f t="shared" ref="D18:D34" si="25">G18+J18+M18+P18+V18+Y18+AB18</f>
        <v>30</v>
      </c>
      <c r="E18" s="27">
        <f t="shared" ref="E18:E34" si="26">H18+K18+N18+Q18+W18+Z18+AC18</f>
        <v>1860000</v>
      </c>
      <c r="F18" s="34">
        <f>G18*(G1+2000)</f>
        <v>1860000</v>
      </c>
      <c r="G18" s="35">
        <v>30</v>
      </c>
      <c r="H18" s="71">
        <f t="shared" si="22"/>
        <v>1860000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31" ht="26.25" customHeight="1" x14ac:dyDescent="0.25">
      <c r="A19" s="123" t="s">
        <v>17</v>
      </c>
      <c r="B19" s="106" t="s">
        <v>59</v>
      </c>
      <c r="C19" s="54">
        <f t="shared" si="24"/>
        <v>1500000</v>
      </c>
      <c r="D19" s="55">
        <f t="shared" si="25"/>
        <v>75</v>
      </c>
      <c r="E19" s="56">
        <f t="shared" si="26"/>
        <v>1500000</v>
      </c>
      <c r="F19" s="57">
        <f>G19*20000</f>
        <v>1500000</v>
      </c>
      <c r="G19" s="58">
        <v>75</v>
      </c>
      <c r="H19" s="72">
        <f>F19</f>
        <v>1500000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31" ht="30" x14ac:dyDescent="0.25">
      <c r="A20" s="125" t="s">
        <v>46</v>
      </c>
      <c r="B20" s="77" t="s">
        <v>47</v>
      </c>
      <c r="C20" s="25">
        <f t="shared" si="24"/>
        <v>350000</v>
      </c>
      <c r="D20" s="26">
        <f t="shared" si="25"/>
        <v>5</v>
      </c>
      <c r="E20" s="27">
        <f t="shared" si="26"/>
        <v>350000</v>
      </c>
      <c r="F20" s="34">
        <f>G20*70000</f>
        <v>350000</v>
      </c>
      <c r="G20" s="35">
        <v>5</v>
      </c>
      <c r="H20" s="71">
        <f t="shared" si="22"/>
        <v>350000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31" ht="26.25" customHeight="1" x14ac:dyDescent="0.25">
      <c r="A21" s="125">
        <v>8</v>
      </c>
      <c r="B21" s="112" t="s">
        <v>13</v>
      </c>
      <c r="C21" s="25">
        <f t="shared" si="24"/>
        <v>0</v>
      </c>
      <c r="D21" s="26">
        <f t="shared" si="25"/>
        <v>0</v>
      </c>
      <c r="E21" s="27">
        <f t="shared" si="26"/>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31" ht="30" x14ac:dyDescent="0.25">
      <c r="A22" s="125">
        <v>9</v>
      </c>
      <c r="B22" s="112" t="s">
        <v>25</v>
      </c>
      <c r="C22" s="25">
        <f t="shared" si="24"/>
        <v>200000</v>
      </c>
      <c r="D22" s="26">
        <f t="shared" si="25"/>
        <v>2</v>
      </c>
      <c r="E22" s="27">
        <f t="shared" si="26"/>
        <v>200000</v>
      </c>
      <c r="F22" s="36"/>
      <c r="G22" s="24"/>
      <c r="H22" s="38"/>
      <c r="I22" s="36"/>
      <c r="J22" s="24"/>
      <c r="K22" s="38"/>
      <c r="L22" s="36"/>
      <c r="M22" s="24"/>
      <c r="N22" s="38"/>
      <c r="O22" s="36"/>
      <c r="P22" s="24"/>
      <c r="Q22" s="38"/>
      <c r="R22" s="36"/>
      <c r="S22" s="24"/>
      <c r="T22" s="38"/>
      <c r="U22" s="36"/>
      <c r="V22" s="24"/>
      <c r="W22" s="38"/>
      <c r="X22" s="21">
        <f>Y22*100000</f>
        <v>200000</v>
      </c>
      <c r="Y22" s="22">
        <v>2</v>
      </c>
      <c r="Z22" s="23">
        <f>X22</f>
        <v>200000</v>
      </c>
      <c r="AA22" s="36"/>
      <c r="AB22" s="24"/>
      <c r="AC22" s="38"/>
    </row>
    <row r="23" spans="1:31" ht="26.25" customHeight="1" x14ac:dyDescent="0.25">
      <c r="A23" s="125">
        <v>10</v>
      </c>
      <c r="B23" s="112" t="s">
        <v>6</v>
      </c>
      <c r="C23" s="25">
        <f t="shared" si="24"/>
        <v>24000</v>
      </c>
      <c r="D23" s="26">
        <f t="shared" si="25"/>
        <v>0.4</v>
      </c>
      <c r="E23" s="27">
        <f t="shared" si="26"/>
        <v>24000</v>
      </c>
      <c r="F23" s="21">
        <f>F$6*$AE23</f>
        <v>24000</v>
      </c>
      <c r="G23" s="22">
        <f>F23/$G$1</f>
        <v>0.4</v>
      </c>
      <c r="H23" s="27">
        <f t="shared" si="22"/>
        <v>24000</v>
      </c>
      <c r="I23" s="21"/>
      <c r="J23" s="22"/>
      <c r="K23" s="27">
        <f t="shared" ref="K23:K36" si="27">I23</f>
        <v>0</v>
      </c>
      <c r="L23" s="21"/>
      <c r="M23" s="22"/>
      <c r="N23" s="27">
        <f t="shared" ref="N23:N36" si="28">L23</f>
        <v>0</v>
      </c>
      <c r="O23" s="21"/>
      <c r="P23" s="22"/>
      <c r="Q23" s="27">
        <f t="shared" ref="Q23:Q36" si="29">O23</f>
        <v>0</v>
      </c>
      <c r="R23" s="21"/>
      <c r="S23" s="22"/>
      <c r="T23" s="27">
        <f t="shared" ref="T23:T36" si="30">R23</f>
        <v>0</v>
      </c>
      <c r="U23" s="21"/>
      <c r="V23" s="22"/>
      <c r="W23" s="27">
        <f t="shared" ref="W23:W36" si="31">U23</f>
        <v>0</v>
      </c>
      <c r="X23" s="36"/>
      <c r="Y23" s="24"/>
      <c r="Z23" s="37"/>
      <c r="AA23" s="21"/>
      <c r="AB23" s="22"/>
      <c r="AC23" s="27">
        <f>AA23</f>
        <v>0</v>
      </c>
      <c r="AE23" s="1">
        <v>5.0000000000000001E-4</v>
      </c>
    </row>
    <row r="24" spans="1:31" ht="30" x14ac:dyDescent="0.25">
      <c r="A24" s="125">
        <v>11</v>
      </c>
      <c r="B24" s="112" t="s">
        <v>5</v>
      </c>
      <c r="C24" s="25">
        <f t="shared" si="24"/>
        <v>480000</v>
      </c>
      <c r="D24" s="26">
        <f t="shared" si="25"/>
        <v>8</v>
      </c>
      <c r="E24" s="27">
        <f t="shared" si="26"/>
        <v>480000</v>
      </c>
      <c r="F24" s="21">
        <f t="shared" ref="F24:F36" si="32">F$6*$AE24</f>
        <v>480000</v>
      </c>
      <c r="G24" s="22">
        <f t="shared" ref="G24:G34" si="33">F24/$G$1</f>
        <v>8</v>
      </c>
      <c r="H24" s="27">
        <f t="shared" si="22"/>
        <v>480000</v>
      </c>
      <c r="I24" s="21"/>
      <c r="J24" s="22"/>
      <c r="K24" s="27">
        <f t="shared" si="27"/>
        <v>0</v>
      </c>
      <c r="L24" s="21"/>
      <c r="M24" s="22"/>
      <c r="N24" s="27">
        <f t="shared" si="28"/>
        <v>0</v>
      </c>
      <c r="O24" s="21"/>
      <c r="P24" s="22"/>
      <c r="Q24" s="27">
        <f t="shared" si="29"/>
        <v>0</v>
      </c>
      <c r="R24" s="21"/>
      <c r="S24" s="22"/>
      <c r="T24" s="27">
        <f t="shared" si="30"/>
        <v>0</v>
      </c>
      <c r="U24" s="21"/>
      <c r="V24" s="22"/>
      <c r="W24" s="27">
        <f t="shared" si="31"/>
        <v>0</v>
      </c>
      <c r="X24" s="36"/>
      <c r="Y24" s="24"/>
      <c r="Z24" s="37"/>
      <c r="AA24" s="21"/>
      <c r="AB24" s="22"/>
      <c r="AC24" s="27">
        <f t="shared" ref="AC24:AC36" si="34">AA24</f>
        <v>0</v>
      </c>
      <c r="AE24" s="1">
        <v>0.01</v>
      </c>
    </row>
    <row r="25" spans="1:31" s="11" customFormat="1" ht="26.25" customHeight="1" x14ac:dyDescent="0.25">
      <c r="A25" s="125">
        <v>12</v>
      </c>
      <c r="B25" s="113" t="s">
        <v>14</v>
      </c>
      <c r="C25" s="25">
        <f t="shared" si="24"/>
        <v>24000</v>
      </c>
      <c r="D25" s="26">
        <f t="shared" si="25"/>
        <v>0.4</v>
      </c>
      <c r="E25" s="27">
        <f t="shared" si="26"/>
        <v>24000</v>
      </c>
      <c r="F25" s="21">
        <f t="shared" si="32"/>
        <v>24000</v>
      </c>
      <c r="G25" s="22">
        <f t="shared" si="33"/>
        <v>0.4</v>
      </c>
      <c r="H25" s="27">
        <f t="shared" si="22"/>
        <v>24000</v>
      </c>
      <c r="I25" s="21"/>
      <c r="J25" s="22"/>
      <c r="K25" s="27">
        <f t="shared" si="27"/>
        <v>0</v>
      </c>
      <c r="L25" s="21"/>
      <c r="M25" s="22"/>
      <c r="N25" s="27">
        <f t="shared" si="28"/>
        <v>0</v>
      </c>
      <c r="O25" s="21"/>
      <c r="P25" s="22"/>
      <c r="Q25" s="27">
        <f t="shared" si="29"/>
        <v>0</v>
      </c>
      <c r="R25" s="21"/>
      <c r="S25" s="22"/>
      <c r="T25" s="27">
        <f t="shared" si="30"/>
        <v>0</v>
      </c>
      <c r="U25" s="21"/>
      <c r="V25" s="22"/>
      <c r="W25" s="27">
        <f t="shared" si="31"/>
        <v>0</v>
      </c>
      <c r="X25" s="36"/>
      <c r="Y25" s="24"/>
      <c r="Z25" s="37"/>
      <c r="AA25" s="21"/>
      <c r="AB25" s="22"/>
      <c r="AC25" s="27">
        <f t="shared" si="34"/>
        <v>0</v>
      </c>
      <c r="AE25" s="11">
        <v>5.0000000000000001E-4</v>
      </c>
    </row>
    <row r="26" spans="1:31" ht="26.25" customHeight="1" x14ac:dyDescent="0.25">
      <c r="A26" s="125">
        <v>13</v>
      </c>
      <c r="B26" s="112" t="s">
        <v>9</v>
      </c>
      <c r="C26" s="25">
        <f t="shared" si="24"/>
        <v>24000</v>
      </c>
      <c r="D26" s="26">
        <f t="shared" si="25"/>
        <v>0.4</v>
      </c>
      <c r="E26" s="27">
        <f t="shared" si="26"/>
        <v>24000</v>
      </c>
      <c r="F26" s="21">
        <f t="shared" si="32"/>
        <v>24000</v>
      </c>
      <c r="G26" s="22">
        <f t="shared" si="33"/>
        <v>0.4</v>
      </c>
      <c r="H26" s="27">
        <f t="shared" si="22"/>
        <v>24000</v>
      </c>
      <c r="I26" s="21"/>
      <c r="J26" s="22"/>
      <c r="K26" s="27">
        <f t="shared" si="27"/>
        <v>0</v>
      </c>
      <c r="L26" s="21"/>
      <c r="M26" s="22"/>
      <c r="N26" s="27">
        <f t="shared" si="28"/>
        <v>0</v>
      </c>
      <c r="O26" s="21"/>
      <c r="P26" s="22"/>
      <c r="Q26" s="27">
        <f t="shared" si="29"/>
        <v>0</v>
      </c>
      <c r="R26" s="21"/>
      <c r="S26" s="22"/>
      <c r="T26" s="27">
        <f t="shared" si="30"/>
        <v>0</v>
      </c>
      <c r="U26" s="21"/>
      <c r="V26" s="22"/>
      <c r="W26" s="27">
        <f t="shared" si="31"/>
        <v>0</v>
      </c>
      <c r="X26" s="36"/>
      <c r="Y26" s="24"/>
      <c r="Z26" s="37"/>
      <c r="AA26" s="21"/>
      <c r="AB26" s="22"/>
      <c r="AC26" s="27">
        <f t="shared" si="34"/>
        <v>0</v>
      </c>
      <c r="AE26" s="1">
        <v>5.0000000000000001E-4</v>
      </c>
    </row>
    <row r="27" spans="1:31" ht="26.25" customHeight="1" x14ac:dyDescent="0.25">
      <c r="A27" s="125">
        <v>14</v>
      </c>
      <c r="B27" s="112" t="s">
        <v>10</v>
      </c>
      <c r="C27" s="25">
        <f t="shared" si="24"/>
        <v>24000</v>
      </c>
      <c r="D27" s="26">
        <f t="shared" si="25"/>
        <v>0.4</v>
      </c>
      <c r="E27" s="27">
        <f t="shared" si="26"/>
        <v>24000</v>
      </c>
      <c r="F27" s="21">
        <f t="shared" si="32"/>
        <v>24000</v>
      </c>
      <c r="G27" s="22">
        <f t="shared" si="33"/>
        <v>0.4</v>
      </c>
      <c r="H27" s="27">
        <f t="shared" si="22"/>
        <v>24000</v>
      </c>
      <c r="I27" s="21"/>
      <c r="J27" s="22"/>
      <c r="K27" s="27">
        <f t="shared" si="27"/>
        <v>0</v>
      </c>
      <c r="L27" s="21"/>
      <c r="M27" s="22"/>
      <c r="N27" s="27">
        <f t="shared" si="28"/>
        <v>0</v>
      </c>
      <c r="O27" s="21"/>
      <c r="P27" s="22"/>
      <c r="Q27" s="27">
        <f t="shared" si="29"/>
        <v>0</v>
      </c>
      <c r="R27" s="21"/>
      <c r="S27" s="22"/>
      <c r="T27" s="27">
        <f t="shared" si="30"/>
        <v>0</v>
      </c>
      <c r="U27" s="21"/>
      <c r="V27" s="22"/>
      <c r="W27" s="27">
        <f t="shared" si="31"/>
        <v>0</v>
      </c>
      <c r="X27" s="36"/>
      <c r="Y27" s="24"/>
      <c r="Z27" s="37"/>
      <c r="AA27" s="21"/>
      <c r="AB27" s="22"/>
      <c r="AC27" s="27">
        <f t="shared" si="34"/>
        <v>0</v>
      </c>
      <c r="AE27" s="1">
        <v>5.0000000000000001E-4</v>
      </c>
    </row>
    <row r="28" spans="1:31" ht="26.25" customHeight="1" x14ac:dyDescent="0.25">
      <c r="A28" s="125">
        <v>15</v>
      </c>
      <c r="B28" s="112" t="s">
        <v>27</v>
      </c>
      <c r="C28" s="25">
        <f t="shared" si="24"/>
        <v>24000</v>
      </c>
      <c r="D28" s="26">
        <f t="shared" si="25"/>
        <v>0.4</v>
      </c>
      <c r="E28" s="27">
        <f t="shared" si="26"/>
        <v>24000</v>
      </c>
      <c r="F28" s="21">
        <f t="shared" si="32"/>
        <v>24000</v>
      </c>
      <c r="G28" s="22">
        <f t="shared" si="33"/>
        <v>0.4</v>
      </c>
      <c r="H28" s="27">
        <f t="shared" si="22"/>
        <v>24000</v>
      </c>
      <c r="I28" s="21"/>
      <c r="J28" s="22"/>
      <c r="K28" s="27">
        <f t="shared" si="27"/>
        <v>0</v>
      </c>
      <c r="L28" s="21"/>
      <c r="M28" s="22"/>
      <c r="N28" s="27">
        <f t="shared" si="28"/>
        <v>0</v>
      </c>
      <c r="O28" s="21"/>
      <c r="P28" s="22"/>
      <c r="Q28" s="27">
        <f t="shared" si="29"/>
        <v>0</v>
      </c>
      <c r="R28" s="21"/>
      <c r="S28" s="22"/>
      <c r="T28" s="27">
        <f t="shared" si="30"/>
        <v>0</v>
      </c>
      <c r="U28" s="21"/>
      <c r="V28" s="22"/>
      <c r="W28" s="27">
        <f t="shared" si="31"/>
        <v>0</v>
      </c>
      <c r="X28" s="36"/>
      <c r="Y28" s="24"/>
      <c r="Z28" s="37"/>
      <c r="AA28" s="21"/>
      <c r="AB28" s="22"/>
      <c r="AC28" s="27">
        <f t="shared" si="34"/>
        <v>0</v>
      </c>
      <c r="AE28" s="1">
        <v>5.0000000000000001E-4</v>
      </c>
    </row>
    <row r="29" spans="1:31" ht="26.25" customHeight="1" x14ac:dyDescent="0.25">
      <c r="A29" s="125">
        <v>16</v>
      </c>
      <c r="B29" s="112" t="s">
        <v>26</v>
      </c>
      <c r="C29" s="25">
        <f t="shared" si="24"/>
        <v>24000</v>
      </c>
      <c r="D29" s="26">
        <f t="shared" si="25"/>
        <v>0.4</v>
      </c>
      <c r="E29" s="27">
        <f t="shared" si="26"/>
        <v>24000</v>
      </c>
      <c r="F29" s="21">
        <f t="shared" si="32"/>
        <v>24000</v>
      </c>
      <c r="G29" s="22">
        <f t="shared" si="33"/>
        <v>0.4</v>
      </c>
      <c r="H29" s="27">
        <f t="shared" si="22"/>
        <v>24000</v>
      </c>
      <c r="I29" s="21"/>
      <c r="J29" s="22"/>
      <c r="K29" s="27">
        <f t="shared" si="27"/>
        <v>0</v>
      </c>
      <c r="L29" s="21"/>
      <c r="M29" s="22"/>
      <c r="N29" s="27">
        <f t="shared" si="28"/>
        <v>0</v>
      </c>
      <c r="O29" s="21"/>
      <c r="P29" s="22"/>
      <c r="Q29" s="27">
        <f t="shared" si="29"/>
        <v>0</v>
      </c>
      <c r="R29" s="21"/>
      <c r="S29" s="22"/>
      <c r="T29" s="27">
        <f t="shared" si="30"/>
        <v>0</v>
      </c>
      <c r="U29" s="21"/>
      <c r="V29" s="22"/>
      <c r="W29" s="27">
        <f t="shared" si="31"/>
        <v>0</v>
      </c>
      <c r="X29" s="36"/>
      <c r="Y29" s="24"/>
      <c r="Z29" s="37"/>
      <c r="AA29" s="21"/>
      <c r="AB29" s="22"/>
      <c r="AC29" s="27">
        <f t="shared" si="34"/>
        <v>0</v>
      </c>
      <c r="AE29" s="1">
        <v>5.0000000000000001E-4</v>
      </c>
    </row>
    <row r="30" spans="1:31" ht="26.25" customHeight="1" x14ac:dyDescent="0.25">
      <c r="A30" s="125">
        <v>17</v>
      </c>
      <c r="B30" s="113" t="s">
        <v>22</v>
      </c>
      <c r="C30" s="25">
        <f t="shared" si="24"/>
        <v>24000</v>
      </c>
      <c r="D30" s="26">
        <f t="shared" si="25"/>
        <v>0.4</v>
      </c>
      <c r="E30" s="27">
        <f t="shared" si="26"/>
        <v>24000</v>
      </c>
      <c r="F30" s="21">
        <f t="shared" si="32"/>
        <v>24000</v>
      </c>
      <c r="G30" s="22">
        <f t="shared" si="33"/>
        <v>0.4</v>
      </c>
      <c r="H30" s="27">
        <f t="shared" si="22"/>
        <v>24000</v>
      </c>
      <c r="I30" s="21"/>
      <c r="J30" s="22"/>
      <c r="K30" s="27">
        <f t="shared" si="27"/>
        <v>0</v>
      </c>
      <c r="L30" s="21"/>
      <c r="M30" s="22"/>
      <c r="N30" s="27">
        <f t="shared" si="28"/>
        <v>0</v>
      </c>
      <c r="O30" s="21"/>
      <c r="P30" s="22"/>
      <c r="Q30" s="27">
        <f t="shared" si="29"/>
        <v>0</v>
      </c>
      <c r="R30" s="21"/>
      <c r="S30" s="22"/>
      <c r="T30" s="27">
        <f t="shared" si="30"/>
        <v>0</v>
      </c>
      <c r="U30" s="21"/>
      <c r="V30" s="22"/>
      <c r="W30" s="27">
        <f t="shared" si="31"/>
        <v>0</v>
      </c>
      <c r="X30" s="36"/>
      <c r="Y30" s="24"/>
      <c r="Z30" s="37"/>
      <c r="AA30" s="21"/>
      <c r="AB30" s="22"/>
      <c r="AC30" s="27">
        <f t="shared" si="34"/>
        <v>0</v>
      </c>
      <c r="AE30" s="1">
        <v>5.0000000000000001E-4</v>
      </c>
    </row>
    <row r="31" spans="1:31" s="11" customFormat="1" ht="26.25" customHeight="1" x14ac:dyDescent="0.25">
      <c r="A31" s="125">
        <v>18</v>
      </c>
      <c r="B31" s="113" t="s">
        <v>15</v>
      </c>
      <c r="C31" s="25">
        <f t="shared" si="24"/>
        <v>24000</v>
      </c>
      <c r="D31" s="26">
        <f t="shared" si="25"/>
        <v>0.4</v>
      </c>
      <c r="E31" s="27">
        <f t="shared" si="26"/>
        <v>24000</v>
      </c>
      <c r="F31" s="21">
        <f t="shared" si="32"/>
        <v>24000</v>
      </c>
      <c r="G31" s="22">
        <f t="shared" si="33"/>
        <v>0.4</v>
      </c>
      <c r="H31" s="27">
        <f t="shared" si="22"/>
        <v>24000</v>
      </c>
      <c r="I31" s="21"/>
      <c r="J31" s="22"/>
      <c r="K31" s="27">
        <f t="shared" si="27"/>
        <v>0</v>
      </c>
      <c r="L31" s="21"/>
      <c r="M31" s="22"/>
      <c r="N31" s="27">
        <f t="shared" si="28"/>
        <v>0</v>
      </c>
      <c r="O31" s="21"/>
      <c r="P31" s="22"/>
      <c r="Q31" s="27">
        <f t="shared" si="29"/>
        <v>0</v>
      </c>
      <c r="R31" s="21"/>
      <c r="S31" s="22"/>
      <c r="T31" s="27">
        <f t="shared" si="30"/>
        <v>0</v>
      </c>
      <c r="U31" s="21"/>
      <c r="V31" s="22"/>
      <c r="W31" s="27">
        <f t="shared" si="31"/>
        <v>0</v>
      </c>
      <c r="X31" s="36"/>
      <c r="Y31" s="24"/>
      <c r="Z31" s="37"/>
      <c r="AA31" s="21"/>
      <c r="AB31" s="22"/>
      <c r="AC31" s="27">
        <f t="shared" si="34"/>
        <v>0</v>
      </c>
      <c r="AE31" s="11">
        <v>5.0000000000000001E-4</v>
      </c>
    </row>
    <row r="32" spans="1:31" ht="30" x14ac:dyDescent="0.25">
      <c r="A32" s="125">
        <v>19</v>
      </c>
      <c r="B32" s="113" t="s">
        <v>7</v>
      </c>
      <c r="C32" s="25">
        <f t="shared" si="24"/>
        <v>480000</v>
      </c>
      <c r="D32" s="26">
        <f t="shared" si="25"/>
        <v>8</v>
      </c>
      <c r="E32" s="27">
        <f t="shared" si="26"/>
        <v>480000</v>
      </c>
      <c r="F32" s="21">
        <f t="shared" si="32"/>
        <v>480000</v>
      </c>
      <c r="G32" s="22">
        <f t="shared" si="33"/>
        <v>8</v>
      </c>
      <c r="H32" s="27">
        <f t="shared" si="22"/>
        <v>480000</v>
      </c>
      <c r="I32" s="21"/>
      <c r="J32" s="22"/>
      <c r="K32" s="27">
        <f t="shared" si="27"/>
        <v>0</v>
      </c>
      <c r="L32" s="21"/>
      <c r="M32" s="22"/>
      <c r="N32" s="27">
        <f t="shared" si="28"/>
        <v>0</v>
      </c>
      <c r="O32" s="21"/>
      <c r="P32" s="22"/>
      <c r="Q32" s="27">
        <f t="shared" si="29"/>
        <v>0</v>
      </c>
      <c r="R32" s="21"/>
      <c r="S32" s="22"/>
      <c r="T32" s="27">
        <f t="shared" si="30"/>
        <v>0</v>
      </c>
      <c r="U32" s="21"/>
      <c r="V32" s="22"/>
      <c r="W32" s="27">
        <f t="shared" si="31"/>
        <v>0</v>
      </c>
      <c r="X32" s="36"/>
      <c r="Y32" s="24"/>
      <c r="Z32" s="37"/>
      <c r="AA32" s="21"/>
      <c r="AB32" s="22"/>
      <c r="AC32" s="27">
        <f t="shared" si="34"/>
        <v>0</v>
      </c>
      <c r="AE32" s="1">
        <v>0.01</v>
      </c>
    </row>
    <row r="33" spans="1:31" ht="28.5" customHeight="1" x14ac:dyDescent="0.25">
      <c r="A33" s="125">
        <v>20</v>
      </c>
      <c r="B33" s="113" t="s">
        <v>3</v>
      </c>
      <c r="C33" s="25">
        <f t="shared" si="24"/>
        <v>24000</v>
      </c>
      <c r="D33" s="26">
        <f t="shared" si="25"/>
        <v>0.4</v>
      </c>
      <c r="E33" s="27">
        <f t="shared" si="26"/>
        <v>24000</v>
      </c>
      <c r="F33" s="21">
        <f t="shared" si="32"/>
        <v>24000</v>
      </c>
      <c r="G33" s="22">
        <f t="shared" si="33"/>
        <v>0.4</v>
      </c>
      <c r="H33" s="27">
        <f t="shared" si="22"/>
        <v>24000</v>
      </c>
      <c r="I33" s="21"/>
      <c r="J33" s="22"/>
      <c r="K33" s="27">
        <f t="shared" si="27"/>
        <v>0</v>
      </c>
      <c r="L33" s="21"/>
      <c r="M33" s="22"/>
      <c r="N33" s="27">
        <f t="shared" si="28"/>
        <v>0</v>
      </c>
      <c r="O33" s="21"/>
      <c r="P33" s="22"/>
      <c r="Q33" s="27">
        <f t="shared" si="29"/>
        <v>0</v>
      </c>
      <c r="R33" s="21"/>
      <c r="S33" s="22"/>
      <c r="T33" s="27">
        <f t="shared" si="30"/>
        <v>0</v>
      </c>
      <c r="U33" s="21"/>
      <c r="V33" s="22"/>
      <c r="W33" s="27">
        <f t="shared" si="31"/>
        <v>0</v>
      </c>
      <c r="X33" s="36"/>
      <c r="Y33" s="24"/>
      <c r="Z33" s="37"/>
      <c r="AA33" s="21"/>
      <c r="AB33" s="22"/>
      <c r="AC33" s="27">
        <f t="shared" si="34"/>
        <v>0</v>
      </c>
      <c r="AE33" s="1">
        <v>5.0000000000000001E-4</v>
      </c>
    </row>
    <row r="34" spans="1:31" ht="28.5" customHeight="1" x14ac:dyDescent="0.25">
      <c r="A34" s="125">
        <v>21</v>
      </c>
      <c r="B34" s="113" t="s">
        <v>11</v>
      </c>
      <c r="C34" s="25">
        <f t="shared" si="24"/>
        <v>24000</v>
      </c>
      <c r="D34" s="26">
        <f t="shared" si="25"/>
        <v>0.4</v>
      </c>
      <c r="E34" s="27">
        <f t="shared" si="26"/>
        <v>24000</v>
      </c>
      <c r="F34" s="21">
        <f t="shared" si="32"/>
        <v>24000</v>
      </c>
      <c r="G34" s="22">
        <f t="shared" si="33"/>
        <v>0.4</v>
      </c>
      <c r="H34" s="27">
        <f t="shared" si="22"/>
        <v>24000</v>
      </c>
      <c r="I34" s="21"/>
      <c r="J34" s="22"/>
      <c r="K34" s="27">
        <f t="shared" si="27"/>
        <v>0</v>
      </c>
      <c r="L34" s="21"/>
      <c r="M34" s="22"/>
      <c r="N34" s="27">
        <f t="shared" si="28"/>
        <v>0</v>
      </c>
      <c r="O34" s="21"/>
      <c r="P34" s="22"/>
      <c r="Q34" s="27">
        <f t="shared" si="29"/>
        <v>0</v>
      </c>
      <c r="R34" s="21"/>
      <c r="S34" s="22"/>
      <c r="T34" s="27">
        <f t="shared" si="30"/>
        <v>0</v>
      </c>
      <c r="U34" s="21"/>
      <c r="V34" s="22"/>
      <c r="W34" s="27">
        <f t="shared" si="31"/>
        <v>0</v>
      </c>
      <c r="X34" s="36"/>
      <c r="Y34" s="24"/>
      <c r="Z34" s="37"/>
      <c r="AA34" s="21"/>
      <c r="AB34" s="22"/>
      <c r="AC34" s="27">
        <f t="shared" si="34"/>
        <v>0</v>
      </c>
      <c r="AE34" s="1">
        <v>5.0000000000000001E-4</v>
      </c>
    </row>
    <row r="35" spans="1:31" ht="28.5" customHeight="1" x14ac:dyDescent="0.25">
      <c r="A35" s="125">
        <v>22</v>
      </c>
      <c r="B35" s="113" t="s">
        <v>52</v>
      </c>
      <c r="C35" s="25">
        <f>F35+I35+L35+O35+U35+X35+AA35</f>
        <v>24000</v>
      </c>
      <c r="D35" s="26">
        <f t="shared" si="24"/>
        <v>0.4</v>
      </c>
      <c r="E35" s="27">
        <f t="shared" si="24"/>
        <v>24000</v>
      </c>
      <c r="F35" s="21">
        <f t="shared" si="32"/>
        <v>24000</v>
      </c>
      <c r="G35" s="22">
        <f t="shared" ref="G35:G36" si="35">F35/$G$1</f>
        <v>0.4</v>
      </c>
      <c r="H35" s="27">
        <f t="shared" si="22"/>
        <v>24000</v>
      </c>
      <c r="I35" s="21"/>
      <c r="J35" s="22"/>
      <c r="K35" s="27">
        <f t="shared" si="27"/>
        <v>0</v>
      </c>
      <c r="L35" s="21"/>
      <c r="M35" s="22"/>
      <c r="N35" s="27">
        <f t="shared" si="28"/>
        <v>0</v>
      </c>
      <c r="O35" s="21"/>
      <c r="P35" s="22"/>
      <c r="Q35" s="27">
        <f t="shared" si="29"/>
        <v>0</v>
      </c>
      <c r="R35" s="21"/>
      <c r="S35" s="22"/>
      <c r="T35" s="27">
        <f t="shared" si="30"/>
        <v>0</v>
      </c>
      <c r="U35" s="21"/>
      <c r="V35" s="22"/>
      <c r="W35" s="27">
        <f t="shared" si="31"/>
        <v>0</v>
      </c>
      <c r="X35" s="36"/>
      <c r="Y35" s="24"/>
      <c r="Z35" s="37"/>
      <c r="AA35" s="21"/>
      <c r="AB35" s="22"/>
      <c r="AC35" s="27">
        <f t="shared" si="34"/>
        <v>0</v>
      </c>
      <c r="AE35" s="1">
        <v>5.0000000000000001E-4</v>
      </c>
    </row>
    <row r="36" spans="1:31" ht="28.5" customHeight="1" thickBot="1" x14ac:dyDescent="0.3">
      <c r="A36" s="131">
        <v>23</v>
      </c>
      <c r="B36" s="114" t="s">
        <v>62</v>
      </c>
      <c r="C36" s="28">
        <f t="shared" ref="C36:E36" si="36">F36+I36+L36+O36+U36+X36+AA36</f>
        <v>24000</v>
      </c>
      <c r="D36" s="29">
        <f t="shared" si="36"/>
        <v>0.4</v>
      </c>
      <c r="E36" s="30">
        <f t="shared" si="36"/>
        <v>24000</v>
      </c>
      <c r="F36" s="89">
        <f t="shared" si="32"/>
        <v>24000</v>
      </c>
      <c r="G36" s="90">
        <f t="shared" si="35"/>
        <v>0.4</v>
      </c>
      <c r="H36" s="30">
        <f t="shared" si="22"/>
        <v>24000</v>
      </c>
      <c r="I36" s="89"/>
      <c r="J36" s="90"/>
      <c r="K36" s="30">
        <f t="shared" si="27"/>
        <v>0</v>
      </c>
      <c r="L36" s="89"/>
      <c r="M36" s="90"/>
      <c r="N36" s="30">
        <f t="shared" si="28"/>
        <v>0</v>
      </c>
      <c r="O36" s="89"/>
      <c r="P36" s="90"/>
      <c r="Q36" s="30">
        <f t="shared" si="29"/>
        <v>0</v>
      </c>
      <c r="R36" s="89"/>
      <c r="S36" s="90"/>
      <c r="T36" s="30">
        <f t="shared" si="30"/>
        <v>0</v>
      </c>
      <c r="U36" s="89"/>
      <c r="V36" s="90"/>
      <c r="W36" s="30">
        <f t="shared" si="31"/>
        <v>0</v>
      </c>
      <c r="X36" s="91"/>
      <c r="Y36" s="92"/>
      <c r="Z36" s="93"/>
      <c r="AA36" s="89"/>
      <c r="AB36" s="90"/>
      <c r="AC36" s="30">
        <f t="shared" si="34"/>
        <v>0</v>
      </c>
      <c r="AE36" s="1">
        <v>5.0000000000000001E-4</v>
      </c>
    </row>
    <row r="37" spans="1:31" ht="35.25" customHeight="1" thickTop="1" thickBot="1" x14ac:dyDescent="0.3">
      <c r="A37" s="132">
        <v>24</v>
      </c>
      <c r="B37" s="115" t="s">
        <v>35</v>
      </c>
      <c r="C37" s="31">
        <f>SUM(C15:C17,C21:C36)</f>
        <v>10198000</v>
      </c>
      <c r="D37" s="32">
        <f t="shared" ref="D37:AC37" si="37">SUM(D15:D17,D21:D36)</f>
        <v>216.80000000000007</v>
      </c>
      <c r="E37" s="33">
        <f t="shared" si="37"/>
        <v>10198000</v>
      </c>
      <c r="F37" s="97">
        <f t="shared" si="37"/>
        <v>9998000</v>
      </c>
      <c r="G37" s="98">
        <f t="shared" si="37"/>
        <v>214.80000000000007</v>
      </c>
      <c r="H37" s="33">
        <f>SUM(H15:H17,H21:H36)</f>
        <v>9998000</v>
      </c>
      <c r="I37" s="97">
        <f t="shared" si="37"/>
        <v>0</v>
      </c>
      <c r="J37" s="98">
        <f t="shared" si="37"/>
        <v>0</v>
      </c>
      <c r="K37" s="33">
        <f t="shared" si="37"/>
        <v>0</v>
      </c>
      <c r="L37" s="97">
        <f t="shared" si="37"/>
        <v>0</v>
      </c>
      <c r="M37" s="98">
        <f t="shared" si="37"/>
        <v>0</v>
      </c>
      <c r="N37" s="33">
        <f t="shared" si="37"/>
        <v>0</v>
      </c>
      <c r="O37" s="97">
        <f t="shared" si="37"/>
        <v>0</v>
      </c>
      <c r="P37" s="98">
        <f t="shared" si="37"/>
        <v>0</v>
      </c>
      <c r="Q37" s="33">
        <f t="shared" si="37"/>
        <v>0</v>
      </c>
      <c r="R37" s="97">
        <f t="shared" si="37"/>
        <v>0</v>
      </c>
      <c r="S37" s="98">
        <f t="shared" si="37"/>
        <v>0</v>
      </c>
      <c r="T37" s="33">
        <f t="shared" si="37"/>
        <v>0</v>
      </c>
      <c r="U37" s="97">
        <f t="shared" si="37"/>
        <v>0</v>
      </c>
      <c r="V37" s="98">
        <f t="shared" si="37"/>
        <v>0</v>
      </c>
      <c r="W37" s="33">
        <f t="shared" si="37"/>
        <v>0</v>
      </c>
      <c r="X37" s="99">
        <f t="shared" si="37"/>
        <v>200000</v>
      </c>
      <c r="Y37" s="100">
        <f t="shared" si="37"/>
        <v>2</v>
      </c>
      <c r="Z37" s="101">
        <f t="shared" si="37"/>
        <v>200000</v>
      </c>
      <c r="AA37" s="97">
        <f t="shared" si="37"/>
        <v>0</v>
      </c>
      <c r="AB37" s="98">
        <f t="shared" si="37"/>
        <v>0</v>
      </c>
      <c r="AC37" s="33">
        <f t="shared" si="37"/>
        <v>0</v>
      </c>
    </row>
    <row r="38" spans="1:31" s="8" customFormat="1" ht="139.5" customHeight="1" thickTop="1" thickBot="1" x14ac:dyDescent="0.3">
      <c r="A38" s="128">
        <v>25</v>
      </c>
      <c r="B38" s="116" t="s">
        <v>60</v>
      </c>
      <c r="C38" s="94">
        <f>C12-C37</f>
        <v>70266000</v>
      </c>
      <c r="D38" s="95">
        <f>D12-D37</f>
        <v>1134.7199999999998</v>
      </c>
      <c r="E38" s="96">
        <f>E12+E37</f>
        <v>10889200</v>
      </c>
      <c r="F38" s="94">
        <f>F12-F37</f>
        <v>38866000</v>
      </c>
      <c r="G38" s="95">
        <f>G12-G37</f>
        <v>596.71999999999991</v>
      </c>
      <c r="H38" s="96">
        <f>H12+H37</f>
        <v>10689200</v>
      </c>
      <c r="I38" s="94">
        <f>I12-I37</f>
        <v>12800000</v>
      </c>
      <c r="J38" s="95">
        <f>J12-J37</f>
        <v>200</v>
      </c>
      <c r="K38" s="96">
        <f>K12+K37</f>
        <v>0</v>
      </c>
      <c r="L38" s="94">
        <f>L12-L37</f>
        <v>5500000</v>
      </c>
      <c r="M38" s="95">
        <f>M12-M37</f>
        <v>100</v>
      </c>
      <c r="N38" s="96">
        <f>N12+N37</f>
        <v>0</v>
      </c>
      <c r="O38" s="94">
        <f>O12-O37</f>
        <v>5500000</v>
      </c>
      <c r="P38" s="95">
        <f>P12-P37</f>
        <v>100</v>
      </c>
      <c r="Q38" s="96">
        <f>Q12+Q37</f>
        <v>0</v>
      </c>
      <c r="R38" s="94">
        <f>R12-R37</f>
        <v>11000000</v>
      </c>
      <c r="S38" s="95">
        <f>S12-S37</f>
        <v>200</v>
      </c>
      <c r="T38" s="96">
        <f>T12+T37</f>
        <v>0</v>
      </c>
      <c r="U38" s="94">
        <f>U12-U37</f>
        <v>5500000</v>
      </c>
      <c r="V38" s="95">
        <f>V12-V37</f>
        <v>100</v>
      </c>
      <c r="W38" s="96">
        <f>W12+W37</f>
        <v>0</v>
      </c>
      <c r="X38" s="94">
        <f>X12-X37</f>
        <v>1200000</v>
      </c>
      <c r="Y38" s="95">
        <f>Y12-Y37</f>
        <v>18</v>
      </c>
      <c r="Z38" s="96">
        <f>Z12+Z37</f>
        <v>200000</v>
      </c>
      <c r="AA38" s="94">
        <f>AA12-AA37</f>
        <v>900000</v>
      </c>
      <c r="AB38" s="95">
        <f>AB12-AB37</f>
        <v>20</v>
      </c>
      <c r="AC38" s="96">
        <f>AC12+AC37</f>
        <v>0</v>
      </c>
    </row>
    <row r="39" spans="1:31" s="8" customFormat="1" ht="15.75" thickTop="1" x14ac:dyDescent="0.2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31" ht="30" customHeight="1" x14ac:dyDescent="0.2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31" ht="30" customHeight="1" x14ac:dyDescent="0.25">
      <c r="A41" s="125">
        <v>26</v>
      </c>
      <c r="B41" s="119" t="s">
        <v>50</v>
      </c>
      <c r="C41" s="54">
        <f>F41+I41+L41+O41+U41+X41+AA41</f>
        <v>360000</v>
      </c>
      <c r="D41" s="55">
        <f>G41+J41+M41+P41+V41+Y41+AB41</f>
        <v>6</v>
      </c>
      <c r="E41" s="56">
        <f>H41+K41+N41+Q41+W41+Z41+AC41</f>
        <v>360000</v>
      </c>
      <c r="F41" s="57">
        <f>G41*$G$1</f>
        <v>360000</v>
      </c>
      <c r="G41" s="58">
        <v>6</v>
      </c>
      <c r="H41" s="72">
        <f t="shared" ref="H41" si="38">F41</f>
        <v>360000</v>
      </c>
      <c r="I41" s="57"/>
      <c r="J41" s="58"/>
      <c r="K41" s="72">
        <f t="shared" ref="K41" si="39">I41</f>
        <v>0</v>
      </c>
      <c r="L41" s="57"/>
      <c r="M41" s="58"/>
      <c r="N41" s="72">
        <f t="shared" ref="N41" si="40">L41</f>
        <v>0</v>
      </c>
      <c r="O41" s="57"/>
      <c r="P41" s="58"/>
      <c r="Q41" s="72">
        <f t="shared" ref="Q41" si="41">O41</f>
        <v>0</v>
      </c>
      <c r="R41" s="57"/>
      <c r="S41" s="58"/>
      <c r="T41" s="72">
        <f t="shared" ref="T41" si="42">R41</f>
        <v>0</v>
      </c>
      <c r="U41" s="57"/>
      <c r="V41" s="58"/>
      <c r="W41" s="72">
        <f t="shared" ref="W41" si="43">U41</f>
        <v>0</v>
      </c>
      <c r="X41" s="59"/>
      <c r="Y41" s="60"/>
      <c r="Z41" s="61"/>
      <c r="AA41" s="59"/>
      <c r="AB41" s="60"/>
      <c r="AC41" s="74"/>
    </row>
    <row r="42" spans="1:31" s="11" customFormat="1" ht="30" customHeight="1" x14ac:dyDescent="0.25">
      <c r="A42" s="125">
        <v>27</v>
      </c>
      <c r="B42" s="120" t="s">
        <v>61</v>
      </c>
      <c r="C42" s="25">
        <f>F42+I42+L42+O42+U42+X42+AA42</f>
        <v>900000</v>
      </c>
      <c r="D42" s="26">
        <f>G42+J42+M42+P42+V42+Y42+AB42</f>
        <v>10</v>
      </c>
      <c r="E42" s="27">
        <f t="shared" ref="E42:E44" si="44">H42+K42+N42+Q42+W42+Z42+AC42</f>
        <v>0</v>
      </c>
      <c r="F42" s="21">
        <f>G42*90000</f>
        <v>900000</v>
      </c>
      <c r="G42" s="22">
        <v>10</v>
      </c>
      <c r="H42" s="23"/>
      <c r="I42" s="21"/>
      <c r="J42" s="22"/>
      <c r="K42" s="23"/>
      <c r="L42" s="21"/>
      <c r="M42" s="22"/>
      <c r="N42" s="23"/>
      <c r="O42" s="21"/>
      <c r="P42" s="22"/>
      <c r="Q42" s="23"/>
      <c r="R42" s="21"/>
      <c r="S42" s="22"/>
      <c r="T42" s="23"/>
      <c r="U42" s="21"/>
      <c r="V42" s="22"/>
      <c r="W42" s="23"/>
      <c r="X42" s="36"/>
      <c r="Y42" s="24"/>
      <c r="Z42" s="37"/>
      <c r="AA42" s="21"/>
      <c r="AB42" s="22"/>
      <c r="AC42" s="23"/>
    </row>
    <row r="43" spans="1:31" s="11" customFormat="1" ht="30" customHeight="1" x14ac:dyDescent="0.25">
      <c r="A43" s="125">
        <v>28</v>
      </c>
      <c r="B43" s="121" t="s">
        <v>24</v>
      </c>
      <c r="C43" s="25">
        <f t="shared" ref="C43:D44" si="45">F43+I43+L43+O43+U43+X43+AA43</f>
        <v>60000</v>
      </c>
      <c r="D43" s="26">
        <f t="shared" si="45"/>
        <v>1</v>
      </c>
      <c r="E43" s="27">
        <f t="shared" si="44"/>
        <v>0</v>
      </c>
      <c r="F43" s="21">
        <v>60000</v>
      </c>
      <c r="G43" s="22">
        <v>1</v>
      </c>
      <c r="H43" s="23"/>
      <c r="I43" s="21"/>
      <c r="J43" s="22"/>
      <c r="K43" s="23"/>
      <c r="L43" s="21"/>
      <c r="M43" s="22"/>
      <c r="N43" s="23"/>
      <c r="O43" s="21"/>
      <c r="P43" s="22"/>
      <c r="Q43" s="23"/>
      <c r="R43" s="21"/>
      <c r="S43" s="22"/>
      <c r="T43" s="23"/>
      <c r="U43" s="21"/>
      <c r="V43" s="22"/>
      <c r="W43" s="23"/>
      <c r="X43" s="36"/>
      <c r="Y43" s="24"/>
      <c r="Z43" s="37"/>
      <c r="AA43" s="21"/>
      <c r="AB43" s="22"/>
      <c r="AC43" s="23"/>
    </row>
    <row r="44" spans="1:31" s="11" customFormat="1" ht="30" customHeight="1" thickBot="1" x14ac:dyDescent="0.3">
      <c r="A44" s="131">
        <v>29</v>
      </c>
      <c r="B44" s="122" t="s">
        <v>20</v>
      </c>
      <c r="C44" s="28">
        <f t="shared" si="45"/>
        <v>0</v>
      </c>
      <c r="D44" s="29">
        <f t="shared" si="45"/>
        <v>0</v>
      </c>
      <c r="E44" s="30">
        <f t="shared" si="44"/>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31" ht="31.5" customHeight="1" thickTop="1" thickBot="1" x14ac:dyDescent="0.3">
      <c r="A45" s="132">
        <v>30</v>
      </c>
      <c r="B45" s="115" t="s">
        <v>42</v>
      </c>
      <c r="C45" s="31">
        <f>SUM(C41:C44)</f>
        <v>1320000</v>
      </c>
      <c r="D45" s="32">
        <f>SUM(D41:D44)</f>
        <v>17</v>
      </c>
      <c r="E45" s="33">
        <f>SUM(E41:E44)</f>
        <v>360000</v>
      </c>
      <c r="F45" s="31">
        <f t="shared" ref="F45:AC45" si="46">SUM(F41:F44)</f>
        <v>1320000</v>
      </c>
      <c r="G45" s="32">
        <f t="shared" si="46"/>
        <v>17</v>
      </c>
      <c r="H45" s="33">
        <f t="shared" si="46"/>
        <v>360000</v>
      </c>
      <c r="I45" s="31">
        <f t="shared" si="46"/>
        <v>0</v>
      </c>
      <c r="J45" s="32">
        <f t="shared" si="46"/>
        <v>0</v>
      </c>
      <c r="K45" s="33">
        <f t="shared" si="46"/>
        <v>0</v>
      </c>
      <c r="L45" s="31">
        <f t="shared" si="46"/>
        <v>0</v>
      </c>
      <c r="M45" s="32">
        <f t="shared" si="46"/>
        <v>0</v>
      </c>
      <c r="N45" s="33">
        <f t="shared" si="46"/>
        <v>0</v>
      </c>
      <c r="O45" s="31">
        <f t="shared" si="46"/>
        <v>0</v>
      </c>
      <c r="P45" s="32">
        <f t="shared" si="46"/>
        <v>0</v>
      </c>
      <c r="Q45" s="33">
        <f t="shared" si="46"/>
        <v>0</v>
      </c>
      <c r="R45" s="31">
        <f t="shared" si="46"/>
        <v>0</v>
      </c>
      <c r="S45" s="32">
        <f t="shared" si="46"/>
        <v>0</v>
      </c>
      <c r="T45" s="33">
        <f t="shared" si="46"/>
        <v>0</v>
      </c>
      <c r="U45" s="31">
        <f t="shared" si="46"/>
        <v>0</v>
      </c>
      <c r="V45" s="32">
        <f t="shared" si="46"/>
        <v>0</v>
      </c>
      <c r="W45" s="33">
        <f t="shared" si="46"/>
        <v>0</v>
      </c>
      <c r="X45" s="31">
        <f t="shared" si="46"/>
        <v>0</v>
      </c>
      <c r="Y45" s="32">
        <f t="shared" si="46"/>
        <v>0</v>
      </c>
      <c r="Z45" s="33">
        <f t="shared" si="46"/>
        <v>0</v>
      </c>
      <c r="AA45" s="31">
        <f t="shared" si="46"/>
        <v>0</v>
      </c>
      <c r="AB45" s="32">
        <f t="shared" si="46"/>
        <v>0</v>
      </c>
      <c r="AC45" s="33">
        <f t="shared" si="46"/>
        <v>0</v>
      </c>
    </row>
    <row r="46" spans="1:31" s="8" customFormat="1" ht="23.25" customHeight="1" thickTop="1" thickBot="1" x14ac:dyDescent="0.3">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31" s="8" customFormat="1" ht="28.5" customHeight="1" thickBot="1" x14ac:dyDescent="0.3">
      <c r="A47" s="135">
        <v>31</v>
      </c>
      <c r="B47" s="69" t="s">
        <v>43</v>
      </c>
      <c r="C47" s="70">
        <f>C12-E38+C45-E45</f>
        <v>70534800</v>
      </c>
      <c r="D47" s="70">
        <f>D38+D45</f>
        <v>1151.7199999999998</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3" orientation="landscape" verticalDpi="1200" r:id="rId1"/>
  <headerFooter>
    <oddFooter>&amp;L&amp;A</oddFooter>
  </headerFooter>
  <ignoredErrors>
    <ignoredError sqref="C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IST abgelaufenes Jahr</vt:lpstr>
      <vt:lpstr>IST laufendes Jahr (Hochrech) </vt:lpstr>
      <vt:lpstr>Forderung</vt:lpstr>
      <vt:lpstr>Anlage 2-Meldung § 6a (3) S.3</vt:lpstr>
      <vt:lpstr>Forderung!Druckbereich</vt:lpstr>
      <vt:lpstr>'IST abgelaufenes Jahr'!Druckbereich</vt:lpstr>
      <vt:lpstr>'IST laufendes Jahr (Hochrech)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2019-03-26T12:46:04Z</dcterms:created>
  <dcterms:modified xsi:type="dcterms:W3CDTF">2020-03-04T12:51:15Z</dcterms:modified>
</cp:coreProperties>
</file>