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0" yWindow="90" windowWidth="19425" windowHeight="11025" tabRatio="808"/>
  </bookViews>
  <sheets>
    <sheet name="Deckblatt" sheetId="1" r:id="rId1"/>
    <sheet name="Gesamtübersicht" sheetId="2" r:id="rId2"/>
    <sheet name="Fußnoten" sheetId="32" r:id="rId3"/>
    <sheet name="A1" sheetId="3" r:id="rId4"/>
    <sheet name="A2" sheetId="4" r:id="rId5"/>
    <sheet name="E11X" sheetId="5" r:id="rId6"/>
    <sheet name="E11ÜLVVVJ" sheetId="33" r:id="rId7"/>
    <sheet name="E11ÜLVVJÜ" sheetId="35" r:id="rId8"/>
    <sheet name="E11VVJ" sheetId="37" r:id="rId9"/>
    <sheet name="E11ÜLVVJ" sheetId="38" r:id="rId10"/>
    <sheet name="E11ÜLVJÜ" sheetId="39" r:id="rId11"/>
    <sheet name="E11VJ" sheetId="45" r:id="rId12"/>
    <sheet name="E11J" sheetId="46" r:id="rId13"/>
    <sheet name="E11F" sheetId="50" r:id="rId14"/>
    <sheet name="E11V" sheetId="51" r:id="rId15"/>
    <sheet name="E12X" sheetId="6" r:id="rId16"/>
    <sheet name="E12ÜLVVVJ" sheetId="52" r:id="rId17"/>
    <sheet name="E12ÜLVVJÜ" sheetId="54" r:id="rId18"/>
    <sheet name="E12VVJ" sheetId="56" r:id="rId19"/>
    <sheet name="E12ÜLVVJ" sheetId="57" r:id="rId20"/>
    <sheet name="E12ÜLVJÜ" sheetId="58" r:id="rId21"/>
    <sheet name="E12VJ" sheetId="60" r:id="rId22"/>
    <sheet name="E12J" sheetId="61" r:id="rId23"/>
    <sheet name="E12F" sheetId="63" r:id="rId24"/>
    <sheet name="E12V" sheetId="64" r:id="rId25"/>
    <sheet name="E2X" sheetId="7" r:id="rId26"/>
    <sheet name="E2VVJ" sheetId="65" r:id="rId27"/>
    <sheet name="E2VJ" sheetId="67" r:id="rId28"/>
    <sheet name="E2F" sheetId="69" r:id="rId29"/>
    <sheet name="E2V" sheetId="73" r:id="rId30"/>
    <sheet name="E311X" sheetId="8" r:id="rId31"/>
    <sheet name="E311VVJ" sheetId="74" r:id="rId32"/>
    <sheet name="E311VJ" sheetId="75" r:id="rId33"/>
    <sheet name="E311F" sheetId="78" r:id="rId34"/>
    <sheet name="E311V" sheetId="79" r:id="rId35"/>
    <sheet name="E312X" sheetId="9" r:id="rId36"/>
    <sheet name="E312VVJ" sheetId="80" r:id="rId37"/>
    <sheet name="E312VJ" sheetId="81" r:id="rId38"/>
    <sheet name="E312F" sheetId="82" r:id="rId39"/>
    <sheet name="E312V" sheetId="83" r:id="rId40"/>
    <sheet name="E313X" sheetId="10" r:id="rId41"/>
    <sheet name="E313VVJ" sheetId="84" r:id="rId42"/>
    <sheet name="E313VJ" sheetId="85" r:id="rId43"/>
    <sheet name="E313F" sheetId="86" r:id="rId44"/>
    <sheet name="E313V" sheetId="87" r:id="rId45"/>
    <sheet name="E314X" sheetId="11" r:id="rId46"/>
    <sheet name="E314VVJ" sheetId="88" r:id="rId47"/>
    <sheet name="E314VJ" sheetId="89" r:id="rId48"/>
    <sheet name="E314F" sheetId="90" r:id="rId49"/>
    <sheet name="E314V" sheetId="91" r:id="rId50"/>
    <sheet name="E321X" sheetId="12" r:id="rId51"/>
    <sheet name="E321VVJ" sheetId="92" r:id="rId52"/>
    <sheet name="E321VJ" sheetId="93" r:id="rId53"/>
    <sheet name="E321F" sheetId="94" r:id="rId54"/>
    <sheet name="E321V" sheetId="95" r:id="rId55"/>
    <sheet name="E324X" sheetId="13" r:id="rId56"/>
    <sheet name="E324VVJ" sheetId="96" r:id="rId57"/>
    <sheet name="E324VJ" sheetId="97" r:id="rId58"/>
    <sheet name="E324F" sheetId="98" r:id="rId59"/>
    <sheet name="E324V" sheetId="99" r:id="rId60"/>
    <sheet name="E331X" sheetId="14" r:id="rId61"/>
    <sheet name="E331VVJ" sheetId="100" r:id="rId62"/>
    <sheet name="E331VJ" sheetId="101" r:id="rId63"/>
    <sheet name="E331F" sheetId="102" r:id="rId64"/>
    <sheet name="E331V" sheetId="103" r:id="rId65"/>
    <sheet name="E332X" sheetId="15" r:id="rId66"/>
    <sheet name="E332VVJ" sheetId="104" r:id="rId67"/>
    <sheet name="E332VJ" sheetId="105" r:id="rId68"/>
    <sheet name="E332F" sheetId="106" r:id="rId69"/>
    <sheet name="E332V" sheetId="107" r:id="rId70"/>
    <sheet name="E333X" sheetId="16" r:id="rId71"/>
    <sheet name="E333VVJ" sheetId="108" r:id="rId72"/>
    <sheet name="E333VJ" sheetId="109" r:id="rId73"/>
    <sheet name="E333F" sheetId="110" r:id="rId74"/>
    <sheet name="E333V" sheetId="111" r:id="rId75"/>
    <sheet name="E334X" sheetId="17" r:id="rId76"/>
    <sheet name="E334VVJ" sheetId="112" r:id="rId77"/>
    <sheet name="E334VJ" sheetId="113" r:id="rId78"/>
    <sheet name="E334F" sheetId="114" r:id="rId79"/>
    <sheet name="E334V" sheetId="115" r:id="rId80"/>
    <sheet name="E34X" sheetId="18" r:id="rId81"/>
    <sheet name="E34VVJ" sheetId="116" r:id="rId82"/>
    <sheet name="E34VJ" sheetId="117" r:id="rId83"/>
    <sheet name="E34F" sheetId="118" r:id="rId84"/>
    <sheet name="E34V" sheetId="119" r:id="rId85"/>
    <sheet name="B2" sheetId="19" r:id="rId86"/>
    <sheet name="L1" sheetId="20" r:id="rId87"/>
    <sheet name="L2X" sheetId="21" r:id="rId88"/>
    <sheet name="L2&lt;&lt;ID&gt;&gt;" sheetId="120" r:id="rId89"/>
    <sheet name="K1" sheetId="22" r:id="rId90"/>
    <sheet name="K2E" sheetId="23" r:id="rId91"/>
    <sheet name="K2P" sheetId="24" r:id="rId92"/>
    <sheet name="K2K" sheetId="25" r:id="rId93"/>
    <sheet name="P1" sheetId="28" r:id="rId94"/>
    <sheet name="P2E" sheetId="29" r:id="rId95"/>
    <sheet name="P2P" sheetId="30" r:id="rId96"/>
    <sheet name="P2K" sheetId="31" r:id="rId97"/>
    <sheet name="Inek2019A1a2a" sheetId="34" state="hidden" r:id="rId98"/>
    <sheet name="Inek2020A1a2a" sheetId="36" state="hidden" r:id="rId99"/>
    <sheet name="Inek2021A1a2a" sheetId="44" state="hidden" r:id="rId100"/>
    <sheet name="Inek2022A1a2a" sheetId="48" state="hidden" r:id="rId101"/>
    <sheet name="Inek2019A5" sheetId="53" state="hidden" r:id="rId102"/>
    <sheet name="Inek2020A5" sheetId="55" state="hidden" r:id="rId103"/>
    <sheet name="Inek2021A5" sheetId="59" state="hidden" r:id="rId104"/>
    <sheet name="Inek2022A5" sheetId="62" state="hidden" r:id="rId105"/>
    <sheet name="Inek2020A3" sheetId="66" state="hidden" r:id="rId106"/>
    <sheet name="Inek2021A3" sheetId="68" state="hidden" r:id="rId107"/>
    <sheet name="Inek2022A3" sheetId="72" state="hidden" r:id="rId108"/>
  </sheets>
  <externalReferences>
    <externalReference r:id="rId109"/>
  </externalReferences>
  <definedNames>
    <definedName name="Krankenhaus" comment="Voll qualifizierter Name des Krankenhauses">[1]A1!$B$4</definedName>
  </definedNames>
  <calcPr calcId="145621"/>
</workbook>
</file>

<file path=xl/calcChain.xml><?xml version="1.0" encoding="utf-8"?>
<calcChain xmlns="http://schemas.openxmlformats.org/spreadsheetml/2006/main">
  <c r="G32" i="20" l="1"/>
  <c r="G31" i="20"/>
  <c r="G30" i="20"/>
  <c r="G29" i="20"/>
  <c r="F32" i="20"/>
  <c r="F31" i="20"/>
  <c r="F30" i="20"/>
  <c r="F29" i="20"/>
  <c r="E32" i="20"/>
  <c r="E31" i="20"/>
  <c r="E30" i="20"/>
  <c r="E29" i="20"/>
  <c r="D32" i="20"/>
  <c r="D31" i="20"/>
  <c r="D30" i="20"/>
  <c r="D29" i="20"/>
  <c r="C32" i="20"/>
  <c r="C31" i="20"/>
  <c r="C30" i="20"/>
  <c r="G20" i="20"/>
  <c r="F20" i="20"/>
  <c r="E20" i="20"/>
  <c r="D20" i="20"/>
  <c r="C20" i="20"/>
  <c r="C29" i="20" s="1"/>
  <c r="D52" i="19" l="1"/>
  <c r="G21" i="31" l="1"/>
  <c r="E21" i="31"/>
  <c r="C21" i="31"/>
  <c r="B4" i="31"/>
  <c r="B3" i="31"/>
  <c r="B2" i="31"/>
  <c r="G21" i="30"/>
  <c r="E21" i="30"/>
  <c r="C21" i="30"/>
  <c r="B4" i="30"/>
  <c r="B3" i="30"/>
  <c r="B2" i="30"/>
  <c r="G21" i="29"/>
  <c r="E21" i="29"/>
  <c r="C21" i="29"/>
  <c r="B4" i="29"/>
  <c r="B3" i="29"/>
  <c r="B2" i="29"/>
  <c r="G33" i="28"/>
  <c r="E33" i="28"/>
  <c r="C33" i="28"/>
  <c r="C35" i="28" s="1"/>
  <c r="G20" i="28"/>
  <c r="E20" i="28"/>
  <c r="E35" i="28" s="1"/>
  <c r="C20" i="28"/>
  <c r="B4" i="28"/>
  <c r="B3" i="28"/>
  <c r="B2" i="28"/>
  <c r="E21" i="25"/>
  <c r="D21" i="25"/>
  <c r="C21" i="25"/>
  <c r="B4" i="25"/>
  <c r="B3" i="25"/>
  <c r="B2" i="25"/>
  <c r="E21" i="24"/>
  <c r="D21" i="24"/>
  <c r="C21" i="24"/>
  <c r="B4" i="24"/>
  <c r="B3" i="24"/>
  <c r="B2" i="24"/>
  <c r="E21" i="23"/>
  <c r="D21" i="23"/>
  <c r="C21" i="23"/>
  <c r="B4" i="23"/>
  <c r="B3" i="23"/>
  <c r="B2" i="23"/>
  <c r="G35" i="28" l="1"/>
  <c r="E48" i="22"/>
  <c r="D48" i="22"/>
  <c r="C48" i="22"/>
  <c r="E34" i="22"/>
  <c r="D34" i="22"/>
  <c r="C34" i="22"/>
  <c r="C36" i="22" s="1"/>
  <c r="E20" i="22"/>
  <c r="D20" i="22"/>
  <c r="D36" i="22" s="1"/>
  <c r="C20" i="22"/>
  <c r="D50" i="22" l="1"/>
  <c r="C50" i="22"/>
  <c r="E36" i="22"/>
  <c r="E50" i="22" s="1"/>
  <c r="B4" i="22"/>
  <c r="B3" i="22"/>
  <c r="B2" i="22"/>
  <c r="G21" i="120" l="1"/>
  <c r="F21" i="120"/>
  <c r="E21" i="120"/>
  <c r="D21" i="120"/>
  <c r="C21" i="120"/>
  <c r="B4" i="120"/>
  <c r="B3" i="120"/>
  <c r="B2" i="120"/>
  <c r="B4" i="20"/>
  <c r="B3" i="20"/>
  <c r="B2" i="20"/>
  <c r="E15" i="19" l="1"/>
  <c r="E32" i="19" s="1"/>
  <c r="E39" i="19" s="1"/>
  <c r="D15" i="19"/>
  <c r="D32" i="19" s="1"/>
  <c r="D39" i="19" s="1"/>
  <c r="C15" i="19"/>
  <c r="C29" i="19" s="1"/>
  <c r="B4" i="19"/>
  <c r="B3" i="19"/>
  <c r="B2" i="19"/>
  <c r="E29" i="19" l="1"/>
  <c r="E42" i="19" s="1"/>
  <c r="E44" i="19" s="1"/>
  <c r="E47" i="19" s="1"/>
  <c r="E50" i="19" s="1"/>
  <c r="E52" i="19" s="1"/>
  <c r="E54" i="19" s="1"/>
  <c r="D29" i="19"/>
  <c r="D42" i="19" s="1"/>
  <c r="D44" i="19" s="1"/>
  <c r="D47" i="19" s="1"/>
  <c r="D50" i="19" s="1"/>
  <c r="D54" i="19" s="1"/>
  <c r="C32" i="19"/>
  <c r="C39" i="19" s="1"/>
  <c r="C42" i="19" s="1"/>
  <c r="C44" i="19" s="1"/>
  <c r="C47" i="19" s="1"/>
  <c r="C50" i="19" s="1"/>
  <c r="C52" i="19" s="1"/>
  <c r="C54" i="19" s="1"/>
  <c r="F16" i="119"/>
  <c r="D14" i="119"/>
  <c r="B4" i="119"/>
  <c r="B3" i="119"/>
  <c r="B2" i="119"/>
  <c r="F16" i="118"/>
  <c r="F14" i="118" s="1"/>
  <c r="D14" i="118"/>
  <c r="B4" i="118"/>
  <c r="B3" i="118"/>
  <c r="B2" i="118"/>
  <c r="F16" i="117"/>
  <c r="F14" i="117" s="1"/>
  <c r="D14" i="117"/>
  <c r="B4" i="117"/>
  <c r="B3" i="117"/>
  <c r="B2" i="117"/>
  <c r="F16" i="116"/>
  <c r="D14" i="116"/>
  <c r="B4" i="116"/>
  <c r="B3" i="116"/>
  <c r="B2" i="116"/>
  <c r="F17" i="115"/>
  <c r="F15" i="115" s="1"/>
  <c r="D15" i="115"/>
  <c r="B4" i="115"/>
  <c r="B3" i="115"/>
  <c r="B2" i="115"/>
  <c r="F17" i="114"/>
  <c r="D15" i="114"/>
  <c r="B4" i="114"/>
  <c r="B3" i="114"/>
  <c r="B2" i="114"/>
  <c r="F17" i="113"/>
  <c r="F15" i="113" s="1"/>
  <c r="D15" i="113"/>
  <c r="B4" i="113"/>
  <c r="B3" i="113"/>
  <c r="B2" i="113"/>
  <c r="F14" i="119" l="1"/>
  <c r="F14" i="116"/>
  <c r="F15" i="114"/>
  <c r="F17" i="112" l="1"/>
  <c r="D15" i="112"/>
  <c r="B4" i="112"/>
  <c r="B3" i="112"/>
  <c r="B2" i="112"/>
  <c r="F15" i="112" l="1"/>
  <c r="F17" i="111" l="1"/>
  <c r="F15" i="111" s="1"/>
  <c r="D15" i="111"/>
  <c r="B4" i="111"/>
  <c r="B3" i="111"/>
  <c r="B2" i="111"/>
  <c r="F17" i="110"/>
  <c r="F15" i="110" s="1"/>
  <c r="D15" i="110"/>
  <c r="B4" i="110"/>
  <c r="B3" i="110"/>
  <c r="B2" i="110"/>
  <c r="F17" i="109"/>
  <c r="F15" i="109" s="1"/>
  <c r="D15" i="109"/>
  <c r="B4" i="109"/>
  <c r="B3" i="109"/>
  <c r="B2" i="109"/>
  <c r="F17" i="108"/>
  <c r="F15" i="108" s="1"/>
  <c r="D15" i="108"/>
  <c r="B4" i="108"/>
  <c r="B3" i="108"/>
  <c r="B2" i="108"/>
  <c r="F17" i="107" l="1"/>
  <c r="F15" i="107" s="1"/>
  <c r="D15" i="107"/>
  <c r="B4" i="107"/>
  <c r="B3" i="107"/>
  <c r="B2" i="107"/>
  <c r="F17" i="106"/>
  <c r="F15" i="106" s="1"/>
  <c r="D15" i="106"/>
  <c r="B4" i="106"/>
  <c r="B3" i="106"/>
  <c r="B2" i="106"/>
  <c r="F17" i="105"/>
  <c r="F15" i="105" s="1"/>
  <c r="D15" i="105"/>
  <c r="B4" i="105"/>
  <c r="B3" i="105"/>
  <c r="B2" i="105"/>
  <c r="F17" i="104"/>
  <c r="D15" i="104"/>
  <c r="B4" i="104"/>
  <c r="B3" i="104"/>
  <c r="B2" i="104"/>
  <c r="F17" i="103"/>
  <c r="D15" i="103"/>
  <c r="B4" i="103"/>
  <c r="B3" i="103"/>
  <c r="B2" i="103"/>
  <c r="F17" i="102"/>
  <c r="F15" i="102" s="1"/>
  <c r="D15" i="102"/>
  <c r="B4" i="102"/>
  <c r="B3" i="102"/>
  <c r="B2" i="102"/>
  <c r="F17" i="101"/>
  <c r="F15" i="101" s="1"/>
  <c r="D15" i="101"/>
  <c r="B4" i="101"/>
  <c r="B3" i="101"/>
  <c r="B2" i="101"/>
  <c r="F17" i="100"/>
  <c r="D15" i="100"/>
  <c r="B4" i="100"/>
  <c r="B3" i="100"/>
  <c r="B2" i="100"/>
  <c r="F15" i="104" l="1"/>
  <c r="F15" i="103"/>
  <c r="F15" i="100"/>
  <c r="C15" i="73" l="1"/>
  <c r="C15" i="69"/>
  <c r="C16" i="64"/>
  <c r="C16" i="63"/>
  <c r="C16" i="61"/>
  <c r="F17" i="99"/>
  <c r="F15" i="99" s="1"/>
  <c r="D15" i="99"/>
  <c r="B4" i="99"/>
  <c r="B3" i="99"/>
  <c r="B2" i="99"/>
  <c r="F17" i="98"/>
  <c r="F15" i="98" s="1"/>
  <c r="D15" i="98"/>
  <c r="B4" i="98"/>
  <c r="B3" i="98"/>
  <c r="B2" i="98"/>
  <c r="F17" i="97"/>
  <c r="D15" i="97"/>
  <c r="B4" i="97"/>
  <c r="B3" i="97"/>
  <c r="B2" i="97"/>
  <c r="F17" i="96"/>
  <c r="D15" i="96"/>
  <c r="B4" i="96"/>
  <c r="B3" i="96"/>
  <c r="B2" i="96"/>
  <c r="F17" i="95"/>
  <c r="F15" i="95" s="1"/>
  <c r="D15" i="95"/>
  <c r="B4" i="95"/>
  <c r="B3" i="95"/>
  <c r="B2" i="95"/>
  <c r="F17" i="94"/>
  <c r="F15" i="94" s="1"/>
  <c r="D15" i="94"/>
  <c r="B4" i="94"/>
  <c r="B3" i="94"/>
  <c r="B2" i="94"/>
  <c r="F17" i="93"/>
  <c r="F15" i="93" s="1"/>
  <c r="D15" i="93"/>
  <c r="B4" i="93"/>
  <c r="B3" i="93"/>
  <c r="B2" i="93"/>
  <c r="F17" i="92"/>
  <c r="D15" i="92"/>
  <c r="B4" i="92"/>
  <c r="B3" i="92"/>
  <c r="B2" i="92"/>
  <c r="M18" i="91"/>
  <c r="I18" i="91"/>
  <c r="I16" i="91" s="1"/>
  <c r="E18" i="91"/>
  <c r="K16" i="91"/>
  <c r="J16" i="91"/>
  <c r="G16" i="91"/>
  <c r="F16" i="91"/>
  <c r="C16" i="91"/>
  <c r="B4" i="91"/>
  <c r="B3" i="91"/>
  <c r="B2" i="91"/>
  <c r="M18" i="90"/>
  <c r="I18" i="90"/>
  <c r="I16" i="90" s="1"/>
  <c r="E18" i="90"/>
  <c r="K16" i="90"/>
  <c r="J16" i="90"/>
  <c r="G16" i="90"/>
  <c r="F16" i="90"/>
  <c r="C16" i="90"/>
  <c r="B4" i="90"/>
  <c r="B3" i="90"/>
  <c r="B2" i="90"/>
  <c r="M18" i="89"/>
  <c r="M16" i="89" s="1"/>
  <c r="I18" i="89"/>
  <c r="E18" i="89"/>
  <c r="K16" i="89"/>
  <c r="J16" i="89"/>
  <c r="G16" i="89"/>
  <c r="F16" i="89"/>
  <c r="C16" i="89"/>
  <c r="B4" i="89"/>
  <c r="B3" i="89"/>
  <c r="B2" i="89"/>
  <c r="F15" i="97" l="1"/>
  <c r="F15" i="96"/>
  <c r="F15" i="92"/>
  <c r="N18" i="91"/>
  <c r="N16" i="91" s="1"/>
  <c r="M16" i="91"/>
  <c r="E16" i="91"/>
  <c r="M16" i="90"/>
  <c r="N18" i="90"/>
  <c r="N16" i="90" s="1"/>
  <c r="E16" i="90"/>
  <c r="I16" i="89"/>
  <c r="E16" i="89"/>
  <c r="N18" i="89"/>
  <c r="N16" i="89" l="1"/>
  <c r="M18" i="88" l="1"/>
  <c r="E18" i="88"/>
  <c r="I18" i="88"/>
  <c r="K16" i="88"/>
  <c r="J16" i="88"/>
  <c r="G16" i="88"/>
  <c r="F16" i="88"/>
  <c r="C16" i="88"/>
  <c r="B4" i="88"/>
  <c r="B3" i="88"/>
  <c r="B2" i="88"/>
  <c r="M18" i="87"/>
  <c r="M16" i="87" s="1"/>
  <c r="I18" i="87"/>
  <c r="I16" i="87" s="1"/>
  <c r="E18" i="87"/>
  <c r="E16" i="87" s="1"/>
  <c r="K16" i="87"/>
  <c r="J16" i="87"/>
  <c r="G16" i="87"/>
  <c r="F16" i="87"/>
  <c r="C16" i="87"/>
  <c r="B4" i="87"/>
  <c r="B3" i="87"/>
  <c r="B2" i="87"/>
  <c r="M18" i="86"/>
  <c r="I18" i="86"/>
  <c r="I16" i="86" s="1"/>
  <c r="E18" i="86"/>
  <c r="K16" i="86"/>
  <c r="J16" i="86"/>
  <c r="G16" i="86"/>
  <c r="F16" i="86"/>
  <c r="C16" i="86"/>
  <c r="B4" i="86"/>
  <c r="B3" i="86"/>
  <c r="B2" i="86"/>
  <c r="M18" i="85"/>
  <c r="I18" i="85"/>
  <c r="I16" i="85" s="1"/>
  <c r="E18" i="85"/>
  <c r="K16" i="85"/>
  <c r="J16" i="85"/>
  <c r="G16" i="85"/>
  <c r="F16" i="85"/>
  <c r="C16" i="85"/>
  <c r="B4" i="85"/>
  <c r="B3" i="85"/>
  <c r="B2" i="85"/>
  <c r="M18" i="84"/>
  <c r="M16" i="84" s="1"/>
  <c r="I18" i="84"/>
  <c r="E18" i="84"/>
  <c r="K16" i="84"/>
  <c r="J16" i="84"/>
  <c r="G16" i="84"/>
  <c r="F16" i="84"/>
  <c r="C16" i="84"/>
  <c r="B4" i="84"/>
  <c r="B3" i="84"/>
  <c r="B2" i="84"/>
  <c r="M18" i="83"/>
  <c r="I18" i="83"/>
  <c r="I16" i="83" s="1"/>
  <c r="E18" i="83"/>
  <c r="K16" i="83"/>
  <c r="J16" i="83"/>
  <c r="G16" i="83"/>
  <c r="F16" i="83"/>
  <c r="C16" i="83"/>
  <c r="B4" i="83"/>
  <c r="B3" i="83"/>
  <c r="B2" i="83"/>
  <c r="N18" i="83" l="1"/>
  <c r="N16" i="83" s="1"/>
  <c r="I16" i="88"/>
  <c r="N18" i="88"/>
  <c r="E16" i="88"/>
  <c r="M16" i="88"/>
  <c r="N18" i="87"/>
  <c r="N16" i="87" s="1"/>
  <c r="N18" i="86"/>
  <c r="E16" i="86"/>
  <c r="M16" i="86"/>
  <c r="M16" i="85"/>
  <c r="N18" i="85"/>
  <c r="E16" i="85"/>
  <c r="N18" i="84"/>
  <c r="E16" i="84"/>
  <c r="I16" i="84"/>
  <c r="M16" i="83"/>
  <c r="E16" i="83"/>
  <c r="M18" i="82"/>
  <c r="M16" i="82" s="1"/>
  <c r="I18" i="82"/>
  <c r="I16" i="82" s="1"/>
  <c r="E18" i="82"/>
  <c r="K16" i="82"/>
  <c r="J16" i="82"/>
  <c r="G16" i="82"/>
  <c r="F16" i="82"/>
  <c r="C16" i="82"/>
  <c r="B4" i="82"/>
  <c r="B3" i="82"/>
  <c r="B2" i="82"/>
  <c r="M18" i="81"/>
  <c r="I18" i="81"/>
  <c r="E18" i="81"/>
  <c r="K16" i="81"/>
  <c r="J16" i="81"/>
  <c r="G16" i="81"/>
  <c r="F16" i="81"/>
  <c r="C16" i="81"/>
  <c r="B4" i="81"/>
  <c r="B3" i="81"/>
  <c r="B2" i="81"/>
  <c r="M18" i="80"/>
  <c r="I18" i="80"/>
  <c r="I16" i="80" s="1"/>
  <c r="E18" i="80"/>
  <c r="K16" i="80"/>
  <c r="J16" i="80"/>
  <c r="G16" i="80"/>
  <c r="F16" i="80"/>
  <c r="C16" i="80"/>
  <c r="N18" i="82" l="1"/>
  <c r="N16" i="82" s="1"/>
  <c r="N16" i="88"/>
  <c r="N16" i="86"/>
  <c r="N16" i="85"/>
  <c r="N16" i="84"/>
  <c r="E16" i="82"/>
  <c r="M16" i="81"/>
  <c r="I16" i="81"/>
  <c r="N18" i="81"/>
  <c r="E16" i="81"/>
  <c r="M16" i="80"/>
  <c r="E16" i="80"/>
  <c r="N18" i="80"/>
  <c r="N16" i="81" l="1"/>
  <c r="N16" i="80"/>
  <c r="B4" i="80" l="1"/>
  <c r="B3" i="80"/>
  <c r="B2" i="80"/>
  <c r="M18" i="79" l="1"/>
  <c r="M16" i="79" s="1"/>
  <c r="I18" i="79"/>
  <c r="E18" i="79"/>
  <c r="K16" i="79"/>
  <c r="J16" i="79"/>
  <c r="I16" i="79"/>
  <c r="G16" i="79"/>
  <c r="F16" i="79"/>
  <c r="C16" i="79"/>
  <c r="B4" i="79"/>
  <c r="B3" i="79"/>
  <c r="B2" i="79"/>
  <c r="M18" i="78"/>
  <c r="I18" i="78"/>
  <c r="I16" i="78" s="1"/>
  <c r="E18" i="78"/>
  <c r="E16" i="78" s="1"/>
  <c r="K16" i="78"/>
  <c r="J16" i="78"/>
  <c r="G16" i="78"/>
  <c r="F16" i="78"/>
  <c r="C16" i="78"/>
  <c r="B4" i="78"/>
  <c r="B3" i="78"/>
  <c r="B2" i="78"/>
  <c r="M18" i="75"/>
  <c r="M16" i="75" s="1"/>
  <c r="I18" i="75"/>
  <c r="E18" i="75"/>
  <c r="K16" i="75"/>
  <c r="J16" i="75"/>
  <c r="I16" i="75"/>
  <c r="G16" i="75"/>
  <c r="F16" i="75"/>
  <c r="C16" i="75"/>
  <c r="B4" i="75"/>
  <c r="B3" i="75"/>
  <c r="B2" i="75"/>
  <c r="N18" i="79" l="1"/>
  <c r="N16" i="79" s="1"/>
  <c r="N18" i="75"/>
  <c r="N16" i="75" s="1"/>
  <c r="E16" i="79"/>
  <c r="N18" i="78"/>
  <c r="N16" i="78" s="1"/>
  <c r="M16" i="78"/>
  <c r="E16" i="75"/>
  <c r="M18" i="74"/>
  <c r="I18" i="74"/>
  <c r="I16" i="74" s="1"/>
  <c r="E18" i="74"/>
  <c r="K16" i="74"/>
  <c r="J16" i="74"/>
  <c r="G16" i="74"/>
  <c r="F16" i="74"/>
  <c r="C16" i="74"/>
  <c r="B4" i="74"/>
  <c r="B3" i="74"/>
  <c r="B2" i="74"/>
  <c r="D15" i="73"/>
  <c r="B13" i="73"/>
  <c r="B4" i="73"/>
  <c r="B3" i="73"/>
  <c r="B2" i="73"/>
  <c r="N18" i="74" l="1"/>
  <c r="N16" i="74" s="1"/>
  <c r="M16" i="74"/>
  <c r="E16" i="74"/>
  <c r="D13" i="73"/>
  <c r="C891" i="72" l="1"/>
  <c r="B891" i="72"/>
  <c r="A891" i="72"/>
  <c r="C890" i="72"/>
  <c r="B890" i="72"/>
  <c r="A890" i="72"/>
  <c r="C888" i="72"/>
  <c r="B888" i="72"/>
  <c r="A888" i="72"/>
  <c r="C887" i="72"/>
  <c r="B887" i="72"/>
  <c r="A887" i="72"/>
  <c r="C886" i="72"/>
  <c r="B886" i="72"/>
  <c r="A886" i="72"/>
  <c r="C885" i="72"/>
  <c r="B885" i="72"/>
  <c r="A885" i="72"/>
  <c r="C884" i="72"/>
  <c r="B884" i="72"/>
  <c r="A884" i="72"/>
  <c r="C883" i="72"/>
  <c r="B883" i="72"/>
  <c r="A883" i="72"/>
  <c r="C882" i="72"/>
  <c r="B882" i="72"/>
  <c r="A882" i="72"/>
  <c r="C881" i="72"/>
  <c r="B881" i="72"/>
  <c r="A881" i="72"/>
  <c r="C880" i="72"/>
  <c r="B880" i="72"/>
  <c r="A880" i="72"/>
  <c r="C879" i="72"/>
  <c r="B879" i="72"/>
  <c r="A879" i="72"/>
  <c r="C878" i="72"/>
  <c r="B878" i="72"/>
  <c r="A878" i="72"/>
  <c r="C877" i="72"/>
  <c r="B877" i="72"/>
  <c r="A877" i="72"/>
  <c r="C876" i="72"/>
  <c r="B876" i="72"/>
  <c r="A876" i="72"/>
  <c r="C875" i="72"/>
  <c r="B875" i="72"/>
  <c r="A875" i="72"/>
  <c r="C874" i="72"/>
  <c r="B874" i="72"/>
  <c r="A874" i="72"/>
  <c r="C873" i="72"/>
  <c r="B873" i="72"/>
  <c r="A873" i="72"/>
  <c r="C872" i="72"/>
  <c r="B872" i="72"/>
  <c r="A872" i="72"/>
  <c r="C871" i="72"/>
  <c r="B871" i="72"/>
  <c r="A871" i="72"/>
  <c r="C870" i="72"/>
  <c r="B870" i="72"/>
  <c r="A870" i="72"/>
  <c r="C869" i="72"/>
  <c r="B869" i="72"/>
  <c r="A869" i="72"/>
  <c r="C868" i="72"/>
  <c r="B868" i="72"/>
  <c r="A868" i="72"/>
  <c r="C867" i="72"/>
  <c r="B867" i="72"/>
  <c r="A867" i="72"/>
  <c r="C866" i="72"/>
  <c r="B866" i="72"/>
  <c r="A866" i="72"/>
  <c r="C865" i="72"/>
  <c r="B865" i="72"/>
  <c r="A865" i="72"/>
  <c r="C864" i="72"/>
  <c r="B864" i="72"/>
  <c r="A864" i="72"/>
  <c r="C863" i="72"/>
  <c r="B863" i="72"/>
  <c r="A863" i="72"/>
  <c r="C862" i="72"/>
  <c r="B862" i="72"/>
  <c r="A862" i="72"/>
  <c r="C861" i="72"/>
  <c r="B861" i="72"/>
  <c r="A861" i="72"/>
  <c r="C860" i="72"/>
  <c r="B860" i="72"/>
  <c r="A860" i="72"/>
  <c r="C859" i="72"/>
  <c r="B859" i="72"/>
  <c r="A859" i="72"/>
  <c r="C857" i="72"/>
  <c r="B857" i="72"/>
  <c r="A857" i="72"/>
  <c r="C856" i="72"/>
  <c r="B856" i="72"/>
  <c r="A856" i="72"/>
  <c r="C854" i="72"/>
  <c r="B854" i="72"/>
  <c r="A854" i="72"/>
  <c r="C853" i="72"/>
  <c r="B853" i="72"/>
  <c r="A853" i="72"/>
  <c r="C852" i="72"/>
  <c r="B852" i="72"/>
  <c r="A852" i="72"/>
  <c r="C851" i="72"/>
  <c r="B851" i="72"/>
  <c r="A851" i="72"/>
  <c r="C850" i="72"/>
  <c r="B850" i="72"/>
  <c r="A850" i="72"/>
  <c r="C849" i="72"/>
  <c r="B849" i="72"/>
  <c r="A849" i="72"/>
  <c r="C848" i="72"/>
  <c r="B848" i="72"/>
  <c r="A848" i="72"/>
  <c r="C847" i="72"/>
  <c r="B847" i="72"/>
  <c r="A847" i="72"/>
  <c r="C846" i="72"/>
  <c r="B846" i="72"/>
  <c r="A846" i="72"/>
  <c r="C845" i="72"/>
  <c r="B845" i="72"/>
  <c r="A845" i="72"/>
  <c r="C844" i="72"/>
  <c r="B844" i="72"/>
  <c r="A844" i="72"/>
  <c r="C843" i="72"/>
  <c r="B843" i="72"/>
  <c r="A843" i="72"/>
  <c r="C842" i="72"/>
  <c r="B842" i="72"/>
  <c r="A842" i="72"/>
  <c r="C841" i="72"/>
  <c r="B841" i="72"/>
  <c r="A841" i="72"/>
  <c r="C840" i="72"/>
  <c r="B840" i="72"/>
  <c r="A840" i="72"/>
  <c r="C839" i="72"/>
  <c r="B839" i="72"/>
  <c r="A839" i="72"/>
  <c r="C838" i="72"/>
  <c r="B838" i="72"/>
  <c r="A838" i="72"/>
  <c r="C837" i="72"/>
  <c r="B837" i="72"/>
  <c r="A837" i="72"/>
  <c r="C836" i="72"/>
  <c r="B836" i="72"/>
  <c r="A836" i="72"/>
  <c r="C835" i="72"/>
  <c r="B835" i="72"/>
  <c r="A835" i="72"/>
  <c r="C834" i="72"/>
  <c r="B834" i="72"/>
  <c r="A834" i="72"/>
  <c r="C833" i="72"/>
  <c r="B833" i="72"/>
  <c r="A833" i="72"/>
  <c r="C832" i="72"/>
  <c r="B832" i="72"/>
  <c r="A832" i="72"/>
  <c r="C831" i="72"/>
  <c r="B831" i="72"/>
  <c r="A831" i="72"/>
  <c r="C830" i="72"/>
  <c r="B830" i="72"/>
  <c r="A830" i="72"/>
  <c r="C829" i="72"/>
  <c r="B829" i="72"/>
  <c r="A829" i="72"/>
  <c r="C828" i="72"/>
  <c r="B828" i="72"/>
  <c r="A828" i="72"/>
  <c r="C827" i="72"/>
  <c r="B827" i="72"/>
  <c r="A827" i="72"/>
  <c r="C826" i="72"/>
  <c r="B826" i="72"/>
  <c r="A826" i="72"/>
  <c r="C825" i="72"/>
  <c r="B825" i="72"/>
  <c r="A825" i="72"/>
  <c r="C824" i="72"/>
  <c r="B824" i="72"/>
  <c r="A824" i="72"/>
  <c r="C823" i="72"/>
  <c r="B823" i="72"/>
  <c r="A823" i="72"/>
  <c r="C822" i="72"/>
  <c r="B822" i="72"/>
  <c r="A822" i="72"/>
  <c r="C821" i="72"/>
  <c r="B821" i="72"/>
  <c r="A821" i="72"/>
  <c r="C820" i="72"/>
  <c r="B820" i="72"/>
  <c r="A820" i="72"/>
  <c r="C819" i="72"/>
  <c r="B819" i="72"/>
  <c r="A819" i="72"/>
  <c r="C818" i="72"/>
  <c r="B818" i="72"/>
  <c r="A818" i="72"/>
  <c r="C817" i="72"/>
  <c r="B817" i="72"/>
  <c r="A817" i="72"/>
  <c r="C816" i="72"/>
  <c r="B816" i="72"/>
  <c r="A816" i="72"/>
  <c r="C815" i="72"/>
  <c r="B815" i="72"/>
  <c r="A815" i="72"/>
  <c r="C814" i="72"/>
  <c r="B814" i="72"/>
  <c r="A814" i="72"/>
  <c r="C813" i="72"/>
  <c r="B813" i="72"/>
  <c r="A813" i="72"/>
  <c r="C812" i="72"/>
  <c r="B812" i="72"/>
  <c r="A812" i="72"/>
  <c r="C811" i="72"/>
  <c r="B811" i="72"/>
  <c r="A811" i="72"/>
  <c r="C810" i="72"/>
  <c r="B810" i="72"/>
  <c r="A810" i="72"/>
  <c r="C809" i="72"/>
  <c r="B809" i="72"/>
  <c r="A809" i="72"/>
  <c r="C807" i="72"/>
  <c r="B807" i="72"/>
  <c r="A807" i="72"/>
  <c r="C806" i="72"/>
  <c r="B806" i="72"/>
  <c r="A806" i="72"/>
  <c r="C805" i="72"/>
  <c r="B805" i="72"/>
  <c r="A805" i="72"/>
  <c r="C804" i="72"/>
  <c r="B804" i="72"/>
  <c r="A804" i="72"/>
  <c r="C803" i="72"/>
  <c r="B803" i="72"/>
  <c r="A803" i="72"/>
  <c r="C802" i="72"/>
  <c r="B802" i="72"/>
  <c r="A802" i="72"/>
  <c r="C801" i="72"/>
  <c r="B801" i="72"/>
  <c r="A801" i="72"/>
  <c r="C800" i="72"/>
  <c r="B800" i="72"/>
  <c r="A800" i="72"/>
  <c r="C799" i="72"/>
  <c r="B799" i="72"/>
  <c r="A799" i="72"/>
  <c r="C798" i="72"/>
  <c r="B798" i="72"/>
  <c r="A798" i="72"/>
  <c r="C797" i="72"/>
  <c r="B797" i="72"/>
  <c r="A797" i="72"/>
  <c r="C796" i="72"/>
  <c r="B796" i="72"/>
  <c r="A796" i="72"/>
  <c r="C795" i="72"/>
  <c r="B795" i="72"/>
  <c r="A795" i="72"/>
  <c r="C794" i="72"/>
  <c r="B794" i="72"/>
  <c r="A794" i="72"/>
  <c r="C793" i="72"/>
  <c r="B793" i="72"/>
  <c r="A793" i="72"/>
  <c r="C792" i="72"/>
  <c r="B792" i="72"/>
  <c r="A792" i="72"/>
  <c r="C791" i="72"/>
  <c r="B791" i="72"/>
  <c r="A791" i="72"/>
  <c r="C790" i="72"/>
  <c r="B790" i="72"/>
  <c r="A790" i="72"/>
  <c r="C789" i="72"/>
  <c r="B789" i="72"/>
  <c r="A789" i="72"/>
  <c r="C788" i="72"/>
  <c r="B788" i="72"/>
  <c r="A788" i="72"/>
  <c r="C787" i="72"/>
  <c r="B787" i="72"/>
  <c r="A787" i="72"/>
  <c r="C786" i="72"/>
  <c r="B786" i="72"/>
  <c r="A786" i="72"/>
  <c r="C785" i="72"/>
  <c r="B785" i="72"/>
  <c r="A785" i="72"/>
  <c r="C784" i="72"/>
  <c r="B784" i="72"/>
  <c r="A784" i="72"/>
  <c r="C783" i="72"/>
  <c r="B783" i="72"/>
  <c r="A783" i="72"/>
  <c r="C782" i="72"/>
  <c r="B782" i="72"/>
  <c r="A782" i="72"/>
  <c r="C781" i="72"/>
  <c r="B781" i="72"/>
  <c r="A781" i="72"/>
  <c r="C780" i="72"/>
  <c r="B780" i="72"/>
  <c r="A780" i="72"/>
  <c r="C779" i="72"/>
  <c r="B779" i="72"/>
  <c r="A779" i="72"/>
  <c r="C778" i="72"/>
  <c r="B778" i="72"/>
  <c r="A778" i="72"/>
  <c r="C777" i="72"/>
  <c r="B777" i="72"/>
  <c r="A777" i="72"/>
  <c r="C776" i="72"/>
  <c r="B776" i="72"/>
  <c r="A776" i="72"/>
  <c r="C775" i="72"/>
  <c r="B775" i="72"/>
  <c r="A775" i="72"/>
  <c r="C774" i="72"/>
  <c r="B774" i="72"/>
  <c r="A774" i="72"/>
  <c r="C773" i="72"/>
  <c r="B773" i="72"/>
  <c r="A773" i="72"/>
  <c r="C772" i="72"/>
  <c r="B772" i="72"/>
  <c r="A772" i="72"/>
  <c r="C771" i="72"/>
  <c r="B771" i="72"/>
  <c r="A771" i="72"/>
  <c r="C770" i="72"/>
  <c r="B770" i="72"/>
  <c r="A770" i="72"/>
  <c r="C769" i="72"/>
  <c r="B769" i="72"/>
  <c r="A769" i="72"/>
  <c r="C768" i="72"/>
  <c r="B768" i="72"/>
  <c r="A768" i="72"/>
  <c r="C767" i="72"/>
  <c r="B767" i="72"/>
  <c r="A767" i="72"/>
  <c r="C766" i="72"/>
  <c r="B766" i="72"/>
  <c r="A766" i="72"/>
  <c r="C765" i="72"/>
  <c r="B765" i="72"/>
  <c r="A765" i="72"/>
  <c r="C764" i="72"/>
  <c r="B764" i="72"/>
  <c r="A764" i="72"/>
  <c r="C763" i="72"/>
  <c r="B763" i="72"/>
  <c r="A763" i="72"/>
  <c r="C761" i="72"/>
  <c r="B761" i="72"/>
  <c r="A761" i="72"/>
  <c r="C760" i="72"/>
  <c r="B760" i="72"/>
  <c r="A760" i="72"/>
  <c r="C759" i="72"/>
  <c r="B759" i="72"/>
  <c r="A759" i="72"/>
  <c r="C758" i="72"/>
  <c r="B758" i="72"/>
  <c r="A758" i="72"/>
  <c r="C757" i="72"/>
  <c r="B757" i="72"/>
  <c r="A757" i="72"/>
  <c r="C756" i="72"/>
  <c r="B756" i="72"/>
  <c r="A756" i="72"/>
  <c r="C755" i="72"/>
  <c r="B755" i="72"/>
  <c r="A755" i="72"/>
  <c r="C754" i="72"/>
  <c r="B754" i="72"/>
  <c r="A754" i="72"/>
  <c r="B753" i="72"/>
  <c r="A753" i="72"/>
  <c r="C752" i="72"/>
  <c r="B752" i="72"/>
  <c r="A752" i="72"/>
  <c r="C751" i="72"/>
  <c r="B751" i="72"/>
  <c r="A751" i="72"/>
  <c r="C750" i="72"/>
  <c r="B750" i="72"/>
  <c r="A750" i="72"/>
  <c r="C749" i="72"/>
  <c r="B749" i="72"/>
  <c r="A749" i="72"/>
  <c r="C748" i="72"/>
  <c r="B748" i="72"/>
  <c r="A748" i="72"/>
  <c r="C747" i="72"/>
  <c r="B747" i="72"/>
  <c r="A747" i="72"/>
  <c r="A746" i="72"/>
  <c r="C745" i="72"/>
  <c r="B745" i="72"/>
  <c r="A745" i="72"/>
  <c r="C744" i="72"/>
  <c r="B744" i="72"/>
  <c r="A744" i="72"/>
  <c r="C743" i="72"/>
  <c r="B743" i="72"/>
  <c r="A743" i="72"/>
  <c r="C742" i="72"/>
  <c r="B742" i="72"/>
  <c r="A742" i="72"/>
  <c r="C741" i="72"/>
  <c r="B741" i="72"/>
  <c r="A741" i="72"/>
  <c r="C740" i="72"/>
  <c r="B740" i="72"/>
  <c r="A740" i="72"/>
  <c r="C739" i="72"/>
  <c r="B739" i="72"/>
  <c r="A739" i="72"/>
  <c r="C738" i="72"/>
  <c r="B738" i="72"/>
  <c r="A738" i="72"/>
  <c r="C737" i="72"/>
  <c r="B737" i="72"/>
  <c r="A737" i="72"/>
  <c r="C736" i="72"/>
  <c r="B736" i="72"/>
  <c r="A736" i="72"/>
  <c r="C735" i="72"/>
  <c r="B735" i="72"/>
  <c r="A735" i="72"/>
  <c r="C734" i="72"/>
  <c r="B734" i="72"/>
  <c r="A734" i="72"/>
  <c r="C733" i="72"/>
  <c r="B733" i="72"/>
  <c r="A733" i="72"/>
  <c r="C731" i="72"/>
  <c r="B731" i="72"/>
  <c r="A731" i="72"/>
  <c r="C730" i="72"/>
  <c r="B730" i="72"/>
  <c r="A730" i="72"/>
  <c r="C729" i="72"/>
  <c r="B729" i="72"/>
  <c r="A729" i="72"/>
  <c r="C728" i="72"/>
  <c r="B728" i="72"/>
  <c r="A728" i="72"/>
  <c r="C727" i="72"/>
  <c r="B727" i="72"/>
  <c r="A727" i="72"/>
  <c r="C726" i="72"/>
  <c r="B726" i="72"/>
  <c r="A726" i="72"/>
  <c r="C725" i="72"/>
  <c r="B725" i="72"/>
  <c r="A725" i="72"/>
  <c r="C724" i="72"/>
  <c r="B724" i="72"/>
  <c r="A724" i="72"/>
  <c r="C723" i="72"/>
  <c r="B723" i="72"/>
  <c r="A723" i="72"/>
  <c r="C722" i="72"/>
  <c r="B722" i="72"/>
  <c r="A722" i="72"/>
  <c r="C721" i="72"/>
  <c r="B721" i="72"/>
  <c r="A721" i="72"/>
  <c r="C720" i="72"/>
  <c r="B720" i="72"/>
  <c r="A720" i="72"/>
  <c r="C719" i="72"/>
  <c r="B719" i="72"/>
  <c r="A719" i="72"/>
  <c r="C718" i="72"/>
  <c r="B718" i="72"/>
  <c r="A718" i="72"/>
  <c r="C717" i="72"/>
  <c r="B717" i="72"/>
  <c r="A717" i="72"/>
  <c r="C716" i="72"/>
  <c r="B716" i="72"/>
  <c r="A716" i="72"/>
  <c r="C715" i="72"/>
  <c r="B715" i="72"/>
  <c r="A715" i="72"/>
  <c r="C713" i="72"/>
  <c r="B713" i="72"/>
  <c r="A713" i="72"/>
  <c r="C712" i="72"/>
  <c r="B712" i="72"/>
  <c r="A712" i="72"/>
  <c r="C711" i="72"/>
  <c r="B711" i="72"/>
  <c r="A711" i="72"/>
  <c r="C710" i="72"/>
  <c r="B710" i="72"/>
  <c r="A710" i="72"/>
  <c r="C709" i="72"/>
  <c r="B709" i="72"/>
  <c r="A709" i="72"/>
  <c r="C708" i="72"/>
  <c r="B708" i="72"/>
  <c r="A708" i="72"/>
  <c r="C707" i="72"/>
  <c r="B707" i="72"/>
  <c r="A707" i="72"/>
  <c r="C706" i="72"/>
  <c r="B706" i="72"/>
  <c r="A706" i="72"/>
  <c r="C705" i="72"/>
  <c r="B705" i="72"/>
  <c r="A705" i="72"/>
  <c r="C704" i="72"/>
  <c r="B704" i="72"/>
  <c r="A704" i="72"/>
  <c r="C703" i="72"/>
  <c r="B703" i="72"/>
  <c r="A703" i="72"/>
  <c r="A702" i="72"/>
  <c r="C701" i="72"/>
  <c r="B701" i="72"/>
  <c r="A701" i="72"/>
  <c r="C700" i="72"/>
  <c r="B700" i="72"/>
  <c r="A700" i="72"/>
  <c r="C699" i="72"/>
  <c r="B699" i="72"/>
  <c r="A699" i="72"/>
  <c r="C698" i="72"/>
  <c r="B698" i="72"/>
  <c r="A698" i="72"/>
  <c r="C697" i="72"/>
  <c r="B697" i="72"/>
  <c r="A697" i="72"/>
  <c r="C696" i="72"/>
  <c r="B696" i="72"/>
  <c r="A696" i="72"/>
  <c r="C695" i="72"/>
  <c r="B695" i="72"/>
  <c r="A695" i="72"/>
  <c r="C694" i="72"/>
  <c r="B694" i="72"/>
  <c r="A694" i="72"/>
  <c r="C693" i="72"/>
  <c r="B693" i="72"/>
  <c r="A693" i="72"/>
  <c r="C692" i="72"/>
  <c r="B692" i="72"/>
  <c r="A692" i="72"/>
  <c r="C691" i="72"/>
  <c r="B691" i="72"/>
  <c r="A691" i="72"/>
  <c r="C690" i="72"/>
  <c r="B690" i="72"/>
  <c r="A690" i="72"/>
  <c r="C689" i="72"/>
  <c r="B689" i="72"/>
  <c r="A689" i="72"/>
  <c r="C688" i="72"/>
  <c r="B688" i="72"/>
  <c r="A688" i="72"/>
  <c r="C687" i="72"/>
  <c r="B687" i="72"/>
  <c r="A687" i="72"/>
  <c r="C686" i="72"/>
  <c r="B686" i="72"/>
  <c r="A686" i="72"/>
  <c r="C685" i="72"/>
  <c r="B685" i="72"/>
  <c r="A685" i="72"/>
  <c r="C684" i="72"/>
  <c r="B684" i="72"/>
  <c r="A684" i="72"/>
  <c r="C683" i="72"/>
  <c r="B683" i="72"/>
  <c r="A683" i="72"/>
  <c r="C681" i="72"/>
  <c r="B681" i="72"/>
  <c r="A681" i="72"/>
  <c r="C680" i="72"/>
  <c r="B680" i="72"/>
  <c r="A680" i="72"/>
  <c r="C679" i="72"/>
  <c r="B679" i="72"/>
  <c r="A679" i="72"/>
  <c r="C678" i="72"/>
  <c r="B678" i="72"/>
  <c r="A678" i="72"/>
  <c r="C677" i="72"/>
  <c r="B677" i="72"/>
  <c r="A677" i="72"/>
  <c r="C676" i="72"/>
  <c r="B676" i="72"/>
  <c r="A676" i="72"/>
  <c r="C675" i="72"/>
  <c r="B675" i="72"/>
  <c r="A675" i="72"/>
  <c r="C674" i="72"/>
  <c r="B674" i="72"/>
  <c r="A674" i="72"/>
  <c r="C673" i="72"/>
  <c r="B673" i="72"/>
  <c r="A673" i="72"/>
  <c r="C672" i="72"/>
  <c r="B672" i="72"/>
  <c r="A672" i="72"/>
  <c r="C671" i="72"/>
  <c r="B671" i="72"/>
  <c r="A671" i="72"/>
  <c r="C670" i="72"/>
  <c r="B670" i="72"/>
  <c r="A670" i="72"/>
  <c r="C669" i="72"/>
  <c r="B669" i="72"/>
  <c r="A669" i="72"/>
  <c r="C667" i="72"/>
  <c r="B667" i="72"/>
  <c r="A667" i="72"/>
  <c r="C666" i="72"/>
  <c r="B666" i="72"/>
  <c r="A666" i="72"/>
  <c r="C665" i="72"/>
  <c r="B665" i="72"/>
  <c r="A665" i="72"/>
  <c r="C664" i="72"/>
  <c r="B664" i="72"/>
  <c r="A664" i="72"/>
  <c r="C663" i="72"/>
  <c r="B663" i="72"/>
  <c r="A663" i="72"/>
  <c r="C662" i="72"/>
  <c r="B662" i="72"/>
  <c r="A662" i="72"/>
  <c r="C661" i="72"/>
  <c r="B661" i="72"/>
  <c r="A661" i="72"/>
  <c r="C660" i="72"/>
  <c r="B660" i="72"/>
  <c r="A660" i="72"/>
  <c r="C659" i="72"/>
  <c r="B659" i="72"/>
  <c r="A659" i="72"/>
  <c r="C658" i="72"/>
  <c r="B658" i="72"/>
  <c r="A658" i="72"/>
  <c r="C657" i="72"/>
  <c r="B657" i="72"/>
  <c r="A657" i="72"/>
  <c r="C656" i="72"/>
  <c r="B656" i="72"/>
  <c r="A656" i="72"/>
  <c r="C655" i="72"/>
  <c r="B655" i="72"/>
  <c r="A655" i="72"/>
  <c r="C654" i="72"/>
  <c r="B654" i="72"/>
  <c r="A654" i="72"/>
  <c r="C653" i="72"/>
  <c r="B653" i="72"/>
  <c r="A653" i="72"/>
  <c r="C652" i="72"/>
  <c r="B652" i="72"/>
  <c r="A652" i="72"/>
  <c r="C651" i="72"/>
  <c r="B651" i="72"/>
  <c r="A651" i="72"/>
  <c r="A650" i="72"/>
  <c r="C649" i="72"/>
  <c r="B649" i="72"/>
  <c r="A649" i="72"/>
  <c r="C648" i="72"/>
  <c r="B648" i="72"/>
  <c r="A648" i="72"/>
  <c r="C647" i="72"/>
  <c r="B647" i="72"/>
  <c r="A647" i="72"/>
  <c r="C646" i="72"/>
  <c r="B646" i="72"/>
  <c r="A646" i="72"/>
  <c r="C645" i="72"/>
  <c r="B645" i="72"/>
  <c r="A645" i="72"/>
  <c r="C644" i="72"/>
  <c r="B644" i="72"/>
  <c r="A644" i="72"/>
  <c r="C643" i="72"/>
  <c r="B643" i="72"/>
  <c r="A643" i="72"/>
  <c r="C642" i="72"/>
  <c r="B642" i="72"/>
  <c r="A642" i="72"/>
  <c r="C641" i="72"/>
  <c r="B641" i="72"/>
  <c r="A641" i="72"/>
  <c r="C640" i="72"/>
  <c r="B640" i="72"/>
  <c r="A640" i="72"/>
  <c r="C639" i="72"/>
  <c r="B639" i="72"/>
  <c r="A639" i="72"/>
  <c r="C638" i="72"/>
  <c r="B638" i="72"/>
  <c r="A638" i="72"/>
  <c r="C637" i="72"/>
  <c r="B637" i="72"/>
  <c r="A637" i="72"/>
  <c r="C636" i="72"/>
  <c r="B636" i="72"/>
  <c r="A636" i="72"/>
  <c r="C635" i="72"/>
  <c r="B635" i="72"/>
  <c r="A635" i="72"/>
  <c r="C634" i="72"/>
  <c r="B634" i="72"/>
  <c r="A634" i="72"/>
  <c r="C633" i="72"/>
  <c r="B633" i="72"/>
  <c r="A633" i="72"/>
  <c r="C632" i="72"/>
  <c r="B632" i="72"/>
  <c r="A632" i="72"/>
  <c r="C631" i="72"/>
  <c r="B631" i="72"/>
  <c r="A631" i="72"/>
  <c r="C630" i="72"/>
  <c r="B630" i="72"/>
  <c r="A630" i="72"/>
  <c r="C629" i="72"/>
  <c r="B629" i="72"/>
  <c r="A629" i="72"/>
  <c r="C628" i="72"/>
  <c r="B628" i="72"/>
  <c r="A628" i="72"/>
  <c r="C627" i="72"/>
  <c r="B627" i="72"/>
  <c r="A627" i="72"/>
  <c r="C626" i="72"/>
  <c r="B626" i="72"/>
  <c r="A626" i="72"/>
  <c r="C625" i="72"/>
  <c r="B625" i="72"/>
  <c r="A625" i="72"/>
  <c r="C624" i="72"/>
  <c r="B624" i="72"/>
  <c r="A624" i="72"/>
  <c r="C623" i="72"/>
  <c r="B623" i="72"/>
  <c r="A623" i="72"/>
  <c r="C622" i="72"/>
  <c r="B622" i="72"/>
  <c r="A622" i="72"/>
  <c r="C621" i="72"/>
  <c r="B621" i="72"/>
  <c r="A621" i="72"/>
  <c r="C619" i="72"/>
  <c r="B619" i="72"/>
  <c r="A619" i="72"/>
  <c r="C618" i="72"/>
  <c r="B618" i="72"/>
  <c r="A618" i="72"/>
  <c r="C617" i="72"/>
  <c r="B617" i="72"/>
  <c r="A617" i="72"/>
  <c r="C616" i="72"/>
  <c r="B616" i="72"/>
  <c r="A616" i="72"/>
  <c r="C615" i="72"/>
  <c r="B615" i="72"/>
  <c r="A615" i="72"/>
  <c r="C614" i="72"/>
  <c r="B614" i="72"/>
  <c r="A614" i="72"/>
  <c r="C613" i="72"/>
  <c r="B613" i="72"/>
  <c r="A613" i="72"/>
  <c r="C612" i="72"/>
  <c r="B612" i="72"/>
  <c r="A612" i="72"/>
  <c r="C611" i="72"/>
  <c r="B611" i="72"/>
  <c r="A611" i="72"/>
  <c r="C610" i="72"/>
  <c r="B610" i="72"/>
  <c r="A610" i="72"/>
  <c r="C609" i="72"/>
  <c r="B609" i="72"/>
  <c r="A609" i="72"/>
  <c r="C608" i="72"/>
  <c r="B608" i="72"/>
  <c r="A608" i="72"/>
  <c r="C607" i="72"/>
  <c r="B607" i="72"/>
  <c r="A607" i="72"/>
  <c r="C606" i="72"/>
  <c r="B606" i="72"/>
  <c r="A606" i="72"/>
  <c r="C605" i="72"/>
  <c r="B605" i="72"/>
  <c r="A605" i="72"/>
  <c r="C604" i="72"/>
  <c r="B604" i="72"/>
  <c r="A604" i="72"/>
  <c r="C603" i="72"/>
  <c r="B603" i="72"/>
  <c r="A603" i="72"/>
  <c r="A602" i="72"/>
  <c r="C601" i="72"/>
  <c r="B601" i="72"/>
  <c r="A601" i="72"/>
  <c r="C600" i="72"/>
  <c r="B600" i="72"/>
  <c r="A600" i="72"/>
  <c r="C599" i="72"/>
  <c r="B599" i="72"/>
  <c r="A599" i="72"/>
  <c r="C598" i="72"/>
  <c r="B598" i="72"/>
  <c r="A598" i="72"/>
  <c r="C597" i="72"/>
  <c r="B597" i="72"/>
  <c r="A597" i="72"/>
  <c r="C596" i="72"/>
  <c r="B596" i="72"/>
  <c r="A596" i="72"/>
  <c r="C595" i="72"/>
  <c r="B595" i="72"/>
  <c r="A595" i="72"/>
  <c r="C594" i="72"/>
  <c r="B594" i="72"/>
  <c r="A594" i="72"/>
  <c r="C593" i="72"/>
  <c r="B593" i="72"/>
  <c r="A593" i="72"/>
  <c r="C592" i="72"/>
  <c r="B592" i="72"/>
  <c r="A592" i="72"/>
  <c r="C591" i="72"/>
  <c r="B591" i="72"/>
  <c r="A591" i="72"/>
  <c r="C590" i="72"/>
  <c r="B590" i="72"/>
  <c r="A590" i="72"/>
  <c r="C589" i="72"/>
  <c r="B589" i="72"/>
  <c r="A589" i="72"/>
  <c r="C588" i="72"/>
  <c r="B588" i="72"/>
  <c r="A588" i="72"/>
  <c r="C587" i="72"/>
  <c r="B587" i="72"/>
  <c r="A587" i="72"/>
  <c r="C586" i="72"/>
  <c r="B586" i="72"/>
  <c r="A586" i="72"/>
  <c r="C585" i="72"/>
  <c r="B585" i="72"/>
  <c r="A585" i="72"/>
  <c r="C584" i="72"/>
  <c r="B584" i="72"/>
  <c r="A584" i="72"/>
  <c r="C583" i="72"/>
  <c r="B583" i="72"/>
  <c r="A583" i="72"/>
  <c r="C582" i="72"/>
  <c r="B582" i="72"/>
  <c r="A582" i="72"/>
  <c r="C581" i="72"/>
  <c r="B581" i="72"/>
  <c r="A581" i="72"/>
  <c r="C580" i="72"/>
  <c r="B580" i="72"/>
  <c r="A580" i="72"/>
  <c r="C579" i="72"/>
  <c r="B579" i="72"/>
  <c r="A579" i="72"/>
  <c r="C578" i="72"/>
  <c r="B578" i="72"/>
  <c r="A578" i="72"/>
  <c r="C577" i="72"/>
  <c r="B577" i="72"/>
  <c r="A577" i="72"/>
  <c r="C576" i="72"/>
  <c r="B576" i="72"/>
  <c r="A576" i="72"/>
  <c r="C575" i="72"/>
  <c r="B575" i="72"/>
  <c r="A575" i="72"/>
  <c r="C574" i="72"/>
  <c r="B574" i="72"/>
  <c r="A574" i="72"/>
  <c r="C572" i="72"/>
  <c r="B572" i="72"/>
  <c r="A572" i="72"/>
  <c r="C571" i="72"/>
  <c r="B571" i="72"/>
  <c r="A571" i="72"/>
  <c r="C570" i="72"/>
  <c r="B570" i="72"/>
  <c r="A570" i="72"/>
  <c r="C569" i="72"/>
  <c r="B569" i="72"/>
  <c r="A569" i="72"/>
  <c r="C568" i="72"/>
  <c r="B568" i="72"/>
  <c r="A568" i="72"/>
  <c r="C567" i="72"/>
  <c r="B567" i="72"/>
  <c r="A567" i="72"/>
  <c r="C566" i="72"/>
  <c r="B566" i="72"/>
  <c r="A566" i="72"/>
  <c r="C565" i="72"/>
  <c r="B565" i="72"/>
  <c r="A565" i="72"/>
  <c r="C564" i="72"/>
  <c r="B564" i="72"/>
  <c r="A564" i="72"/>
  <c r="C563" i="72"/>
  <c r="B563" i="72"/>
  <c r="A563" i="72"/>
  <c r="C562" i="72"/>
  <c r="B562" i="72"/>
  <c r="A562" i="72"/>
  <c r="C561" i="72"/>
  <c r="B561" i="72"/>
  <c r="A561" i="72"/>
  <c r="C560" i="72"/>
  <c r="B560" i="72"/>
  <c r="A560" i="72"/>
  <c r="C559" i="72"/>
  <c r="B559" i="72"/>
  <c r="A559" i="72"/>
  <c r="C558" i="72"/>
  <c r="B558" i="72"/>
  <c r="A558" i="72"/>
  <c r="C557" i="72"/>
  <c r="B557" i="72"/>
  <c r="A557" i="72"/>
  <c r="C556" i="72"/>
  <c r="B556" i="72"/>
  <c r="A556" i="72"/>
  <c r="C555" i="72"/>
  <c r="B555" i="72"/>
  <c r="A555" i="72"/>
  <c r="C554" i="72"/>
  <c r="B554" i="72"/>
  <c r="A554" i="72"/>
  <c r="C553" i="72"/>
  <c r="B553" i="72"/>
  <c r="A553" i="72"/>
  <c r="C552" i="72"/>
  <c r="B552" i="72"/>
  <c r="A552" i="72"/>
  <c r="C551" i="72"/>
  <c r="B551" i="72"/>
  <c r="A551" i="72"/>
  <c r="C550" i="72"/>
  <c r="B550" i="72"/>
  <c r="A550" i="72"/>
  <c r="C549" i="72"/>
  <c r="B549" i="72"/>
  <c r="A549" i="72"/>
  <c r="C547" i="72"/>
  <c r="B547" i="72"/>
  <c r="A547" i="72"/>
  <c r="C546" i="72"/>
  <c r="B546" i="72"/>
  <c r="A546" i="72"/>
  <c r="C545" i="72"/>
  <c r="B545" i="72"/>
  <c r="A545" i="72"/>
  <c r="C544" i="72"/>
  <c r="B544" i="72"/>
  <c r="A544" i="72"/>
  <c r="C543" i="72"/>
  <c r="B543" i="72"/>
  <c r="A543" i="72"/>
  <c r="C542" i="72"/>
  <c r="B542" i="72"/>
  <c r="A542" i="72"/>
  <c r="C541" i="72"/>
  <c r="B541" i="72"/>
  <c r="A541" i="72"/>
  <c r="C540" i="72"/>
  <c r="B540" i="72"/>
  <c r="A540" i="72"/>
  <c r="C539" i="72"/>
  <c r="B539" i="72"/>
  <c r="A539" i="72"/>
  <c r="C538" i="72"/>
  <c r="B538" i="72"/>
  <c r="A538" i="72"/>
  <c r="C537" i="72"/>
  <c r="B537" i="72"/>
  <c r="A537" i="72"/>
  <c r="C536" i="72"/>
  <c r="B536" i="72"/>
  <c r="A536" i="72"/>
  <c r="C535" i="72"/>
  <c r="B535" i="72"/>
  <c r="A535" i="72"/>
  <c r="C534" i="72"/>
  <c r="B534" i="72"/>
  <c r="A534" i="72"/>
  <c r="C533" i="72"/>
  <c r="B533" i="72"/>
  <c r="A533" i="72"/>
  <c r="C532" i="72"/>
  <c r="B532" i="72"/>
  <c r="A532" i="72"/>
  <c r="C531" i="72"/>
  <c r="B531" i="72"/>
  <c r="A531" i="72"/>
  <c r="C530" i="72"/>
  <c r="B530" i="72"/>
  <c r="A530" i="72"/>
  <c r="C529" i="72"/>
  <c r="B529" i="72"/>
  <c r="A529" i="72"/>
  <c r="C528" i="72"/>
  <c r="B528" i="72"/>
  <c r="A528" i="72"/>
  <c r="C527" i="72"/>
  <c r="B527" i="72"/>
  <c r="A527" i="72"/>
  <c r="C526" i="72"/>
  <c r="B526" i="72"/>
  <c r="A526" i="72"/>
  <c r="C524" i="72"/>
  <c r="B524" i="72"/>
  <c r="A524" i="72"/>
  <c r="C523" i="72"/>
  <c r="B523" i="72"/>
  <c r="A523" i="72"/>
  <c r="C522" i="72"/>
  <c r="B522" i="72"/>
  <c r="A522" i="72"/>
  <c r="C521" i="72"/>
  <c r="B521" i="72"/>
  <c r="A521" i="72"/>
  <c r="C520" i="72"/>
  <c r="B520" i="72"/>
  <c r="A520" i="72"/>
  <c r="C519" i="72"/>
  <c r="B519" i="72"/>
  <c r="A519" i="72"/>
  <c r="C518" i="72"/>
  <c r="B518" i="72"/>
  <c r="A518" i="72"/>
  <c r="C517" i="72"/>
  <c r="B517" i="72"/>
  <c r="A517" i="72"/>
  <c r="C516" i="72"/>
  <c r="B516" i="72"/>
  <c r="A516" i="72"/>
  <c r="C515" i="72"/>
  <c r="B515" i="72"/>
  <c r="A515" i="72"/>
  <c r="C514" i="72"/>
  <c r="B514" i="72"/>
  <c r="A514" i="72"/>
  <c r="C513" i="72"/>
  <c r="B513" i="72"/>
  <c r="A513" i="72"/>
  <c r="C512" i="72"/>
  <c r="B512" i="72"/>
  <c r="A512" i="72"/>
  <c r="C511" i="72"/>
  <c r="B511" i="72"/>
  <c r="A511" i="72"/>
  <c r="C510" i="72"/>
  <c r="B510" i="72"/>
  <c r="A510" i="72"/>
  <c r="C509" i="72"/>
  <c r="B509" i="72"/>
  <c r="A509" i="72"/>
  <c r="C508" i="72"/>
  <c r="B508" i="72"/>
  <c r="A508" i="72"/>
  <c r="C507" i="72"/>
  <c r="B507" i="72"/>
  <c r="A507" i="72"/>
  <c r="C506" i="72"/>
  <c r="B506" i="72"/>
  <c r="A506" i="72"/>
  <c r="C504" i="72"/>
  <c r="B504" i="72"/>
  <c r="A504" i="72"/>
  <c r="C503" i="72"/>
  <c r="B503" i="72"/>
  <c r="A503" i="72"/>
  <c r="C502" i="72"/>
  <c r="B502" i="72"/>
  <c r="A502" i="72"/>
  <c r="C501" i="72"/>
  <c r="B501" i="72"/>
  <c r="A501" i="72"/>
  <c r="C500" i="72"/>
  <c r="B500" i="72"/>
  <c r="A500" i="72"/>
  <c r="C498" i="72"/>
  <c r="B498" i="72"/>
  <c r="A498" i="72"/>
  <c r="C497" i="72"/>
  <c r="B497" i="72"/>
  <c r="A497" i="72"/>
  <c r="C496" i="72"/>
  <c r="B496" i="72"/>
  <c r="A496" i="72"/>
  <c r="C495" i="72"/>
  <c r="B495" i="72"/>
  <c r="A495" i="72"/>
  <c r="C494" i="72"/>
  <c r="B494" i="72"/>
  <c r="A494" i="72"/>
  <c r="C493" i="72"/>
  <c r="B493" i="72"/>
  <c r="A493" i="72"/>
  <c r="C492" i="72"/>
  <c r="B492" i="72"/>
  <c r="A492" i="72"/>
  <c r="C491" i="72"/>
  <c r="B491" i="72"/>
  <c r="A491" i="72"/>
  <c r="C490" i="72"/>
  <c r="B490" i="72"/>
  <c r="A490" i="72"/>
  <c r="C489" i="72"/>
  <c r="B489" i="72"/>
  <c r="A489" i="72"/>
  <c r="A488" i="72"/>
  <c r="C487" i="72"/>
  <c r="B487" i="72"/>
  <c r="A487" i="72"/>
  <c r="C486" i="72"/>
  <c r="B486" i="72"/>
  <c r="A486" i="72"/>
  <c r="C485" i="72"/>
  <c r="B485" i="72"/>
  <c r="A485" i="72"/>
  <c r="C484" i="72"/>
  <c r="B484" i="72"/>
  <c r="A484" i="72"/>
  <c r="C483" i="72"/>
  <c r="B483" i="72"/>
  <c r="A483" i="72"/>
  <c r="C482" i="72"/>
  <c r="B482" i="72"/>
  <c r="A482" i="72"/>
  <c r="C481" i="72"/>
  <c r="B481" i="72"/>
  <c r="A481" i="72"/>
  <c r="C480" i="72"/>
  <c r="B480" i="72"/>
  <c r="A480" i="72"/>
  <c r="C479" i="72"/>
  <c r="B479" i="72"/>
  <c r="A479" i="72"/>
  <c r="C478" i="72"/>
  <c r="B478" i="72"/>
  <c r="A478" i="72"/>
  <c r="C477" i="72"/>
  <c r="B477" i="72"/>
  <c r="A477" i="72"/>
  <c r="C476" i="72"/>
  <c r="B476" i="72"/>
  <c r="A476" i="72"/>
  <c r="C475" i="72"/>
  <c r="B475" i="72"/>
  <c r="A475" i="72"/>
  <c r="C474" i="72"/>
  <c r="B474" i="72"/>
  <c r="A474" i="72"/>
  <c r="C473" i="72"/>
  <c r="B473" i="72"/>
  <c r="A473" i="72"/>
  <c r="C472" i="72"/>
  <c r="B472" i="72"/>
  <c r="A472" i="72"/>
  <c r="C471" i="72"/>
  <c r="B471" i="72"/>
  <c r="A471" i="72"/>
  <c r="C470" i="72"/>
  <c r="B470" i="72"/>
  <c r="A470" i="72"/>
  <c r="C468" i="72"/>
  <c r="B468" i="72"/>
  <c r="A468" i="72"/>
  <c r="C467" i="72"/>
  <c r="B467" i="72"/>
  <c r="A467" i="72"/>
  <c r="C466" i="72"/>
  <c r="B466" i="72"/>
  <c r="A466" i="72"/>
  <c r="C465" i="72"/>
  <c r="B465" i="72"/>
  <c r="A465" i="72"/>
  <c r="C464" i="72"/>
  <c r="B464" i="72"/>
  <c r="A464" i="72"/>
  <c r="C463" i="72"/>
  <c r="B463" i="72"/>
  <c r="A463" i="72"/>
  <c r="C462" i="72"/>
  <c r="B462" i="72"/>
  <c r="A462" i="72"/>
  <c r="C461" i="72"/>
  <c r="B461" i="72"/>
  <c r="A461" i="72"/>
  <c r="C460" i="72"/>
  <c r="B460" i="72"/>
  <c r="A460" i="72"/>
  <c r="C459" i="72"/>
  <c r="B459" i="72"/>
  <c r="A459" i="72"/>
  <c r="C458" i="72"/>
  <c r="B458" i="72"/>
  <c r="A458" i="72"/>
  <c r="C457" i="72"/>
  <c r="B457" i="72"/>
  <c r="A457" i="72"/>
  <c r="A456" i="72"/>
  <c r="C455" i="72"/>
  <c r="B455" i="72"/>
  <c r="A455" i="72"/>
  <c r="C454" i="72"/>
  <c r="B454" i="72"/>
  <c r="A454" i="72"/>
  <c r="C453" i="72"/>
  <c r="B453" i="72"/>
  <c r="A453" i="72"/>
  <c r="C452" i="72"/>
  <c r="B452" i="72"/>
  <c r="A452" i="72"/>
  <c r="C451" i="72"/>
  <c r="B451" i="72"/>
  <c r="A451" i="72"/>
  <c r="C450" i="72"/>
  <c r="B450" i="72"/>
  <c r="A450" i="72"/>
  <c r="C449" i="72"/>
  <c r="B449" i="72"/>
  <c r="A449" i="72"/>
  <c r="C448" i="72"/>
  <c r="B448" i="72"/>
  <c r="A448" i="72"/>
  <c r="C447" i="72"/>
  <c r="B447" i="72"/>
  <c r="A447" i="72"/>
  <c r="C446" i="72"/>
  <c r="B446" i="72"/>
  <c r="A446" i="72"/>
  <c r="C445" i="72"/>
  <c r="B445" i="72"/>
  <c r="A445" i="72"/>
  <c r="C444" i="72"/>
  <c r="B444" i="72"/>
  <c r="A444" i="72"/>
  <c r="C443" i="72"/>
  <c r="B443" i="72"/>
  <c r="A443" i="72"/>
  <c r="C441" i="72"/>
  <c r="B441" i="72"/>
  <c r="A441" i="72"/>
  <c r="C440" i="72"/>
  <c r="B440" i="72"/>
  <c r="A440" i="72"/>
  <c r="C439" i="72"/>
  <c r="B439" i="72"/>
  <c r="A439" i="72"/>
  <c r="C438" i="72"/>
  <c r="B438" i="72"/>
  <c r="A438" i="72"/>
  <c r="C437" i="72"/>
  <c r="B437" i="72"/>
  <c r="A437" i="72"/>
  <c r="C436" i="72"/>
  <c r="B436" i="72"/>
  <c r="A436" i="72"/>
  <c r="C435" i="72"/>
  <c r="B435" i="72"/>
  <c r="A435" i="72"/>
  <c r="C434" i="72"/>
  <c r="B434" i="72"/>
  <c r="A434" i="72"/>
  <c r="C433" i="72"/>
  <c r="B433" i="72"/>
  <c r="A433" i="72"/>
  <c r="C432" i="72"/>
  <c r="B432" i="72"/>
  <c r="A432" i="72"/>
  <c r="C431" i="72"/>
  <c r="B431" i="72"/>
  <c r="A431" i="72"/>
  <c r="C430" i="72"/>
  <c r="B430" i="72"/>
  <c r="A430" i="72"/>
  <c r="C429" i="72"/>
  <c r="B429" i="72"/>
  <c r="A429" i="72"/>
  <c r="C428" i="72"/>
  <c r="B428" i="72"/>
  <c r="A428" i="72"/>
  <c r="C427" i="72"/>
  <c r="B427" i="72"/>
  <c r="A427" i="72"/>
  <c r="C426" i="72"/>
  <c r="B426" i="72"/>
  <c r="A426" i="72"/>
  <c r="C425" i="72"/>
  <c r="B425" i="72"/>
  <c r="A425" i="72"/>
  <c r="C424" i="72"/>
  <c r="B424" i="72"/>
  <c r="A424" i="72"/>
  <c r="C423" i="72"/>
  <c r="B423" i="72"/>
  <c r="A423" i="72"/>
  <c r="C422" i="72"/>
  <c r="B422" i="72"/>
  <c r="A422" i="72"/>
  <c r="C421" i="72"/>
  <c r="B421" i="72"/>
  <c r="A421" i="72"/>
  <c r="C420" i="72"/>
  <c r="B420" i="72"/>
  <c r="A420" i="72"/>
  <c r="C418" i="72"/>
  <c r="B418" i="72"/>
  <c r="A418" i="72"/>
  <c r="C417" i="72"/>
  <c r="B417" i="72"/>
  <c r="A417" i="72"/>
  <c r="C416" i="72"/>
  <c r="B416" i="72"/>
  <c r="A416" i="72"/>
  <c r="C415" i="72"/>
  <c r="B415" i="72"/>
  <c r="A415" i="72"/>
  <c r="C414" i="72"/>
  <c r="B414" i="72"/>
  <c r="A414" i="72"/>
  <c r="C413" i="72"/>
  <c r="B413" i="72"/>
  <c r="A413" i="72"/>
  <c r="C412" i="72"/>
  <c r="B412" i="72"/>
  <c r="A412" i="72"/>
  <c r="C411" i="72"/>
  <c r="B411" i="72"/>
  <c r="A411" i="72"/>
  <c r="C410" i="72"/>
  <c r="B410" i="72"/>
  <c r="A410" i="72"/>
  <c r="C409" i="72"/>
  <c r="B409" i="72"/>
  <c r="A409" i="72"/>
  <c r="C408" i="72"/>
  <c r="B408" i="72"/>
  <c r="A408" i="72"/>
  <c r="C407" i="72"/>
  <c r="B407" i="72"/>
  <c r="A407" i="72"/>
  <c r="C406" i="72"/>
  <c r="B406" i="72"/>
  <c r="A406" i="72"/>
  <c r="C405" i="72"/>
  <c r="B405" i="72"/>
  <c r="A405" i="72"/>
  <c r="C404" i="72"/>
  <c r="B404" i="72"/>
  <c r="A404" i="72"/>
  <c r="C403" i="72"/>
  <c r="B403" i="72"/>
  <c r="A403" i="72"/>
  <c r="C402" i="72"/>
  <c r="B402" i="72"/>
  <c r="A402" i="72"/>
  <c r="C401" i="72"/>
  <c r="B401" i="72"/>
  <c r="A401" i="72"/>
  <c r="C400" i="72"/>
  <c r="B400" i="72"/>
  <c r="A400" i="72"/>
  <c r="C399" i="72"/>
  <c r="B399" i="72"/>
  <c r="A399" i="72"/>
  <c r="C398" i="72"/>
  <c r="B398" i="72"/>
  <c r="A398" i="72"/>
  <c r="C397" i="72"/>
  <c r="B397" i="72"/>
  <c r="A397" i="72"/>
  <c r="C396" i="72"/>
  <c r="B396" i="72"/>
  <c r="A396" i="72"/>
  <c r="C395" i="72"/>
  <c r="B395" i="72"/>
  <c r="A395" i="72"/>
  <c r="C394" i="72"/>
  <c r="B394" i="72"/>
  <c r="A394" i="72"/>
  <c r="C393" i="72"/>
  <c r="B393" i="72"/>
  <c r="A393" i="72"/>
  <c r="C392" i="72"/>
  <c r="B392" i="72"/>
  <c r="A392" i="72"/>
  <c r="C391" i="72"/>
  <c r="B391" i="72"/>
  <c r="A391" i="72"/>
  <c r="C390" i="72"/>
  <c r="B390" i="72"/>
  <c r="A390" i="72"/>
  <c r="C388" i="72"/>
  <c r="B388" i="72"/>
  <c r="A388" i="72"/>
  <c r="C387" i="72"/>
  <c r="B387" i="72"/>
  <c r="A387" i="72"/>
  <c r="C386" i="72"/>
  <c r="B386" i="72"/>
  <c r="A386" i="72"/>
  <c r="C385" i="72"/>
  <c r="B385" i="72"/>
  <c r="A385" i="72"/>
  <c r="C384" i="72"/>
  <c r="B384" i="72"/>
  <c r="A384" i="72"/>
  <c r="C383" i="72"/>
  <c r="B383" i="72"/>
  <c r="A383" i="72"/>
  <c r="A382" i="72"/>
  <c r="C381" i="72"/>
  <c r="B381" i="72"/>
  <c r="A381" i="72"/>
  <c r="C380" i="72"/>
  <c r="B380" i="72"/>
  <c r="A380" i="72"/>
  <c r="C379" i="72"/>
  <c r="B379" i="72"/>
  <c r="A379" i="72"/>
  <c r="C378" i="72"/>
  <c r="B378" i="72"/>
  <c r="A378" i="72"/>
  <c r="C377" i="72"/>
  <c r="B377" i="72"/>
  <c r="A377" i="72"/>
  <c r="C376" i="72"/>
  <c r="B376" i="72"/>
  <c r="A376" i="72"/>
  <c r="C375" i="72"/>
  <c r="B375" i="72"/>
  <c r="A375" i="72"/>
  <c r="C374" i="72"/>
  <c r="B374" i="72"/>
  <c r="A374" i="72"/>
  <c r="C373" i="72"/>
  <c r="B373" i="72"/>
  <c r="A373" i="72"/>
  <c r="C372" i="72"/>
  <c r="B372" i="72"/>
  <c r="A372" i="72"/>
  <c r="C371" i="72"/>
  <c r="B371" i="72"/>
  <c r="A371" i="72"/>
  <c r="C370" i="72"/>
  <c r="B370" i="72"/>
  <c r="A370" i="72"/>
  <c r="C369" i="72"/>
  <c r="B369" i="72"/>
  <c r="A369" i="72"/>
  <c r="C368" i="72"/>
  <c r="B368" i="72"/>
  <c r="A368" i="72"/>
  <c r="C367" i="72"/>
  <c r="B367" i="72"/>
  <c r="A367" i="72"/>
  <c r="C366" i="72"/>
  <c r="B366" i="72"/>
  <c r="A366" i="72"/>
  <c r="C365" i="72"/>
  <c r="B365" i="72"/>
  <c r="A365" i="72"/>
  <c r="C364" i="72"/>
  <c r="B364" i="72"/>
  <c r="A364" i="72"/>
  <c r="C363" i="72"/>
  <c r="B363" i="72"/>
  <c r="A363" i="72"/>
  <c r="C362" i="72"/>
  <c r="B362" i="72"/>
  <c r="A362" i="72"/>
  <c r="C361" i="72"/>
  <c r="B361" i="72"/>
  <c r="A361" i="72"/>
  <c r="C360" i="72"/>
  <c r="B360" i="72"/>
  <c r="A360" i="72"/>
  <c r="C359" i="72"/>
  <c r="B359" i="72"/>
  <c r="A359" i="72"/>
  <c r="C357" i="72"/>
  <c r="B357" i="72"/>
  <c r="A357" i="72"/>
  <c r="C356" i="72"/>
  <c r="B356" i="72"/>
  <c r="A356" i="72"/>
  <c r="C355" i="72"/>
  <c r="B355" i="72"/>
  <c r="A355" i="72"/>
  <c r="C354" i="72"/>
  <c r="B354" i="72"/>
  <c r="A354" i="72"/>
  <c r="C353" i="72"/>
  <c r="B353" i="72"/>
  <c r="A353" i="72"/>
  <c r="C352" i="72"/>
  <c r="B352" i="72"/>
  <c r="A352" i="72"/>
  <c r="C351" i="72"/>
  <c r="B351" i="72"/>
  <c r="A351" i="72"/>
  <c r="C350" i="72"/>
  <c r="B350" i="72"/>
  <c r="A350" i="72"/>
  <c r="C349" i="72"/>
  <c r="B349" i="72"/>
  <c r="A349" i="72"/>
  <c r="C348" i="72"/>
  <c r="B348" i="72"/>
  <c r="A348" i="72"/>
  <c r="C347" i="72"/>
  <c r="B347" i="72"/>
  <c r="A347" i="72"/>
  <c r="C346" i="72"/>
  <c r="B346" i="72"/>
  <c r="A346" i="72"/>
  <c r="C345" i="72"/>
  <c r="B345" i="72"/>
  <c r="A345" i="72"/>
  <c r="C344" i="72"/>
  <c r="B344" i="72"/>
  <c r="A344" i="72"/>
  <c r="C343" i="72"/>
  <c r="B343" i="72"/>
  <c r="A343" i="72"/>
  <c r="C342" i="72"/>
  <c r="B342" i="72"/>
  <c r="A342" i="72"/>
  <c r="C341" i="72"/>
  <c r="B341" i="72"/>
  <c r="A341" i="72"/>
  <c r="C340" i="72"/>
  <c r="B340" i="72"/>
  <c r="A340" i="72"/>
  <c r="C339" i="72"/>
  <c r="B339" i="72"/>
  <c r="A339" i="72"/>
  <c r="C338" i="72"/>
  <c r="B338" i="72"/>
  <c r="A338" i="72"/>
  <c r="C337" i="72"/>
  <c r="B337" i="72"/>
  <c r="A337" i="72"/>
  <c r="C336" i="72"/>
  <c r="B336" i="72"/>
  <c r="A336" i="72"/>
  <c r="C335" i="72"/>
  <c r="B335" i="72"/>
  <c r="A335" i="72"/>
  <c r="C334" i="72"/>
  <c r="B334" i="72"/>
  <c r="A334" i="72"/>
  <c r="C332" i="72"/>
  <c r="B332" i="72"/>
  <c r="A332" i="72"/>
  <c r="C331" i="72"/>
  <c r="B331" i="72"/>
  <c r="A331" i="72"/>
  <c r="C330" i="72"/>
  <c r="B330" i="72"/>
  <c r="A330" i="72"/>
  <c r="C329" i="72"/>
  <c r="B329" i="72"/>
  <c r="A329" i="72"/>
  <c r="C328" i="72"/>
  <c r="B328" i="72"/>
  <c r="A328" i="72"/>
  <c r="C327" i="72"/>
  <c r="B327" i="72"/>
  <c r="A327" i="72"/>
  <c r="C326" i="72"/>
  <c r="B326" i="72"/>
  <c r="A326" i="72"/>
  <c r="C325" i="72"/>
  <c r="B325" i="72"/>
  <c r="A325" i="72"/>
  <c r="C324" i="72"/>
  <c r="B324" i="72"/>
  <c r="A324" i="72"/>
  <c r="C323" i="72"/>
  <c r="B323" i="72"/>
  <c r="A323" i="72"/>
  <c r="C322" i="72"/>
  <c r="B322" i="72"/>
  <c r="A322" i="72"/>
  <c r="C321" i="72"/>
  <c r="B321" i="72"/>
  <c r="A321" i="72"/>
  <c r="C320" i="72"/>
  <c r="B320" i="72"/>
  <c r="A320" i="72"/>
  <c r="C319" i="72"/>
  <c r="B319" i="72"/>
  <c r="A319" i="72"/>
  <c r="C318" i="72"/>
  <c r="B318" i="72"/>
  <c r="A318" i="72"/>
  <c r="C317" i="72"/>
  <c r="B317" i="72"/>
  <c r="A317" i="72"/>
  <c r="C315" i="72"/>
  <c r="B315" i="72"/>
  <c r="A315" i="72"/>
  <c r="C314" i="72"/>
  <c r="B314" i="72"/>
  <c r="A314" i="72"/>
  <c r="C313" i="72"/>
  <c r="B313" i="72"/>
  <c r="A313" i="72"/>
  <c r="C311" i="72"/>
  <c r="B311" i="72"/>
  <c r="A311" i="72"/>
  <c r="C310" i="72"/>
  <c r="B310" i="72"/>
  <c r="A310" i="72"/>
  <c r="C309" i="72"/>
  <c r="B309" i="72"/>
  <c r="A309" i="72"/>
  <c r="C307" i="72"/>
  <c r="B307" i="72"/>
  <c r="A307" i="72"/>
  <c r="C306" i="72"/>
  <c r="B306" i="72"/>
  <c r="A306" i="72"/>
  <c r="C305" i="72"/>
  <c r="B305" i="72"/>
  <c r="A305" i="72"/>
  <c r="C304" i="72"/>
  <c r="B304" i="72"/>
  <c r="A304" i="72"/>
  <c r="C303" i="72"/>
  <c r="B303" i="72"/>
  <c r="A303" i="72"/>
  <c r="C302" i="72"/>
  <c r="B302" i="72"/>
  <c r="A302" i="72"/>
  <c r="C301" i="72"/>
  <c r="B301" i="72"/>
  <c r="A301" i="72"/>
  <c r="C300" i="72"/>
  <c r="B300" i="72"/>
  <c r="A300" i="72"/>
  <c r="C299" i="72"/>
  <c r="B299" i="72"/>
  <c r="A299" i="72"/>
  <c r="C298" i="72"/>
  <c r="B298" i="72"/>
  <c r="A298" i="72"/>
  <c r="C297" i="72"/>
  <c r="B297" i="72"/>
  <c r="A297" i="72"/>
  <c r="C296" i="72"/>
  <c r="B296" i="72"/>
  <c r="A296" i="72"/>
  <c r="C295" i="72"/>
  <c r="B295" i="72"/>
  <c r="A295" i="72"/>
  <c r="C294" i="72"/>
  <c r="B294" i="72"/>
  <c r="A294" i="72"/>
  <c r="C293" i="72"/>
  <c r="B293" i="72"/>
  <c r="A293" i="72"/>
  <c r="C292" i="72"/>
  <c r="B292" i="72"/>
  <c r="A292" i="72"/>
  <c r="C291" i="72"/>
  <c r="B291" i="72"/>
  <c r="A291" i="72"/>
  <c r="C290" i="72"/>
  <c r="B290" i="72"/>
  <c r="A290" i="72"/>
  <c r="C289" i="72"/>
  <c r="B289" i="72"/>
  <c r="A289" i="72"/>
  <c r="C288" i="72"/>
  <c r="B288" i="72"/>
  <c r="A288" i="72"/>
  <c r="C287" i="72"/>
  <c r="B287" i="72"/>
  <c r="A287" i="72"/>
  <c r="C286" i="72"/>
  <c r="B286" i="72"/>
  <c r="A286" i="72"/>
  <c r="C285" i="72"/>
  <c r="B285" i="72"/>
  <c r="A285" i="72"/>
  <c r="C284" i="72"/>
  <c r="B284" i="72"/>
  <c r="A284" i="72"/>
  <c r="C283" i="72"/>
  <c r="B283" i="72"/>
  <c r="A283" i="72"/>
  <c r="C282" i="72"/>
  <c r="B282" i="72"/>
  <c r="A282" i="72"/>
  <c r="C281" i="72"/>
  <c r="B281" i="72"/>
  <c r="A281" i="72"/>
  <c r="C280" i="72"/>
  <c r="B280" i="72"/>
  <c r="A280" i="72"/>
  <c r="C278" i="72"/>
  <c r="B278" i="72"/>
  <c r="A278" i="72"/>
  <c r="C277" i="72"/>
  <c r="B277" i="72"/>
  <c r="A277" i="72"/>
  <c r="C276" i="72"/>
  <c r="B276" i="72"/>
  <c r="A276" i="72"/>
  <c r="C275" i="72"/>
  <c r="B275" i="72"/>
  <c r="A275" i="72"/>
  <c r="C273" i="72"/>
  <c r="B273" i="72"/>
  <c r="A273" i="72"/>
  <c r="C272" i="72"/>
  <c r="B272" i="72"/>
  <c r="A272" i="72"/>
  <c r="C271" i="72"/>
  <c r="B271" i="72"/>
  <c r="A271" i="72"/>
  <c r="C270" i="72"/>
  <c r="B270" i="72"/>
  <c r="A270" i="72"/>
  <c r="C269" i="72"/>
  <c r="B269" i="72"/>
  <c r="A269" i="72"/>
  <c r="C268" i="72"/>
  <c r="B268" i="72"/>
  <c r="A268" i="72"/>
  <c r="C267" i="72"/>
  <c r="B267" i="72"/>
  <c r="A267" i="72"/>
  <c r="C266" i="72"/>
  <c r="B266" i="72"/>
  <c r="A266" i="72"/>
  <c r="C265" i="72"/>
  <c r="B265" i="72"/>
  <c r="A265" i="72"/>
  <c r="C264" i="72"/>
  <c r="B264" i="72"/>
  <c r="A264" i="72"/>
  <c r="C263" i="72"/>
  <c r="B263" i="72"/>
  <c r="A263" i="72"/>
  <c r="C262" i="72"/>
  <c r="B262" i="72"/>
  <c r="A262" i="72"/>
  <c r="C261" i="72"/>
  <c r="B261" i="72"/>
  <c r="A261" i="72"/>
  <c r="C260" i="72"/>
  <c r="B260" i="72"/>
  <c r="A260" i="72"/>
  <c r="C259" i="72"/>
  <c r="B259" i="72"/>
  <c r="A259" i="72"/>
  <c r="C258" i="72"/>
  <c r="B258" i="72"/>
  <c r="A258" i="72"/>
  <c r="C257" i="72"/>
  <c r="B257" i="72"/>
  <c r="A257" i="72"/>
  <c r="C256" i="72"/>
  <c r="B256" i="72"/>
  <c r="A256" i="72"/>
  <c r="C255" i="72"/>
  <c r="B255" i="72"/>
  <c r="A255" i="72"/>
  <c r="C254" i="72"/>
  <c r="B254" i="72"/>
  <c r="A254" i="72"/>
  <c r="C252" i="72"/>
  <c r="B252" i="72"/>
  <c r="A252" i="72"/>
  <c r="C251" i="72"/>
  <c r="B251" i="72"/>
  <c r="A251" i="72"/>
  <c r="C250" i="72"/>
  <c r="B250" i="72"/>
  <c r="A250" i="72"/>
  <c r="C249" i="72"/>
  <c r="B249" i="72"/>
  <c r="A249" i="72"/>
  <c r="C248" i="72"/>
  <c r="B248" i="72"/>
  <c r="A248" i="72"/>
  <c r="C247" i="72"/>
  <c r="B247" i="72"/>
  <c r="A247" i="72"/>
  <c r="C246" i="72"/>
  <c r="B246" i="72"/>
  <c r="A246" i="72"/>
  <c r="C245" i="72"/>
  <c r="B245" i="72"/>
  <c r="A245" i="72"/>
  <c r="C244" i="72"/>
  <c r="B244" i="72"/>
  <c r="A244" i="72"/>
  <c r="C243" i="72"/>
  <c r="B243" i="72"/>
  <c r="A243" i="72"/>
  <c r="C242" i="72"/>
  <c r="B242" i="72"/>
  <c r="A242" i="72"/>
  <c r="C241" i="72"/>
  <c r="B241" i="72"/>
  <c r="A241" i="72"/>
  <c r="A240" i="72"/>
  <c r="C239" i="72"/>
  <c r="B239" i="72"/>
  <c r="A239" i="72"/>
  <c r="C238" i="72"/>
  <c r="B238" i="72"/>
  <c r="A238" i="72"/>
  <c r="C237" i="72"/>
  <c r="B237" i="72"/>
  <c r="A237" i="72"/>
  <c r="C236" i="72"/>
  <c r="B236" i="72"/>
  <c r="A236" i="72"/>
  <c r="C235" i="72"/>
  <c r="B235" i="72"/>
  <c r="A235" i="72"/>
  <c r="C234" i="72"/>
  <c r="B234" i="72"/>
  <c r="A234" i="72"/>
  <c r="C233" i="72"/>
  <c r="B233" i="72"/>
  <c r="A233" i="72"/>
  <c r="C232" i="72"/>
  <c r="B232" i="72"/>
  <c r="A232" i="72"/>
  <c r="C231" i="72"/>
  <c r="B231" i="72"/>
  <c r="A231" i="72"/>
  <c r="C230" i="72"/>
  <c r="B230" i="72"/>
  <c r="A230" i="72"/>
  <c r="C229" i="72"/>
  <c r="B229" i="72"/>
  <c r="A229" i="72"/>
  <c r="C228" i="72"/>
  <c r="B228" i="72"/>
  <c r="A228" i="72"/>
  <c r="C227" i="72"/>
  <c r="B227" i="72"/>
  <c r="A227" i="72"/>
  <c r="C226" i="72"/>
  <c r="B226" i="72"/>
  <c r="A226" i="72"/>
  <c r="C225" i="72"/>
  <c r="B225" i="72"/>
  <c r="A225" i="72"/>
  <c r="C224" i="72"/>
  <c r="B224" i="72"/>
  <c r="A224" i="72"/>
  <c r="C223" i="72"/>
  <c r="B223" i="72"/>
  <c r="A223" i="72"/>
  <c r="C221" i="72"/>
  <c r="B221" i="72"/>
  <c r="A221" i="72"/>
  <c r="C220" i="72"/>
  <c r="B220" i="72"/>
  <c r="A220" i="72"/>
  <c r="C219" i="72"/>
  <c r="B219" i="72"/>
  <c r="A219" i="72"/>
  <c r="C218" i="72"/>
  <c r="B218" i="72"/>
  <c r="A218" i="72"/>
  <c r="C217" i="72"/>
  <c r="B217" i="72"/>
  <c r="A217" i="72"/>
  <c r="C216" i="72"/>
  <c r="B216" i="72"/>
  <c r="A216" i="72"/>
  <c r="C215" i="72"/>
  <c r="B215" i="72"/>
  <c r="A215" i="72"/>
  <c r="C214" i="72"/>
  <c r="B214" i="72"/>
  <c r="A214" i="72"/>
  <c r="C213" i="72"/>
  <c r="B213" i="72"/>
  <c r="A213" i="72"/>
  <c r="C212" i="72"/>
  <c r="B212" i="72"/>
  <c r="A212" i="72"/>
  <c r="C211" i="72"/>
  <c r="B211" i="72"/>
  <c r="A211" i="72"/>
  <c r="C210" i="72"/>
  <c r="B210" i="72"/>
  <c r="A210" i="72"/>
  <c r="C208" i="72"/>
  <c r="B208" i="72"/>
  <c r="A208" i="72"/>
  <c r="C207" i="72"/>
  <c r="B207" i="72"/>
  <c r="A207" i="72"/>
  <c r="C206" i="72"/>
  <c r="B206" i="72"/>
  <c r="A206" i="72"/>
  <c r="C205" i="72"/>
  <c r="B205" i="72"/>
  <c r="A205" i="72"/>
  <c r="C204" i="72"/>
  <c r="B204" i="72"/>
  <c r="A204" i="72"/>
  <c r="C203" i="72"/>
  <c r="B203" i="72"/>
  <c r="A203" i="72"/>
  <c r="C202" i="72"/>
  <c r="B202" i="72"/>
  <c r="A202" i="72"/>
  <c r="C201" i="72"/>
  <c r="B201" i="72"/>
  <c r="A201" i="72"/>
  <c r="C200" i="72"/>
  <c r="B200" i="72"/>
  <c r="A200" i="72"/>
  <c r="C199" i="72"/>
  <c r="B199" i="72"/>
  <c r="A199" i="72"/>
  <c r="C198" i="72"/>
  <c r="B198" i="72"/>
  <c r="A198" i="72"/>
  <c r="C197" i="72"/>
  <c r="B197" i="72"/>
  <c r="A197" i="72"/>
  <c r="C196" i="72"/>
  <c r="B196" i="72"/>
  <c r="A196" i="72"/>
  <c r="C195" i="72"/>
  <c r="B195" i="72"/>
  <c r="A195" i="72"/>
  <c r="C193" i="72"/>
  <c r="B193" i="72"/>
  <c r="A193" i="72"/>
  <c r="C192" i="72"/>
  <c r="B192" i="72"/>
  <c r="A192" i="72"/>
  <c r="C191" i="72"/>
  <c r="B191" i="72"/>
  <c r="A191" i="72"/>
  <c r="C190" i="72"/>
  <c r="B190" i="72"/>
  <c r="A190" i="72"/>
  <c r="C189" i="72"/>
  <c r="B189" i="72"/>
  <c r="A189" i="72"/>
  <c r="C188" i="72"/>
  <c r="B188" i="72"/>
  <c r="A188" i="72"/>
  <c r="C187" i="72"/>
  <c r="B187" i="72"/>
  <c r="A187" i="72"/>
  <c r="C186" i="72"/>
  <c r="B186" i="72"/>
  <c r="A186" i="72"/>
  <c r="C185" i="72"/>
  <c r="B185" i="72"/>
  <c r="A185" i="72"/>
  <c r="A184" i="72"/>
  <c r="C183" i="72"/>
  <c r="B183" i="72"/>
  <c r="A183" i="72"/>
  <c r="C182" i="72"/>
  <c r="B182" i="72"/>
  <c r="A182" i="72"/>
  <c r="C181" i="72"/>
  <c r="B181" i="72"/>
  <c r="A181" i="72"/>
  <c r="C180" i="72"/>
  <c r="B180" i="72"/>
  <c r="A180" i="72"/>
  <c r="C179" i="72"/>
  <c r="B179" i="72"/>
  <c r="A179" i="72"/>
  <c r="C178" i="72"/>
  <c r="B178" i="72"/>
  <c r="A178" i="72"/>
  <c r="C177" i="72"/>
  <c r="B177" i="72"/>
  <c r="A177" i="72"/>
  <c r="C176" i="72"/>
  <c r="B176" i="72"/>
  <c r="A176" i="72"/>
  <c r="C175" i="72"/>
  <c r="B175" i="72"/>
  <c r="A175" i="72"/>
  <c r="C174" i="72"/>
  <c r="B174" i="72"/>
  <c r="A174" i="72"/>
  <c r="C173" i="72"/>
  <c r="B173" i="72"/>
  <c r="A173" i="72"/>
  <c r="C172" i="72"/>
  <c r="B172" i="72"/>
  <c r="A172" i="72"/>
  <c r="C171" i="72"/>
  <c r="B171" i="72"/>
  <c r="A171" i="72"/>
  <c r="C170" i="72"/>
  <c r="B170" i="72"/>
  <c r="A170" i="72"/>
  <c r="C168" i="72"/>
  <c r="B168" i="72"/>
  <c r="A168" i="72"/>
  <c r="C167" i="72"/>
  <c r="B167" i="72"/>
  <c r="A167" i="72"/>
  <c r="C166" i="72"/>
  <c r="B166" i="72"/>
  <c r="A166" i="72"/>
  <c r="C165" i="72"/>
  <c r="B165" i="72"/>
  <c r="A165" i="72"/>
  <c r="C164" i="72"/>
  <c r="B164" i="72"/>
  <c r="A164" i="72"/>
  <c r="C163" i="72"/>
  <c r="B163" i="72"/>
  <c r="A163" i="72"/>
  <c r="C162" i="72"/>
  <c r="B162" i="72"/>
  <c r="A162" i="72"/>
  <c r="C160" i="72"/>
  <c r="B160" i="72"/>
  <c r="C159" i="72"/>
  <c r="B159" i="72"/>
  <c r="A159" i="72"/>
  <c r="C158" i="72"/>
  <c r="B158" i="72"/>
  <c r="A158" i="72"/>
  <c r="C157" i="72"/>
  <c r="B157" i="72"/>
  <c r="A157" i="72"/>
  <c r="C156" i="72"/>
  <c r="B156" i="72"/>
  <c r="A156" i="72"/>
  <c r="C155" i="72"/>
  <c r="B155" i="72"/>
  <c r="A155" i="72"/>
  <c r="C154" i="72"/>
  <c r="B154" i="72"/>
  <c r="A154" i="72"/>
  <c r="C153" i="72"/>
  <c r="B153" i="72"/>
  <c r="A153" i="72"/>
  <c r="C152" i="72"/>
  <c r="B152" i="72"/>
  <c r="A152" i="72"/>
  <c r="A151" i="72"/>
  <c r="C150" i="72"/>
  <c r="B150" i="72"/>
  <c r="A150" i="72"/>
  <c r="C149" i="72"/>
  <c r="B149" i="72"/>
  <c r="A149" i="72"/>
  <c r="C148" i="72"/>
  <c r="B148" i="72"/>
  <c r="A148" i="72"/>
  <c r="C147" i="72"/>
  <c r="B147" i="72"/>
  <c r="A147" i="72"/>
  <c r="C146" i="72"/>
  <c r="B146" i="72"/>
  <c r="A146" i="72"/>
  <c r="C145" i="72"/>
  <c r="B145" i="72"/>
  <c r="A145" i="72"/>
  <c r="C144" i="72"/>
  <c r="B144" i="72"/>
  <c r="A144" i="72"/>
  <c r="C143" i="72"/>
  <c r="B143" i="72"/>
  <c r="A143" i="72"/>
  <c r="C142" i="72"/>
  <c r="B142" i="72"/>
  <c r="A142" i="72"/>
  <c r="C141" i="72"/>
  <c r="B141" i="72"/>
  <c r="A141" i="72"/>
  <c r="C140" i="72"/>
  <c r="B140" i="72"/>
  <c r="A140" i="72"/>
  <c r="C139" i="72"/>
  <c r="B139" i="72"/>
  <c r="A139" i="72"/>
  <c r="C138" i="72"/>
  <c r="B138" i="72"/>
  <c r="A138" i="72"/>
  <c r="C137" i="72"/>
  <c r="B137" i="72"/>
  <c r="A137" i="72"/>
  <c r="C136" i="72"/>
  <c r="B136" i="72"/>
  <c r="A136" i="72"/>
  <c r="C135" i="72"/>
  <c r="B135" i="72"/>
  <c r="A135" i="72"/>
  <c r="C134" i="72"/>
  <c r="B134" i="72"/>
  <c r="A134" i="72"/>
  <c r="C133" i="72"/>
  <c r="B133" i="72"/>
  <c r="A133" i="72"/>
  <c r="C132" i="72"/>
  <c r="B132" i="72"/>
  <c r="A132" i="72"/>
  <c r="C131" i="72"/>
  <c r="B131" i="72"/>
  <c r="A131" i="72"/>
  <c r="C130" i="72"/>
  <c r="B130" i="72"/>
  <c r="A130" i="72"/>
  <c r="C128" i="72"/>
  <c r="B128" i="72"/>
  <c r="A128" i="72"/>
  <c r="C127" i="72"/>
  <c r="B127" i="72"/>
  <c r="A127" i="72"/>
  <c r="C126" i="72"/>
  <c r="B126" i="72"/>
  <c r="A126" i="72"/>
  <c r="C125" i="72"/>
  <c r="B125" i="72"/>
  <c r="A125" i="72"/>
  <c r="C124" i="72"/>
  <c r="B124" i="72"/>
  <c r="A124" i="72"/>
  <c r="A123" i="72"/>
  <c r="C122" i="72"/>
  <c r="B122" i="72"/>
  <c r="A122" i="72"/>
  <c r="C121" i="72"/>
  <c r="B121" i="72"/>
  <c r="A121" i="72"/>
  <c r="C120" i="72"/>
  <c r="B120" i="72"/>
  <c r="A120" i="72"/>
  <c r="C119" i="72"/>
  <c r="B119" i="72"/>
  <c r="A119" i="72"/>
  <c r="C118" i="72"/>
  <c r="B118" i="72"/>
  <c r="A118" i="72"/>
  <c r="C117" i="72"/>
  <c r="B117" i="72"/>
  <c r="A117" i="72"/>
  <c r="C116" i="72"/>
  <c r="B116" i="72"/>
  <c r="A116" i="72"/>
  <c r="C115" i="72"/>
  <c r="B115" i="72"/>
  <c r="A115" i="72"/>
  <c r="C114" i="72"/>
  <c r="B114" i="72"/>
  <c r="A114" i="72"/>
  <c r="C113" i="72"/>
  <c r="B113" i="72"/>
  <c r="A113" i="72"/>
  <c r="C112" i="72"/>
  <c r="B112" i="72"/>
  <c r="A112" i="72"/>
  <c r="C111" i="72"/>
  <c r="B111" i="72"/>
  <c r="A111" i="72"/>
  <c r="C110" i="72"/>
  <c r="B110" i="72"/>
  <c r="A110" i="72"/>
  <c r="C109" i="72"/>
  <c r="B109" i="72"/>
  <c r="A109" i="72"/>
  <c r="C108" i="72"/>
  <c r="B108" i="72"/>
  <c r="A108" i="72"/>
  <c r="C107" i="72"/>
  <c r="B107" i="72"/>
  <c r="A107" i="72"/>
  <c r="C106" i="72"/>
  <c r="B106" i="72"/>
  <c r="A106" i="72"/>
  <c r="C105" i="72"/>
  <c r="B105" i="72"/>
  <c r="A105" i="72"/>
  <c r="C104" i="72"/>
  <c r="B104" i="72"/>
  <c r="A104" i="72"/>
  <c r="C102" i="72"/>
  <c r="B102" i="72"/>
  <c r="A102" i="72"/>
  <c r="C101" i="72"/>
  <c r="B101" i="72"/>
  <c r="A101" i="72"/>
  <c r="C100" i="72"/>
  <c r="B100" i="72"/>
  <c r="A100" i="72"/>
  <c r="A99" i="72"/>
  <c r="C98" i="72"/>
  <c r="B98" i="72"/>
  <c r="A98" i="72"/>
  <c r="C97" i="72"/>
  <c r="B97" i="72"/>
  <c r="A97" i="72"/>
  <c r="C96" i="72"/>
  <c r="B96" i="72"/>
  <c r="A96" i="72"/>
  <c r="C95" i="72"/>
  <c r="B95" i="72"/>
  <c r="A95" i="72"/>
  <c r="C94" i="72"/>
  <c r="B94" i="72"/>
  <c r="A94" i="72"/>
  <c r="C93" i="72"/>
  <c r="B93" i="72"/>
  <c r="A93" i="72"/>
  <c r="C92" i="72"/>
  <c r="B92" i="72"/>
  <c r="A92" i="72"/>
  <c r="C91" i="72"/>
  <c r="B91" i="72"/>
  <c r="A91" i="72"/>
  <c r="C90" i="72"/>
  <c r="B90" i="72"/>
  <c r="A90" i="72"/>
  <c r="C89" i="72"/>
  <c r="B89" i="72"/>
  <c r="A89" i="72"/>
  <c r="C88" i="72"/>
  <c r="B88" i="72"/>
  <c r="A88" i="72"/>
  <c r="C87" i="72"/>
  <c r="B87" i="72"/>
  <c r="A87" i="72"/>
  <c r="C86" i="72"/>
  <c r="B86" i="72"/>
  <c r="A86" i="72"/>
  <c r="C85" i="72"/>
  <c r="B85" i="72"/>
  <c r="A85" i="72"/>
  <c r="C84" i="72"/>
  <c r="B84" i="72"/>
  <c r="A84" i="72"/>
  <c r="C83" i="72"/>
  <c r="B83" i="72"/>
  <c r="A83" i="72"/>
  <c r="C81" i="72"/>
  <c r="B81" i="72"/>
  <c r="A81" i="72"/>
  <c r="C80" i="72"/>
  <c r="B80" i="72"/>
  <c r="A80" i="72"/>
  <c r="C79" i="72"/>
  <c r="B79" i="72"/>
  <c r="A79" i="72"/>
  <c r="C78" i="72"/>
  <c r="B78" i="72"/>
  <c r="A78" i="72"/>
  <c r="C77" i="72"/>
  <c r="B77" i="72"/>
  <c r="A77" i="72"/>
  <c r="C76" i="72"/>
  <c r="B76" i="72"/>
  <c r="A76" i="72"/>
  <c r="C75" i="72"/>
  <c r="B75" i="72"/>
  <c r="A75" i="72"/>
  <c r="C74" i="72"/>
  <c r="B74" i="72"/>
  <c r="A74" i="72"/>
  <c r="C73" i="72"/>
  <c r="B73" i="72"/>
  <c r="A73" i="72"/>
  <c r="C72" i="72"/>
  <c r="B72" i="72"/>
  <c r="A72" i="72"/>
  <c r="C71" i="72"/>
  <c r="B71" i="72"/>
  <c r="A71" i="72"/>
  <c r="C70" i="72"/>
  <c r="B70" i="72"/>
  <c r="A70" i="72"/>
  <c r="C69" i="72"/>
  <c r="B69" i="72"/>
  <c r="A69" i="72"/>
  <c r="C68" i="72"/>
  <c r="B68" i="72"/>
  <c r="A68" i="72"/>
  <c r="C67" i="72"/>
  <c r="B67" i="72"/>
  <c r="A67" i="72"/>
  <c r="C66" i="72"/>
  <c r="B66" i="72"/>
  <c r="A66" i="72"/>
  <c r="C65" i="72"/>
  <c r="B65" i="72"/>
  <c r="A65" i="72"/>
  <c r="C64" i="72"/>
  <c r="B64" i="72"/>
  <c r="A64" i="72"/>
  <c r="C63" i="72"/>
  <c r="B63" i="72"/>
  <c r="A63" i="72"/>
  <c r="C62" i="72"/>
  <c r="B62" i="72"/>
  <c r="A62" i="72"/>
  <c r="C61" i="72"/>
  <c r="B61" i="72"/>
  <c r="A61" i="72"/>
  <c r="C60" i="72"/>
  <c r="B60" i="72"/>
  <c r="A60" i="72"/>
  <c r="C58" i="72"/>
  <c r="B58" i="72"/>
  <c r="A58" i="72"/>
  <c r="C57" i="72"/>
  <c r="B57" i="72"/>
  <c r="A57" i="72"/>
  <c r="C56" i="72"/>
  <c r="B56" i="72"/>
  <c r="A56" i="72"/>
  <c r="C55" i="72"/>
  <c r="B55" i="72"/>
  <c r="A55" i="72"/>
  <c r="C54" i="72"/>
  <c r="B54" i="72"/>
  <c r="A54" i="72"/>
  <c r="C53" i="72"/>
  <c r="B53" i="72"/>
  <c r="A53" i="72"/>
  <c r="C52" i="72"/>
  <c r="B52" i="72"/>
  <c r="A52" i="72"/>
  <c r="C51" i="72"/>
  <c r="B51" i="72"/>
  <c r="A51" i="72"/>
  <c r="C50" i="72"/>
  <c r="B50" i="72"/>
  <c r="A50" i="72"/>
  <c r="C49" i="72"/>
  <c r="B49" i="72"/>
  <c r="A49" i="72"/>
  <c r="C48" i="72"/>
  <c r="B48" i="72"/>
  <c r="A48" i="72"/>
  <c r="C47" i="72"/>
  <c r="B47" i="72"/>
  <c r="A47" i="72"/>
  <c r="C46" i="72"/>
  <c r="B46" i="72"/>
  <c r="A46" i="72"/>
  <c r="C45" i="72"/>
  <c r="B45" i="72"/>
  <c r="A45" i="72"/>
  <c r="C44" i="72"/>
  <c r="B44" i="72"/>
  <c r="A44" i="72"/>
  <c r="C43" i="72"/>
  <c r="B43" i="72"/>
  <c r="A43" i="72"/>
  <c r="C42" i="72"/>
  <c r="B42" i="72"/>
  <c r="A42" i="72"/>
  <c r="C40" i="72"/>
  <c r="B40" i="72"/>
  <c r="A40" i="72"/>
  <c r="C39" i="72"/>
  <c r="B39" i="72"/>
  <c r="A39" i="72"/>
  <c r="C38" i="72"/>
  <c r="B38" i="72"/>
  <c r="A38" i="72"/>
  <c r="C37" i="72"/>
  <c r="B37" i="72"/>
  <c r="A37" i="72"/>
  <c r="C36" i="72"/>
  <c r="B36" i="72"/>
  <c r="A36" i="72"/>
  <c r="C35" i="72"/>
  <c r="B35" i="72"/>
  <c r="A35" i="72"/>
  <c r="C34" i="72"/>
  <c r="B34" i="72"/>
  <c r="A34" i="72"/>
  <c r="C33" i="72"/>
  <c r="B33" i="72"/>
  <c r="A33" i="72"/>
  <c r="C32" i="72"/>
  <c r="B32" i="72"/>
  <c r="A32" i="72"/>
  <c r="C31" i="72"/>
  <c r="B31" i="72"/>
  <c r="A31" i="72"/>
  <c r="A30" i="72"/>
  <c r="C29" i="72"/>
  <c r="B29" i="72"/>
  <c r="A29" i="72"/>
  <c r="C28" i="72"/>
  <c r="B28" i="72"/>
  <c r="A28" i="72"/>
  <c r="C27" i="72"/>
  <c r="B27" i="72"/>
  <c r="A27" i="72"/>
  <c r="C26" i="72"/>
  <c r="B26" i="72"/>
  <c r="A26" i="72"/>
  <c r="C25" i="72"/>
  <c r="B25" i="72"/>
  <c r="A25" i="72"/>
  <c r="C24" i="72"/>
  <c r="B24" i="72"/>
  <c r="A24" i="72"/>
  <c r="C23" i="72"/>
  <c r="B23" i="72"/>
  <c r="A23" i="72"/>
  <c r="C22" i="72"/>
  <c r="B22" i="72"/>
  <c r="A22" i="72"/>
  <c r="C21" i="72"/>
  <c r="B21" i="72"/>
  <c r="A21" i="72"/>
  <c r="C20" i="72"/>
  <c r="B20" i="72"/>
  <c r="A20" i="72"/>
  <c r="C19" i="72"/>
  <c r="B19" i="72"/>
  <c r="A19" i="72"/>
  <c r="C17" i="72"/>
  <c r="B17" i="72"/>
  <c r="A17" i="72"/>
  <c r="C16" i="72"/>
  <c r="B16" i="72"/>
  <c r="A16" i="72"/>
  <c r="C15" i="72"/>
  <c r="B15" i="72"/>
  <c r="A15" i="72"/>
  <c r="C14" i="72"/>
  <c r="B14" i="72"/>
  <c r="A14" i="72"/>
  <c r="C13" i="72"/>
  <c r="B13" i="72"/>
  <c r="A13" i="72"/>
  <c r="C12" i="72"/>
  <c r="B12" i="72"/>
  <c r="A12" i="72"/>
  <c r="C10" i="72"/>
  <c r="B10" i="72"/>
  <c r="A10" i="72"/>
  <c r="C9" i="72"/>
  <c r="B9" i="72"/>
  <c r="A9" i="72"/>
  <c r="C8" i="72"/>
  <c r="B8" i="72"/>
  <c r="A8" i="72"/>
  <c r="C7" i="72"/>
  <c r="B7" i="72"/>
  <c r="A7" i="72"/>
  <c r="C6" i="72"/>
  <c r="B6" i="72"/>
  <c r="A6" i="72"/>
  <c r="C5" i="72"/>
  <c r="B5" i="72"/>
  <c r="A5" i="72"/>
  <c r="D15" i="69" l="1"/>
  <c r="B13" i="69"/>
  <c r="B4" i="69"/>
  <c r="B3" i="69"/>
  <c r="B2" i="69"/>
  <c r="D13" i="69" l="1"/>
  <c r="C15" i="67" l="1"/>
  <c r="C888" i="68"/>
  <c r="B888" i="68"/>
  <c r="A888" i="68"/>
  <c r="C887" i="68"/>
  <c r="B887" i="68"/>
  <c r="A887" i="68"/>
  <c r="C885" i="68"/>
  <c r="B885" i="68"/>
  <c r="A885" i="68"/>
  <c r="C884" i="68"/>
  <c r="B884" i="68"/>
  <c r="A884" i="68"/>
  <c r="C883" i="68"/>
  <c r="B883" i="68"/>
  <c r="A883" i="68"/>
  <c r="C882" i="68"/>
  <c r="B882" i="68"/>
  <c r="A882" i="68"/>
  <c r="C881" i="68"/>
  <c r="B881" i="68"/>
  <c r="A881" i="68"/>
  <c r="C880" i="68"/>
  <c r="B880" i="68"/>
  <c r="A880" i="68"/>
  <c r="C879" i="68"/>
  <c r="B879" i="68"/>
  <c r="A879" i="68"/>
  <c r="C878" i="68"/>
  <c r="B878" i="68"/>
  <c r="A878" i="68"/>
  <c r="C877" i="68"/>
  <c r="B877" i="68"/>
  <c r="A877" i="68"/>
  <c r="C876" i="68"/>
  <c r="B876" i="68"/>
  <c r="A876" i="68"/>
  <c r="C875" i="68"/>
  <c r="B875" i="68"/>
  <c r="A875" i="68"/>
  <c r="C874" i="68"/>
  <c r="B874" i="68"/>
  <c r="A874" i="68"/>
  <c r="C873" i="68"/>
  <c r="B873" i="68"/>
  <c r="A873" i="68"/>
  <c r="C872" i="68"/>
  <c r="B872" i="68"/>
  <c r="A872" i="68"/>
  <c r="C871" i="68"/>
  <c r="B871" i="68"/>
  <c r="A871" i="68"/>
  <c r="C870" i="68"/>
  <c r="B870" i="68"/>
  <c r="A870" i="68"/>
  <c r="C869" i="68"/>
  <c r="B869" i="68"/>
  <c r="A869" i="68"/>
  <c r="C868" i="68"/>
  <c r="B868" i="68"/>
  <c r="A868" i="68"/>
  <c r="C867" i="68"/>
  <c r="B867" i="68"/>
  <c r="A867" i="68"/>
  <c r="C866" i="68"/>
  <c r="B866" i="68"/>
  <c r="A866" i="68"/>
  <c r="C865" i="68"/>
  <c r="B865" i="68"/>
  <c r="A865" i="68"/>
  <c r="C864" i="68"/>
  <c r="B864" i="68"/>
  <c r="A864" i="68"/>
  <c r="C863" i="68"/>
  <c r="B863" i="68"/>
  <c r="A863" i="68"/>
  <c r="C862" i="68"/>
  <c r="B862" i="68"/>
  <c r="A862" i="68"/>
  <c r="C861" i="68"/>
  <c r="B861" i="68"/>
  <c r="A861" i="68"/>
  <c r="C860" i="68"/>
  <c r="B860" i="68"/>
  <c r="A860" i="68"/>
  <c r="C859" i="68"/>
  <c r="B859" i="68"/>
  <c r="A859" i="68"/>
  <c r="C858" i="68"/>
  <c r="B858" i="68"/>
  <c r="A858" i="68"/>
  <c r="C857" i="68"/>
  <c r="B857" i="68"/>
  <c r="A857" i="68"/>
  <c r="C856" i="68"/>
  <c r="B856" i="68"/>
  <c r="A856" i="68"/>
  <c r="C854" i="68"/>
  <c r="B854" i="68"/>
  <c r="A854" i="68"/>
  <c r="C853" i="68"/>
  <c r="B853" i="68"/>
  <c r="A853" i="68"/>
  <c r="C851" i="68"/>
  <c r="B851" i="68"/>
  <c r="A851" i="68"/>
  <c r="C850" i="68"/>
  <c r="B850" i="68"/>
  <c r="A850" i="68"/>
  <c r="C849" i="68"/>
  <c r="B849" i="68"/>
  <c r="A849" i="68"/>
  <c r="C848" i="68"/>
  <c r="B848" i="68"/>
  <c r="A848" i="68"/>
  <c r="C847" i="68"/>
  <c r="B847" i="68"/>
  <c r="A847" i="68"/>
  <c r="C846" i="68"/>
  <c r="B846" i="68"/>
  <c r="A846" i="68"/>
  <c r="C845" i="68"/>
  <c r="B845" i="68"/>
  <c r="A845" i="68"/>
  <c r="C844" i="68"/>
  <c r="B844" i="68"/>
  <c r="A844" i="68"/>
  <c r="C843" i="68"/>
  <c r="B843" i="68"/>
  <c r="A843" i="68"/>
  <c r="C842" i="68"/>
  <c r="B842" i="68"/>
  <c r="A842" i="68"/>
  <c r="C841" i="68"/>
  <c r="B841" i="68"/>
  <c r="A841" i="68"/>
  <c r="C840" i="68"/>
  <c r="B840" i="68"/>
  <c r="A840" i="68"/>
  <c r="C839" i="68"/>
  <c r="B839" i="68"/>
  <c r="A839" i="68"/>
  <c r="C838" i="68"/>
  <c r="B838" i="68"/>
  <c r="A838" i="68"/>
  <c r="C837" i="68"/>
  <c r="B837" i="68"/>
  <c r="A837" i="68"/>
  <c r="C836" i="68"/>
  <c r="B836" i="68"/>
  <c r="A836" i="68"/>
  <c r="C835" i="68"/>
  <c r="B835" i="68"/>
  <c r="A835" i="68"/>
  <c r="C834" i="68"/>
  <c r="B834" i="68"/>
  <c r="A834" i="68"/>
  <c r="C833" i="68"/>
  <c r="B833" i="68"/>
  <c r="A833" i="68"/>
  <c r="C832" i="68"/>
  <c r="B832" i="68"/>
  <c r="A832" i="68"/>
  <c r="C831" i="68"/>
  <c r="B831" i="68"/>
  <c r="A831" i="68"/>
  <c r="C830" i="68"/>
  <c r="B830" i="68"/>
  <c r="A830" i="68"/>
  <c r="C829" i="68"/>
  <c r="B829" i="68"/>
  <c r="A829" i="68"/>
  <c r="C828" i="68"/>
  <c r="B828" i="68"/>
  <c r="A828" i="68"/>
  <c r="C827" i="68"/>
  <c r="B827" i="68"/>
  <c r="A827" i="68"/>
  <c r="C826" i="68"/>
  <c r="B826" i="68"/>
  <c r="A826" i="68"/>
  <c r="C825" i="68"/>
  <c r="B825" i="68"/>
  <c r="A825" i="68"/>
  <c r="C824" i="68"/>
  <c r="B824" i="68"/>
  <c r="A824" i="68"/>
  <c r="C823" i="68"/>
  <c r="B823" i="68"/>
  <c r="A823" i="68"/>
  <c r="C822" i="68"/>
  <c r="B822" i="68"/>
  <c r="A822" i="68"/>
  <c r="C821" i="68"/>
  <c r="B821" i="68"/>
  <c r="A821" i="68"/>
  <c r="C820" i="68"/>
  <c r="B820" i="68"/>
  <c r="A820" i="68"/>
  <c r="C819" i="68"/>
  <c r="B819" i="68"/>
  <c r="A819" i="68"/>
  <c r="C818" i="68"/>
  <c r="B818" i="68"/>
  <c r="A818" i="68"/>
  <c r="C817" i="68"/>
  <c r="B817" i="68"/>
  <c r="A817" i="68"/>
  <c r="C816" i="68"/>
  <c r="B816" i="68"/>
  <c r="A816" i="68"/>
  <c r="C815" i="68"/>
  <c r="B815" i="68"/>
  <c r="A815" i="68"/>
  <c r="C814" i="68"/>
  <c r="B814" i="68"/>
  <c r="A814" i="68"/>
  <c r="C813" i="68"/>
  <c r="B813" i="68"/>
  <c r="A813" i="68"/>
  <c r="C812" i="68"/>
  <c r="B812" i="68"/>
  <c r="A812" i="68"/>
  <c r="C811" i="68"/>
  <c r="B811" i="68"/>
  <c r="A811" i="68"/>
  <c r="C810" i="68"/>
  <c r="B810" i="68"/>
  <c r="A810" i="68"/>
  <c r="C809" i="68"/>
  <c r="B809" i="68"/>
  <c r="A809" i="68"/>
  <c r="C808" i="68"/>
  <c r="B808" i="68"/>
  <c r="A808" i="68"/>
  <c r="C807" i="68"/>
  <c r="B807" i="68"/>
  <c r="A807" i="68"/>
  <c r="C806" i="68"/>
  <c r="B806" i="68"/>
  <c r="A806" i="68"/>
  <c r="C804" i="68"/>
  <c r="B804" i="68"/>
  <c r="A804" i="68"/>
  <c r="C803" i="68"/>
  <c r="B803" i="68"/>
  <c r="A803" i="68"/>
  <c r="C802" i="68"/>
  <c r="B802" i="68"/>
  <c r="A802" i="68"/>
  <c r="C801" i="68"/>
  <c r="B801" i="68"/>
  <c r="A801" i="68"/>
  <c r="C800" i="68"/>
  <c r="B800" i="68"/>
  <c r="A800" i="68"/>
  <c r="C799" i="68"/>
  <c r="B799" i="68"/>
  <c r="A799" i="68"/>
  <c r="C798" i="68"/>
  <c r="B798" i="68"/>
  <c r="A798" i="68"/>
  <c r="C797" i="68"/>
  <c r="B797" i="68"/>
  <c r="A797" i="68"/>
  <c r="C796" i="68"/>
  <c r="B796" i="68"/>
  <c r="A796" i="68"/>
  <c r="C795" i="68"/>
  <c r="B795" i="68"/>
  <c r="A795" i="68"/>
  <c r="C794" i="68"/>
  <c r="B794" i="68"/>
  <c r="A794" i="68"/>
  <c r="C793" i="68"/>
  <c r="B793" i="68"/>
  <c r="A793" i="68"/>
  <c r="C792" i="68"/>
  <c r="B792" i="68"/>
  <c r="A792" i="68"/>
  <c r="C791" i="68"/>
  <c r="B791" i="68"/>
  <c r="A791" i="68"/>
  <c r="C790" i="68"/>
  <c r="B790" i="68"/>
  <c r="A790" i="68"/>
  <c r="C789" i="68"/>
  <c r="B789" i="68"/>
  <c r="A789" i="68"/>
  <c r="C788" i="68"/>
  <c r="B788" i="68"/>
  <c r="A788" i="68"/>
  <c r="C787" i="68"/>
  <c r="B787" i="68"/>
  <c r="A787" i="68"/>
  <c r="C786" i="68"/>
  <c r="B786" i="68"/>
  <c r="A786" i="68"/>
  <c r="C785" i="68"/>
  <c r="B785" i="68"/>
  <c r="A785" i="68"/>
  <c r="C784" i="68"/>
  <c r="B784" i="68"/>
  <c r="A784" i="68"/>
  <c r="C783" i="68"/>
  <c r="B783" i="68"/>
  <c r="A783" i="68"/>
  <c r="C782" i="68"/>
  <c r="B782" i="68"/>
  <c r="A782" i="68"/>
  <c r="C781" i="68"/>
  <c r="B781" i="68"/>
  <c r="A781" i="68"/>
  <c r="C780" i="68"/>
  <c r="B780" i="68"/>
  <c r="A780" i="68"/>
  <c r="C779" i="68"/>
  <c r="B779" i="68"/>
  <c r="A779" i="68"/>
  <c r="C778" i="68"/>
  <c r="B778" i="68"/>
  <c r="A778" i="68"/>
  <c r="C777" i="68"/>
  <c r="B777" i="68"/>
  <c r="A777" i="68"/>
  <c r="C776" i="68"/>
  <c r="B776" i="68"/>
  <c r="A776" i="68"/>
  <c r="C775" i="68"/>
  <c r="B775" i="68"/>
  <c r="A775" i="68"/>
  <c r="C774" i="68"/>
  <c r="B774" i="68"/>
  <c r="A774" i="68"/>
  <c r="C773" i="68"/>
  <c r="B773" i="68"/>
  <c r="A773" i="68"/>
  <c r="C772" i="68"/>
  <c r="B772" i="68"/>
  <c r="A772" i="68"/>
  <c r="C771" i="68"/>
  <c r="B771" i="68"/>
  <c r="A771" i="68"/>
  <c r="C770" i="68"/>
  <c r="B770" i="68"/>
  <c r="A770" i="68"/>
  <c r="C769" i="68"/>
  <c r="B769" i="68"/>
  <c r="A769" i="68"/>
  <c r="C768" i="68"/>
  <c r="B768" i="68"/>
  <c r="A768" i="68"/>
  <c r="C767" i="68"/>
  <c r="B767" i="68"/>
  <c r="A767" i="68"/>
  <c r="C766" i="68"/>
  <c r="B766" i="68"/>
  <c r="A766" i="68"/>
  <c r="C765" i="68"/>
  <c r="B765" i="68"/>
  <c r="A765" i="68"/>
  <c r="C764" i="68"/>
  <c r="B764" i="68"/>
  <c r="A764" i="68"/>
  <c r="C763" i="68"/>
  <c r="B763" i="68"/>
  <c r="A763" i="68"/>
  <c r="C762" i="68"/>
  <c r="B762" i="68"/>
  <c r="A762" i="68"/>
  <c r="C761" i="68"/>
  <c r="B761" i="68"/>
  <c r="A761" i="68"/>
  <c r="C760" i="68"/>
  <c r="B760" i="68"/>
  <c r="A760" i="68"/>
  <c r="C758" i="68"/>
  <c r="B758" i="68"/>
  <c r="A758" i="68"/>
  <c r="C757" i="68"/>
  <c r="B757" i="68"/>
  <c r="A757" i="68"/>
  <c r="C756" i="68"/>
  <c r="B756" i="68"/>
  <c r="A756" i="68"/>
  <c r="C755" i="68"/>
  <c r="B755" i="68"/>
  <c r="A755" i="68"/>
  <c r="C754" i="68"/>
  <c r="B754" i="68"/>
  <c r="A754" i="68"/>
  <c r="C753" i="68"/>
  <c r="B753" i="68"/>
  <c r="A753" i="68"/>
  <c r="C752" i="68"/>
  <c r="B752" i="68"/>
  <c r="A752" i="68"/>
  <c r="C751" i="68"/>
  <c r="B751" i="68"/>
  <c r="A751" i="68"/>
  <c r="B750" i="68"/>
  <c r="A750" i="68"/>
  <c r="C749" i="68"/>
  <c r="B749" i="68"/>
  <c r="A749" i="68"/>
  <c r="C748" i="68"/>
  <c r="B748" i="68"/>
  <c r="A748" i="68"/>
  <c r="C747" i="68"/>
  <c r="B747" i="68"/>
  <c r="A747" i="68"/>
  <c r="C746" i="68"/>
  <c r="B746" i="68"/>
  <c r="A746" i="68"/>
  <c r="C745" i="68"/>
  <c r="B745" i="68"/>
  <c r="A745" i="68"/>
  <c r="C744" i="68"/>
  <c r="B744" i="68"/>
  <c r="A744" i="68"/>
  <c r="A743" i="68"/>
  <c r="C742" i="68"/>
  <c r="B742" i="68"/>
  <c r="A742" i="68"/>
  <c r="C741" i="68"/>
  <c r="B741" i="68"/>
  <c r="A741" i="68"/>
  <c r="C740" i="68"/>
  <c r="B740" i="68"/>
  <c r="A740" i="68"/>
  <c r="C739" i="68"/>
  <c r="B739" i="68"/>
  <c r="A739" i="68"/>
  <c r="C738" i="68"/>
  <c r="B738" i="68"/>
  <c r="A738" i="68"/>
  <c r="C737" i="68"/>
  <c r="B737" i="68"/>
  <c r="A737" i="68"/>
  <c r="C736" i="68"/>
  <c r="B736" i="68"/>
  <c r="A736" i="68"/>
  <c r="C735" i="68"/>
  <c r="B735" i="68"/>
  <c r="A735" i="68"/>
  <c r="C734" i="68"/>
  <c r="B734" i="68"/>
  <c r="A734" i="68"/>
  <c r="C733" i="68"/>
  <c r="B733" i="68"/>
  <c r="A733" i="68"/>
  <c r="C732" i="68"/>
  <c r="B732" i="68"/>
  <c r="A732" i="68"/>
  <c r="C731" i="68"/>
  <c r="B731" i="68"/>
  <c r="A731" i="68"/>
  <c r="C730" i="68"/>
  <c r="B730" i="68"/>
  <c r="A730" i="68"/>
  <c r="C728" i="68"/>
  <c r="B728" i="68"/>
  <c r="A728" i="68"/>
  <c r="C727" i="68"/>
  <c r="B727" i="68"/>
  <c r="A727" i="68"/>
  <c r="C726" i="68"/>
  <c r="B726" i="68"/>
  <c r="A726" i="68"/>
  <c r="C725" i="68"/>
  <c r="B725" i="68"/>
  <c r="A725" i="68"/>
  <c r="C724" i="68"/>
  <c r="B724" i="68"/>
  <c r="A724" i="68"/>
  <c r="C723" i="68"/>
  <c r="B723" i="68"/>
  <c r="A723" i="68"/>
  <c r="C722" i="68"/>
  <c r="B722" i="68"/>
  <c r="A722" i="68"/>
  <c r="C721" i="68"/>
  <c r="B721" i="68"/>
  <c r="A721" i="68"/>
  <c r="C720" i="68"/>
  <c r="B720" i="68"/>
  <c r="A720" i="68"/>
  <c r="C719" i="68"/>
  <c r="B719" i="68"/>
  <c r="A719" i="68"/>
  <c r="C718" i="68"/>
  <c r="B718" i="68"/>
  <c r="A718" i="68"/>
  <c r="C717" i="68"/>
  <c r="B717" i="68"/>
  <c r="A717" i="68"/>
  <c r="C716" i="68"/>
  <c r="B716" i="68"/>
  <c r="A716" i="68"/>
  <c r="C715" i="68"/>
  <c r="B715" i="68"/>
  <c r="A715" i="68"/>
  <c r="C714" i="68"/>
  <c r="B714" i="68"/>
  <c r="A714" i="68"/>
  <c r="C713" i="68"/>
  <c r="B713" i="68"/>
  <c r="A713" i="68"/>
  <c r="C712" i="68"/>
  <c r="B712" i="68"/>
  <c r="A712" i="68"/>
  <c r="C710" i="68"/>
  <c r="B710" i="68"/>
  <c r="A710" i="68"/>
  <c r="C709" i="68"/>
  <c r="B709" i="68"/>
  <c r="A709" i="68"/>
  <c r="C708" i="68"/>
  <c r="B708" i="68"/>
  <c r="A708" i="68"/>
  <c r="C707" i="68"/>
  <c r="B707" i="68"/>
  <c r="A707" i="68"/>
  <c r="C706" i="68"/>
  <c r="B706" i="68"/>
  <c r="A706" i="68"/>
  <c r="C705" i="68"/>
  <c r="B705" i="68"/>
  <c r="A705" i="68"/>
  <c r="C704" i="68"/>
  <c r="B704" i="68"/>
  <c r="A704" i="68"/>
  <c r="C703" i="68"/>
  <c r="B703" i="68"/>
  <c r="A703" i="68"/>
  <c r="C702" i="68"/>
  <c r="B702" i="68"/>
  <c r="A702" i="68"/>
  <c r="C701" i="68"/>
  <c r="B701" i="68"/>
  <c r="A701" i="68"/>
  <c r="C700" i="68"/>
  <c r="B700" i="68"/>
  <c r="A700" i="68"/>
  <c r="A699" i="68"/>
  <c r="C698" i="68"/>
  <c r="B698" i="68"/>
  <c r="A698" i="68"/>
  <c r="C697" i="68"/>
  <c r="B697" i="68"/>
  <c r="A697" i="68"/>
  <c r="C696" i="68"/>
  <c r="B696" i="68"/>
  <c r="A696" i="68"/>
  <c r="C695" i="68"/>
  <c r="B695" i="68"/>
  <c r="A695" i="68"/>
  <c r="C694" i="68"/>
  <c r="B694" i="68"/>
  <c r="A694" i="68"/>
  <c r="C693" i="68"/>
  <c r="B693" i="68"/>
  <c r="A693" i="68"/>
  <c r="C692" i="68"/>
  <c r="B692" i="68"/>
  <c r="A692" i="68"/>
  <c r="C691" i="68"/>
  <c r="B691" i="68"/>
  <c r="A691" i="68"/>
  <c r="C690" i="68"/>
  <c r="B690" i="68"/>
  <c r="A690" i="68"/>
  <c r="C689" i="68"/>
  <c r="B689" i="68"/>
  <c r="A689" i="68"/>
  <c r="C688" i="68"/>
  <c r="B688" i="68"/>
  <c r="A688" i="68"/>
  <c r="C687" i="68"/>
  <c r="B687" i="68"/>
  <c r="A687" i="68"/>
  <c r="C686" i="68"/>
  <c r="B686" i="68"/>
  <c r="A686" i="68"/>
  <c r="C685" i="68"/>
  <c r="B685" i="68"/>
  <c r="A685" i="68"/>
  <c r="C684" i="68"/>
  <c r="B684" i="68"/>
  <c r="A684" i="68"/>
  <c r="C683" i="68"/>
  <c r="B683" i="68"/>
  <c r="A683" i="68"/>
  <c r="C682" i="68"/>
  <c r="B682" i="68"/>
  <c r="A682" i="68"/>
  <c r="C681" i="68"/>
  <c r="B681" i="68"/>
  <c r="A681" i="68"/>
  <c r="C680" i="68"/>
  <c r="B680" i="68"/>
  <c r="A680" i="68"/>
  <c r="C678" i="68"/>
  <c r="B678" i="68"/>
  <c r="A678" i="68"/>
  <c r="C677" i="68"/>
  <c r="B677" i="68"/>
  <c r="A677" i="68"/>
  <c r="C676" i="68"/>
  <c r="B676" i="68"/>
  <c r="A676" i="68"/>
  <c r="C675" i="68"/>
  <c r="B675" i="68"/>
  <c r="A675" i="68"/>
  <c r="C674" i="68"/>
  <c r="B674" i="68"/>
  <c r="A674" i="68"/>
  <c r="C673" i="68"/>
  <c r="B673" i="68"/>
  <c r="A673" i="68"/>
  <c r="C672" i="68"/>
  <c r="B672" i="68"/>
  <c r="A672" i="68"/>
  <c r="C671" i="68"/>
  <c r="B671" i="68"/>
  <c r="A671" i="68"/>
  <c r="C670" i="68"/>
  <c r="B670" i="68"/>
  <c r="A670" i="68"/>
  <c r="C669" i="68"/>
  <c r="B669" i="68"/>
  <c r="A669" i="68"/>
  <c r="C668" i="68"/>
  <c r="B668" i="68"/>
  <c r="A668" i="68"/>
  <c r="C667" i="68"/>
  <c r="B667" i="68"/>
  <c r="A667" i="68"/>
  <c r="C666" i="68"/>
  <c r="B666" i="68"/>
  <c r="A666" i="68"/>
  <c r="C664" i="68"/>
  <c r="B664" i="68"/>
  <c r="A664" i="68"/>
  <c r="C663" i="68"/>
  <c r="B663" i="68"/>
  <c r="A663" i="68"/>
  <c r="C662" i="68"/>
  <c r="B662" i="68"/>
  <c r="A662" i="68"/>
  <c r="C661" i="68"/>
  <c r="B661" i="68"/>
  <c r="A661" i="68"/>
  <c r="C660" i="68"/>
  <c r="B660" i="68"/>
  <c r="A660" i="68"/>
  <c r="C659" i="68"/>
  <c r="B659" i="68"/>
  <c r="A659" i="68"/>
  <c r="C658" i="68"/>
  <c r="B658" i="68"/>
  <c r="A658" i="68"/>
  <c r="C657" i="68"/>
  <c r="B657" i="68"/>
  <c r="A657" i="68"/>
  <c r="C656" i="68"/>
  <c r="B656" i="68"/>
  <c r="A656" i="68"/>
  <c r="C655" i="68"/>
  <c r="B655" i="68"/>
  <c r="A655" i="68"/>
  <c r="C654" i="68"/>
  <c r="B654" i="68"/>
  <c r="A654" i="68"/>
  <c r="C653" i="68"/>
  <c r="B653" i="68"/>
  <c r="A653" i="68"/>
  <c r="C652" i="68"/>
  <c r="B652" i="68"/>
  <c r="A652" i="68"/>
  <c r="C651" i="68"/>
  <c r="B651" i="68"/>
  <c r="A651" i="68"/>
  <c r="C650" i="68"/>
  <c r="B650" i="68"/>
  <c r="A650" i="68"/>
  <c r="C649" i="68"/>
  <c r="B649" i="68"/>
  <c r="A649" i="68"/>
  <c r="C648" i="68"/>
  <c r="B648" i="68"/>
  <c r="A648" i="68"/>
  <c r="A647" i="68"/>
  <c r="C646" i="68"/>
  <c r="B646" i="68"/>
  <c r="A646" i="68"/>
  <c r="C645" i="68"/>
  <c r="B645" i="68"/>
  <c r="A645" i="68"/>
  <c r="C644" i="68"/>
  <c r="B644" i="68"/>
  <c r="A644" i="68"/>
  <c r="C643" i="68"/>
  <c r="B643" i="68"/>
  <c r="A643" i="68"/>
  <c r="C642" i="68"/>
  <c r="B642" i="68"/>
  <c r="A642" i="68"/>
  <c r="C641" i="68"/>
  <c r="B641" i="68"/>
  <c r="A641" i="68"/>
  <c r="C640" i="68"/>
  <c r="B640" i="68"/>
  <c r="A640" i="68"/>
  <c r="C639" i="68"/>
  <c r="B639" i="68"/>
  <c r="A639" i="68"/>
  <c r="C638" i="68"/>
  <c r="B638" i="68"/>
  <c r="A638" i="68"/>
  <c r="C637" i="68"/>
  <c r="B637" i="68"/>
  <c r="A637" i="68"/>
  <c r="C636" i="68"/>
  <c r="B636" i="68"/>
  <c r="A636" i="68"/>
  <c r="C635" i="68"/>
  <c r="B635" i="68"/>
  <c r="A635" i="68"/>
  <c r="C634" i="68"/>
  <c r="B634" i="68"/>
  <c r="A634" i="68"/>
  <c r="C633" i="68"/>
  <c r="B633" i="68"/>
  <c r="A633" i="68"/>
  <c r="C632" i="68"/>
  <c r="B632" i="68"/>
  <c r="A632" i="68"/>
  <c r="C631" i="68"/>
  <c r="B631" i="68"/>
  <c r="A631" i="68"/>
  <c r="C630" i="68"/>
  <c r="B630" i="68"/>
  <c r="A630" i="68"/>
  <c r="C629" i="68"/>
  <c r="B629" i="68"/>
  <c r="A629" i="68"/>
  <c r="C628" i="68"/>
  <c r="B628" i="68"/>
  <c r="A628" i="68"/>
  <c r="C627" i="68"/>
  <c r="B627" i="68"/>
  <c r="A627" i="68"/>
  <c r="C626" i="68"/>
  <c r="B626" i="68"/>
  <c r="A626" i="68"/>
  <c r="C625" i="68"/>
  <c r="B625" i="68"/>
  <c r="A625" i="68"/>
  <c r="C624" i="68"/>
  <c r="B624" i="68"/>
  <c r="A624" i="68"/>
  <c r="C623" i="68"/>
  <c r="B623" i="68"/>
  <c r="A623" i="68"/>
  <c r="C622" i="68"/>
  <c r="B622" i="68"/>
  <c r="A622" i="68"/>
  <c r="C621" i="68"/>
  <c r="B621" i="68"/>
  <c r="A621" i="68"/>
  <c r="C620" i="68"/>
  <c r="B620" i="68"/>
  <c r="A620" i="68"/>
  <c r="C619" i="68"/>
  <c r="B619" i="68"/>
  <c r="A619" i="68"/>
  <c r="C618" i="68"/>
  <c r="B618" i="68"/>
  <c r="A618" i="68"/>
  <c r="C616" i="68"/>
  <c r="B616" i="68"/>
  <c r="A616" i="68"/>
  <c r="C615" i="68"/>
  <c r="B615" i="68"/>
  <c r="A615" i="68"/>
  <c r="C614" i="68"/>
  <c r="B614" i="68"/>
  <c r="A614" i="68"/>
  <c r="C613" i="68"/>
  <c r="B613" i="68"/>
  <c r="A613" i="68"/>
  <c r="C612" i="68"/>
  <c r="B612" i="68"/>
  <c r="A612" i="68"/>
  <c r="C611" i="68"/>
  <c r="B611" i="68"/>
  <c r="A611" i="68"/>
  <c r="C610" i="68"/>
  <c r="B610" i="68"/>
  <c r="A610" i="68"/>
  <c r="C609" i="68"/>
  <c r="B609" i="68"/>
  <c r="A609" i="68"/>
  <c r="C608" i="68"/>
  <c r="B608" i="68"/>
  <c r="A608" i="68"/>
  <c r="C607" i="68"/>
  <c r="B607" i="68"/>
  <c r="A607" i="68"/>
  <c r="C606" i="68"/>
  <c r="B606" i="68"/>
  <c r="A606" i="68"/>
  <c r="C605" i="68"/>
  <c r="B605" i="68"/>
  <c r="A605" i="68"/>
  <c r="C604" i="68"/>
  <c r="B604" i="68"/>
  <c r="A604" i="68"/>
  <c r="C603" i="68"/>
  <c r="B603" i="68"/>
  <c r="A603" i="68"/>
  <c r="C602" i="68"/>
  <c r="B602" i="68"/>
  <c r="A602" i="68"/>
  <c r="C601" i="68"/>
  <c r="B601" i="68"/>
  <c r="A601" i="68"/>
  <c r="C600" i="68"/>
  <c r="B600" i="68"/>
  <c r="A600" i="68"/>
  <c r="A599" i="68"/>
  <c r="C598" i="68"/>
  <c r="B598" i="68"/>
  <c r="A598" i="68"/>
  <c r="C597" i="68"/>
  <c r="B597" i="68"/>
  <c r="A597" i="68"/>
  <c r="C596" i="68"/>
  <c r="B596" i="68"/>
  <c r="A596" i="68"/>
  <c r="C595" i="68"/>
  <c r="B595" i="68"/>
  <c r="A595" i="68"/>
  <c r="C594" i="68"/>
  <c r="B594" i="68"/>
  <c r="A594" i="68"/>
  <c r="C593" i="68"/>
  <c r="B593" i="68"/>
  <c r="A593" i="68"/>
  <c r="C592" i="68"/>
  <c r="B592" i="68"/>
  <c r="A592" i="68"/>
  <c r="C591" i="68"/>
  <c r="B591" i="68"/>
  <c r="A591" i="68"/>
  <c r="C590" i="68"/>
  <c r="B590" i="68"/>
  <c r="A590" i="68"/>
  <c r="C589" i="68"/>
  <c r="B589" i="68"/>
  <c r="A589" i="68"/>
  <c r="C588" i="68"/>
  <c r="B588" i="68"/>
  <c r="A588" i="68"/>
  <c r="C587" i="68"/>
  <c r="B587" i="68"/>
  <c r="A587" i="68"/>
  <c r="C586" i="68"/>
  <c r="B586" i="68"/>
  <c r="A586" i="68"/>
  <c r="C585" i="68"/>
  <c r="B585" i="68"/>
  <c r="A585" i="68"/>
  <c r="C584" i="68"/>
  <c r="B584" i="68"/>
  <c r="A584" i="68"/>
  <c r="C583" i="68"/>
  <c r="B583" i="68"/>
  <c r="A583" i="68"/>
  <c r="C582" i="68"/>
  <c r="B582" i="68"/>
  <c r="A582" i="68"/>
  <c r="C581" i="68"/>
  <c r="B581" i="68"/>
  <c r="A581" i="68"/>
  <c r="C580" i="68"/>
  <c r="B580" i="68"/>
  <c r="A580" i="68"/>
  <c r="C579" i="68"/>
  <c r="B579" i="68"/>
  <c r="A579" i="68"/>
  <c r="C578" i="68"/>
  <c r="B578" i="68"/>
  <c r="A578" i="68"/>
  <c r="C577" i="68"/>
  <c r="B577" i="68"/>
  <c r="A577" i="68"/>
  <c r="C576" i="68"/>
  <c r="B576" i="68"/>
  <c r="A576" i="68"/>
  <c r="C575" i="68"/>
  <c r="B575" i="68"/>
  <c r="A575" i="68"/>
  <c r="C574" i="68"/>
  <c r="B574" i="68"/>
  <c r="A574" i="68"/>
  <c r="C573" i="68"/>
  <c r="B573" i="68"/>
  <c r="A573" i="68"/>
  <c r="C572" i="68"/>
  <c r="B572" i="68"/>
  <c r="A572" i="68"/>
  <c r="C571" i="68"/>
  <c r="B571" i="68"/>
  <c r="A571" i="68"/>
  <c r="C569" i="68"/>
  <c r="B569" i="68"/>
  <c r="A569" i="68"/>
  <c r="C568" i="68"/>
  <c r="B568" i="68"/>
  <c r="A568" i="68"/>
  <c r="C567" i="68"/>
  <c r="B567" i="68"/>
  <c r="A567" i="68"/>
  <c r="C566" i="68"/>
  <c r="B566" i="68"/>
  <c r="A566" i="68"/>
  <c r="C565" i="68"/>
  <c r="B565" i="68"/>
  <c r="A565" i="68"/>
  <c r="C564" i="68"/>
  <c r="B564" i="68"/>
  <c r="A564" i="68"/>
  <c r="C563" i="68"/>
  <c r="B563" i="68"/>
  <c r="A563" i="68"/>
  <c r="C562" i="68"/>
  <c r="B562" i="68"/>
  <c r="A562" i="68"/>
  <c r="C561" i="68"/>
  <c r="B561" i="68"/>
  <c r="A561" i="68"/>
  <c r="C560" i="68"/>
  <c r="B560" i="68"/>
  <c r="A560" i="68"/>
  <c r="C559" i="68"/>
  <c r="B559" i="68"/>
  <c r="A559" i="68"/>
  <c r="C558" i="68"/>
  <c r="B558" i="68"/>
  <c r="A558" i="68"/>
  <c r="C557" i="68"/>
  <c r="B557" i="68"/>
  <c r="A557" i="68"/>
  <c r="C556" i="68"/>
  <c r="B556" i="68"/>
  <c r="A556" i="68"/>
  <c r="C555" i="68"/>
  <c r="B555" i="68"/>
  <c r="A555" i="68"/>
  <c r="C554" i="68"/>
  <c r="B554" i="68"/>
  <c r="A554" i="68"/>
  <c r="C553" i="68"/>
  <c r="B553" i="68"/>
  <c r="A553" i="68"/>
  <c r="C552" i="68"/>
  <c r="B552" i="68"/>
  <c r="A552" i="68"/>
  <c r="C551" i="68"/>
  <c r="B551" i="68"/>
  <c r="A551" i="68"/>
  <c r="C550" i="68"/>
  <c r="B550" i="68"/>
  <c r="A550" i="68"/>
  <c r="C549" i="68"/>
  <c r="B549" i="68"/>
  <c r="A549" i="68"/>
  <c r="C548" i="68"/>
  <c r="B548" i="68"/>
  <c r="A548" i="68"/>
  <c r="C547" i="68"/>
  <c r="B547" i="68"/>
  <c r="A547" i="68"/>
  <c r="C546" i="68"/>
  <c r="B546" i="68"/>
  <c r="A546" i="68"/>
  <c r="C544" i="68"/>
  <c r="B544" i="68"/>
  <c r="A544" i="68"/>
  <c r="C543" i="68"/>
  <c r="B543" i="68"/>
  <c r="A543" i="68"/>
  <c r="C542" i="68"/>
  <c r="B542" i="68"/>
  <c r="A542" i="68"/>
  <c r="C541" i="68"/>
  <c r="B541" i="68"/>
  <c r="A541" i="68"/>
  <c r="C540" i="68"/>
  <c r="B540" i="68"/>
  <c r="A540" i="68"/>
  <c r="C539" i="68"/>
  <c r="B539" i="68"/>
  <c r="A539" i="68"/>
  <c r="C538" i="68"/>
  <c r="B538" i="68"/>
  <c r="A538" i="68"/>
  <c r="C537" i="68"/>
  <c r="B537" i="68"/>
  <c r="A537" i="68"/>
  <c r="C536" i="68"/>
  <c r="B536" i="68"/>
  <c r="A536" i="68"/>
  <c r="C535" i="68"/>
  <c r="B535" i="68"/>
  <c r="A535" i="68"/>
  <c r="C534" i="68"/>
  <c r="B534" i="68"/>
  <c r="A534" i="68"/>
  <c r="C533" i="68"/>
  <c r="B533" i="68"/>
  <c r="A533" i="68"/>
  <c r="C532" i="68"/>
  <c r="B532" i="68"/>
  <c r="A532" i="68"/>
  <c r="C531" i="68"/>
  <c r="B531" i="68"/>
  <c r="A531" i="68"/>
  <c r="C530" i="68"/>
  <c r="B530" i="68"/>
  <c r="A530" i="68"/>
  <c r="C529" i="68"/>
  <c r="B529" i="68"/>
  <c r="A529" i="68"/>
  <c r="C528" i="68"/>
  <c r="B528" i="68"/>
  <c r="A528" i="68"/>
  <c r="C527" i="68"/>
  <c r="B527" i="68"/>
  <c r="A527" i="68"/>
  <c r="C526" i="68"/>
  <c r="B526" i="68"/>
  <c r="A526" i="68"/>
  <c r="C525" i="68"/>
  <c r="B525" i="68"/>
  <c r="A525" i="68"/>
  <c r="C524" i="68"/>
  <c r="B524" i="68"/>
  <c r="A524" i="68"/>
  <c r="C523" i="68"/>
  <c r="B523" i="68"/>
  <c r="A523" i="68"/>
  <c r="C521" i="68"/>
  <c r="B521" i="68"/>
  <c r="A521" i="68"/>
  <c r="C520" i="68"/>
  <c r="B520" i="68"/>
  <c r="A520" i="68"/>
  <c r="C519" i="68"/>
  <c r="B519" i="68"/>
  <c r="A519" i="68"/>
  <c r="C518" i="68"/>
  <c r="B518" i="68"/>
  <c r="A518" i="68"/>
  <c r="C517" i="68"/>
  <c r="B517" i="68"/>
  <c r="A517" i="68"/>
  <c r="C516" i="68"/>
  <c r="B516" i="68"/>
  <c r="A516" i="68"/>
  <c r="C515" i="68"/>
  <c r="B515" i="68"/>
  <c r="A515" i="68"/>
  <c r="C514" i="68"/>
  <c r="B514" i="68"/>
  <c r="A514" i="68"/>
  <c r="C513" i="68"/>
  <c r="B513" i="68"/>
  <c r="A513" i="68"/>
  <c r="C512" i="68"/>
  <c r="B512" i="68"/>
  <c r="A512" i="68"/>
  <c r="C511" i="68"/>
  <c r="B511" i="68"/>
  <c r="A511" i="68"/>
  <c r="C510" i="68"/>
  <c r="B510" i="68"/>
  <c r="A510" i="68"/>
  <c r="C509" i="68"/>
  <c r="B509" i="68"/>
  <c r="A509" i="68"/>
  <c r="C508" i="68"/>
  <c r="B508" i="68"/>
  <c r="A508" i="68"/>
  <c r="C507" i="68"/>
  <c r="B507" i="68"/>
  <c r="A507" i="68"/>
  <c r="C506" i="68"/>
  <c r="B506" i="68"/>
  <c r="A506" i="68"/>
  <c r="C505" i="68"/>
  <c r="B505" i="68"/>
  <c r="A505" i="68"/>
  <c r="C504" i="68"/>
  <c r="B504" i="68"/>
  <c r="A504" i="68"/>
  <c r="C503" i="68"/>
  <c r="B503" i="68"/>
  <c r="A503" i="68"/>
  <c r="C501" i="68"/>
  <c r="B501" i="68"/>
  <c r="A501" i="68"/>
  <c r="C500" i="68"/>
  <c r="B500" i="68"/>
  <c r="A500" i="68"/>
  <c r="C499" i="68"/>
  <c r="B499" i="68"/>
  <c r="A499" i="68"/>
  <c r="C498" i="68"/>
  <c r="B498" i="68"/>
  <c r="A498" i="68"/>
  <c r="C497" i="68"/>
  <c r="B497" i="68"/>
  <c r="A497" i="68"/>
  <c r="C495" i="68"/>
  <c r="B495" i="68"/>
  <c r="A495" i="68"/>
  <c r="C494" i="68"/>
  <c r="B494" i="68"/>
  <c r="A494" i="68"/>
  <c r="C493" i="68"/>
  <c r="B493" i="68"/>
  <c r="A493" i="68"/>
  <c r="C492" i="68"/>
  <c r="B492" i="68"/>
  <c r="A492" i="68"/>
  <c r="C491" i="68"/>
  <c r="B491" i="68"/>
  <c r="A491" i="68"/>
  <c r="C490" i="68"/>
  <c r="B490" i="68"/>
  <c r="A490" i="68"/>
  <c r="C489" i="68"/>
  <c r="B489" i="68"/>
  <c r="A489" i="68"/>
  <c r="C488" i="68"/>
  <c r="B488" i="68"/>
  <c r="A488" i="68"/>
  <c r="C487" i="68"/>
  <c r="B487" i="68"/>
  <c r="A487" i="68"/>
  <c r="C486" i="68"/>
  <c r="B486" i="68"/>
  <c r="A486" i="68"/>
  <c r="C485" i="68"/>
  <c r="B485" i="68"/>
  <c r="A485" i="68"/>
  <c r="C484" i="68"/>
  <c r="B484" i="68"/>
  <c r="A484" i="68"/>
  <c r="C483" i="68"/>
  <c r="B483" i="68"/>
  <c r="A483" i="68"/>
  <c r="C482" i="68"/>
  <c r="B482" i="68"/>
  <c r="A482" i="68"/>
  <c r="C481" i="68"/>
  <c r="B481" i="68"/>
  <c r="A481" i="68"/>
  <c r="C480" i="68"/>
  <c r="B480" i="68"/>
  <c r="A480" i="68"/>
  <c r="C479" i="68"/>
  <c r="B479" i="68"/>
  <c r="A479" i="68"/>
  <c r="C478" i="68"/>
  <c r="B478" i="68"/>
  <c r="A478" i="68"/>
  <c r="C477" i="68"/>
  <c r="B477" i="68"/>
  <c r="A477" i="68"/>
  <c r="C476" i="68"/>
  <c r="B476" i="68"/>
  <c r="A476" i="68"/>
  <c r="C475" i="68"/>
  <c r="B475" i="68"/>
  <c r="A475" i="68"/>
  <c r="C474" i="68"/>
  <c r="B474" i="68"/>
  <c r="A474" i="68"/>
  <c r="C473" i="68"/>
  <c r="B473" i="68"/>
  <c r="A473" i="68"/>
  <c r="C472" i="68"/>
  <c r="B472" i="68"/>
  <c r="A472" i="68"/>
  <c r="C471" i="68"/>
  <c r="B471" i="68"/>
  <c r="A471" i="68"/>
  <c r="C470" i="68"/>
  <c r="B470" i="68"/>
  <c r="A470" i="68"/>
  <c r="C469" i="68"/>
  <c r="B469" i="68"/>
  <c r="A469" i="68"/>
  <c r="C468" i="68"/>
  <c r="B468" i="68"/>
  <c r="A468" i="68"/>
  <c r="C466" i="68"/>
  <c r="B466" i="68"/>
  <c r="A466" i="68"/>
  <c r="C465" i="68"/>
  <c r="B465" i="68"/>
  <c r="A465" i="68"/>
  <c r="C464" i="68"/>
  <c r="B464" i="68"/>
  <c r="A464" i="68"/>
  <c r="C463" i="68"/>
  <c r="B463" i="68"/>
  <c r="A463" i="68"/>
  <c r="C462" i="68"/>
  <c r="B462" i="68"/>
  <c r="A462" i="68"/>
  <c r="C461" i="68"/>
  <c r="B461" i="68"/>
  <c r="A461" i="68"/>
  <c r="C460" i="68"/>
  <c r="B460" i="68"/>
  <c r="A460" i="68"/>
  <c r="C459" i="68"/>
  <c r="B459" i="68"/>
  <c r="A459" i="68"/>
  <c r="C458" i="68"/>
  <c r="B458" i="68"/>
  <c r="A458" i="68"/>
  <c r="C457" i="68"/>
  <c r="B457" i="68"/>
  <c r="A457" i="68"/>
  <c r="A456" i="68"/>
  <c r="C455" i="68"/>
  <c r="B455" i="68"/>
  <c r="A455" i="68"/>
  <c r="C454" i="68"/>
  <c r="B454" i="68"/>
  <c r="A454" i="68"/>
  <c r="C453" i="68"/>
  <c r="B453" i="68"/>
  <c r="A453" i="68"/>
  <c r="C452" i="68"/>
  <c r="B452" i="68"/>
  <c r="A452" i="68"/>
  <c r="C451" i="68"/>
  <c r="B451" i="68"/>
  <c r="A451" i="68"/>
  <c r="C450" i="68"/>
  <c r="B450" i="68"/>
  <c r="A450" i="68"/>
  <c r="C449" i="68"/>
  <c r="B449" i="68"/>
  <c r="A449" i="68"/>
  <c r="C448" i="68"/>
  <c r="B448" i="68"/>
  <c r="A448" i="68"/>
  <c r="C447" i="68"/>
  <c r="B447" i="68"/>
  <c r="A447" i="68"/>
  <c r="C446" i="68"/>
  <c r="B446" i="68"/>
  <c r="A446" i="68"/>
  <c r="C445" i="68"/>
  <c r="B445" i="68"/>
  <c r="A445" i="68"/>
  <c r="C444" i="68"/>
  <c r="B444" i="68"/>
  <c r="A444" i="68"/>
  <c r="C443" i="68"/>
  <c r="B443" i="68"/>
  <c r="A443" i="68"/>
  <c r="C442" i="68"/>
  <c r="B442" i="68"/>
  <c r="A442" i="68"/>
  <c r="C441" i="68"/>
  <c r="B441" i="68"/>
  <c r="A441" i="68"/>
  <c r="C440" i="68"/>
  <c r="B440" i="68"/>
  <c r="A440" i="68"/>
  <c r="C439" i="68"/>
  <c r="B439" i="68"/>
  <c r="A439" i="68"/>
  <c r="C438" i="68"/>
  <c r="B438" i="68"/>
  <c r="A438" i="68"/>
  <c r="C436" i="68"/>
  <c r="B436" i="68"/>
  <c r="A436" i="68"/>
  <c r="C435" i="68"/>
  <c r="B435" i="68"/>
  <c r="A435" i="68"/>
  <c r="C434" i="68"/>
  <c r="B434" i="68"/>
  <c r="A434" i="68"/>
  <c r="C433" i="68"/>
  <c r="B433" i="68"/>
  <c r="A433" i="68"/>
  <c r="C432" i="68"/>
  <c r="B432" i="68"/>
  <c r="A432" i="68"/>
  <c r="C431" i="68"/>
  <c r="B431" i="68"/>
  <c r="A431" i="68"/>
  <c r="C430" i="68"/>
  <c r="B430" i="68"/>
  <c r="A430" i="68"/>
  <c r="C429" i="68"/>
  <c r="B429" i="68"/>
  <c r="A429" i="68"/>
  <c r="C428" i="68"/>
  <c r="B428" i="68"/>
  <c r="A428" i="68"/>
  <c r="C427" i="68"/>
  <c r="B427" i="68"/>
  <c r="A427" i="68"/>
  <c r="C426" i="68"/>
  <c r="B426" i="68"/>
  <c r="A426" i="68"/>
  <c r="C425" i="68"/>
  <c r="B425" i="68"/>
  <c r="A425" i="68"/>
  <c r="C424" i="68"/>
  <c r="B424" i="68"/>
  <c r="A424" i="68"/>
  <c r="C423" i="68"/>
  <c r="B423" i="68"/>
  <c r="A423" i="68"/>
  <c r="C421" i="68"/>
  <c r="B421" i="68"/>
  <c r="A421" i="68"/>
  <c r="C420" i="68"/>
  <c r="B420" i="68"/>
  <c r="A420" i="68"/>
  <c r="C419" i="68"/>
  <c r="B419" i="68"/>
  <c r="A419" i="68"/>
  <c r="C418" i="68"/>
  <c r="B418" i="68"/>
  <c r="A418" i="68"/>
  <c r="C417" i="68"/>
  <c r="B417" i="68"/>
  <c r="A417" i="68"/>
  <c r="C416" i="68"/>
  <c r="B416" i="68"/>
  <c r="A416" i="68"/>
  <c r="C415" i="68"/>
  <c r="B415" i="68"/>
  <c r="A415" i="68"/>
  <c r="C414" i="68"/>
  <c r="B414" i="68"/>
  <c r="A414" i="68"/>
  <c r="C413" i="68"/>
  <c r="B413" i="68"/>
  <c r="A413" i="68"/>
  <c r="C412" i="68"/>
  <c r="B412" i="68"/>
  <c r="A412" i="68"/>
  <c r="C411" i="68"/>
  <c r="B411" i="68"/>
  <c r="A411" i="68"/>
  <c r="C410" i="68"/>
  <c r="B410" i="68"/>
  <c r="A410" i="68"/>
  <c r="C409" i="68"/>
  <c r="B409" i="68"/>
  <c r="A409" i="68"/>
  <c r="C408" i="68"/>
  <c r="B408" i="68"/>
  <c r="A408" i="68"/>
  <c r="C407" i="68"/>
  <c r="B407" i="68"/>
  <c r="A407" i="68"/>
  <c r="C406" i="68"/>
  <c r="B406" i="68"/>
  <c r="A406" i="68"/>
  <c r="C405" i="68"/>
  <c r="B405" i="68"/>
  <c r="A405" i="68"/>
  <c r="C404" i="68"/>
  <c r="B404" i="68"/>
  <c r="A404" i="68"/>
  <c r="C403" i="68"/>
  <c r="B403" i="68"/>
  <c r="A403" i="68"/>
  <c r="C402" i="68"/>
  <c r="B402" i="68"/>
  <c r="A402" i="68"/>
  <c r="C401" i="68"/>
  <c r="B401" i="68"/>
  <c r="A401" i="68"/>
  <c r="C400" i="68"/>
  <c r="B400" i="68"/>
  <c r="A400" i="68"/>
  <c r="C398" i="68"/>
  <c r="B398" i="68"/>
  <c r="A398" i="68"/>
  <c r="C397" i="68"/>
  <c r="B397" i="68"/>
  <c r="A397" i="68"/>
  <c r="C396" i="68"/>
  <c r="B396" i="68"/>
  <c r="A396" i="68"/>
  <c r="C395" i="68"/>
  <c r="B395" i="68"/>
  <c r="A395" i="68"/>
  <c r="C394" i="68"/>
  <c r="B394" i="68"/>
  <c r="A394" i="68"/>
  <c r="C393" i="68"/>
  <c r="B393" i="68"/>
  <c r="A393" i="68"/>
  <c r="C392" i="68"/>
  <c r="B392" i="68"/>
  <c r="A392" i="68"/>
  <c r="C391" i="68"/>
  <c r="B391" i="68"/>
  <c r="A391" i="68"/>
  <c r="C390" i="68"/>
  <c r="B390" i="68"/>
  <c r="A390" i="68"/>
  <c r="C389" i="68"/>
  <c r="B389" i="68"/>
  <c r="A389" i="68"/>
  <c r="C388" i="68"/>
  <c r="B388" i="68"/>
  <c r="A388" i="68"/>
  <c r="C387" i="68"/>
  <c r="B387" i="68"/>
  <c r="A387" i="68"/>
  <c r="C386" i="68"/>
  <c r="B386" i="68"/>
  <c r="A386" i="68"/>
  <c r="C385" i="68"/>
  <c r="B385" i="68"/>
  <c r="A385" i="68"/>
  <c r="C384" i="68"/>
  <c r="B384" i="68"/>
  <c r="A384" i="68"/>
  <c r="C383" i="68"/>
  <c r="B383" i="68"/>
  <c r="A383" i="68"/>
  <c r="C382" i="68"/>
  <c r="B382" i="68"/>
  <c r="A382" i="68"/>
  <c r="C381" i="68"/>
  <c r="B381" i="68"/>
  <c r="A381" i="68"/>
  <c r="C380" i="68"/>
  <c r="B380" i="68"/>
  <c r="A380" i="68"/>
  <c r="C379" i="68"/>
  <c r="B379" i="68"/>
  <c r="A379" i="68"/>
  <c r="C378" i="68"/>
  <c r="B378" i="68"/>
  <c r="A378" i="68"/>
  <c r="C377" i="68"/>
  <c r="B377" i="68"/>
  <c r="A377" i="68"/>
  <c r="C376" i="68"/>
  <c r="B376" i="68"/>
  <c r="A376" i="68"/>
  <c r="C375" i="68"/>
  <c r="B375" i="68"/>
  <c r="A375" i="68"/>
  <c r="C374" i="68"/>
  <c r="B374" i="68"/>
  <c r="A374" i="68"/>
  <c r="C373" i="68"/>
  <c r="B373" i="68"/>
  <c r="A373" i="68"/>
  <c r="C372" i="68"/>
  <c r="B372" i="68"/>
  <c r="A372" i="68"/>
  <c r="C371" i="68"/>
  <c r="B371" i="68"/>
  <c r="A371" i="68"/>
  <c r="C370" i="68"/>
  <c r="B370" i="68"/>
  <c r="A370" i="68"/>
  <c r="C368" i="68"/>
  <c r="B368" i="68"/>
  <c r="A368" i="68"/>
  <c r="C367" i="68"/>
  <c r="B367" i="68"/>
  <c r="A367" i="68"/>
  <c r="C366" i="68"/>
  <c r="B366" i="68"/>
  <c r="A366" i="68"/>
  <c r="C365" i="68"/>
  <c r="B365" i="68"/>
  <c r="A365" i="68"/>
  <c r="C364" i="68"/>
  <c r="B364" i="68"/>
  <c r="A364" i="68"/>
  <c r="C363" i="68"/>
  <c r="B363" i="68"/>
  <c r="A363" i="68"/>
  <c r="A362" i="68"/>
  <c r="C361" i="68"/>
  <c r="B361" i="68"/>
  <c r="A361" i="68"/>
  <c r="C360" i="68"/>
  <c r="B360" i="68"/>
  <c r="A360" i="68"/>
  <c r="C359" i="68"/>
  <c r="B359" i="68"/>
  <c r="A359" i="68"/>
  <c r="C358" i="68"/>
  <c r="B358" i="68"/>
  <c r="A358" i="68"/>
  <c r="C357" i="68"/>
  <c r="B357" i="68"/>
  <c r="A357" i="68"/>
  <c r="C356" i="68"/>
  <c r="B356" i="68"/>
  <c r="A356" i="68"/>
  <c r="C355" i="68"/>
  <c r="B355" i="68"/>
  <c r="A355" i="68"/>
  <c r="C354" i="68"/>
  <c r="B354" i="68"/>
  <c r="A354" i="68"/>
  <c r="C353" i="68"/>
  <c r="B353" i="68"/>
  <c r="A353" i="68"/>
  <c r="C352" i="68"/>
  <c r="B352" i="68"/>
  <c r="A352" i="68"/>
  <c r="C351" i="68"/>
  <c r="B351" i="68"/>
  <c r="A351" i="68"/>
  <c r="C350" i="68"/>
  <c r="B350" i="68"/>
  <c r="A350" i="68"/>
  <c r="C349" i="68"/>
  <c r="B349" i="68"/>
  <c r="A349" i="68"/>
  <c r="C348" i="68"/>
  <c r="B348" i="68"/>
  <c r="A348" i="68"/>
  <c r="C347" i="68"/>
  <c r="B347" i="68"/>
  <c r="A347" i="68"/>
  <c r="C346" i="68"/>
  <c r="B346" i="68"/>
  <c r="A346" i="68"/>
  <c r="C345" i="68"/>
  <c r="B345" i="68"/>
  <c r="A345" i="68"/>
  <c r="C344" i="68"/>
  <c r="B344" i="68"/>
  <c r="A344" i="68"/>
  <c r="C343" i="68"/>
  <c r="B343" i="68"/>
  <c r="A343" i="68"/>
  <c r="C342" i="68"/>
  <c r="B342" i="68"/>
  <c r="A342" i="68"/>
  <c r="C341" i="68"/>
  <c r="B341" i="68"/>
  <c r="A341" i="68"/>
  <c r="C340" i="68"/>
  <c r="B340" i="68"/>
  <c r="A340" i="68"/>
  <c r="C339" i="68"/>
  <c r="B339" i="68"/>
  <c r="A339" i="68"/>
  <c r="C337" i="68"/>
  <c r="B337" i="68"/>
  <c r="A337" i="68"/>
  <c r="C336" i="68"/>
  <c r="B336" i="68"/>
  <c r="A336" i="68"/>
  <c r="C335" i="68"/>
  <c r="B335" i="68"/>
  <c r="A335" i="68"/>
  <c r="C334" i="68"/>
  <c r="B334" i="68"/>
  <c r="A334" i="68"/>
  <c r="C333" i="68"/>
  <c r="B333" i="68"/>
  <c r="A333" i="68"/>
  <c r="C332" i="68"/>
  <c r="B332" i="68"/>
  <c r="A332" i="68"/>
  <c r="C331" i="68"/>
  <c r="B331" i="68"/>
  <c r="A331" i="68"/>
  <c r="C330" i="68"/>
  <c r="B330" i="68"/>
  <c r="A330" i="68"/>
  <c r="C329" i="68"/>
  <c r="B329" i="68"/>
  <c r="A329" i="68"/>
  <c r="C328" i="68"/>
  <c r="B328" i="68"/>
  <c r="A328" i="68"/>
  <c r="C327" i="68"/>
  <c r="B327" i="68"/>
  <c r="A327" i="68"/>
  <c r="C326" i="68"/>
  <c r="B326" i="68"/>
  <c r="A326" i="68"/>
  <c r="C325" i="68"/>
  <c r="B325" i="68"/>
  <c r="A325" i="68"/>
  <c r="C324" i="68"/>
  <c r="B324" i="68"/>
  <c r="A324" i="68"/>
  <c r="C323" i="68"/>
  <c r="B323" i="68"/>
  <c r="A323" i="68"/>
  <c r="C322" i="68"/>
  <c r="B322" i="68"/>
  <c r="A322" i="68"/>
  <c r="C321" i="68"/>
  <c r="B321" i="68"/>
  <c r="A321" i="68"/>
  <c r="C320" i="68"/>
  <c r="B320" i="68"/>
  <c r="A320" i="68"/>
  <c r="C319" i="68"/>
  <c r="B319" i="68"/>
  <c r="A319" i="68"/>
  <c r="C318" i="68"/>
  <c r="B318" i="68"/>
  <c r="A318" i="68"/>
  <c r="C317" i="68"/>
  <c r="B317" i="68"/>
  <c r="A317" i="68"/>
  <c r="C316" i="68"/>
  <c r="B316" i="68"/>
  <c r="A316" i="68"/>
  <c r="C315" i="68"/>
  <c r="B315" i="68"/>
  <c r="A315" i="68"/>
  <c r="C314" i="68"/>
  <c r="B314" i="68"/>
  <c r="A314" i="68"/>
  <c r="C312" i="68"/>
  <c r="B312" i="68"/>
  <c r="A312" i="68"/>
  <c r="C311" i="68"/>
  <c r="B311" i="68"/>
  <c r="A311" i="68"/>
  <c r="C310" i="68"/>
  <c r="B310" i="68"/>
  <c r="A310" i="68"/>
  <c r="C309" i="68"/>
  <c r="B309" i="68"/>
  <c r="A309" i="68"/>
  <c r="C308" i="68"/>
  <c r="B308" i="68"/>
  <c r="A308" i="68"/>
  <c r="C307" i="68"/>
  <c r="B307" i="68"/>
  <c r="A307" i="68"/>
  <c r="C306" i="68"/>
  <c r="B306" i="68"/>
  <c r="A306" i="68"/>
  <c r="C305" i="68"/>
  <c r="B305" i="68"/>
  <c r="A305" i="68"/>
  <c r="C304" i="68"/>
  <c r="B304" i="68"/>
  <c r="A304" i="68"/>
  <c r="C303" i="68"/>
  <c r="B303" i="68"/>
  <c r="A303" i="68"/>
  <c r="C302" i="68"/>
  <c r="B302" i="68"/>
  <c r="A302" i="68"/>
  <c r="C301" i="68"/>
  <c r="B301" i="68"/>
  <c r="A301" i="68"/>
  <c r="C300" i="68"/>
  <c r="B300" i="68"/>
  <c r="A300" i="68"/>
  <c r="C299" i="68"/>
  <c r="B299" i="68"/>
  <c r="A299" i="68"/>
  <c r="C298" i="68"/>
  <c r="B298" i="68"/>
  <c r="A298" i="68"/>
  <c r="C297" i="68"/>
  <c r="B297" i="68"/>
  <c r="A297" i="68"/>
  <c r="C295" i="68"/>
  <c r="B295" i="68"/>
  <c r="A295" i="68"/>
  <c r="C294" i="68"/>
  <c r="B294" i="68"/>
  <c r="A294" i="68"/>
  <c r="C293" i="68"/>
  <c r="B293" i="68"/>
  <c r="A293" i="68"/>
  <c r="C291" i="68"/>
  <c r="B291" i="68"/>
  <c r="A291" i="68"/>
  <c r="C290" i="68"/>
  <c r="B290" i="68"/>
  <c r="A290" i="68"/>
  <c r="C289" i="68"/>
  <c r="B289" i="68"/>
  <c r="A289" i="68"/>
  <c r="C287" i="68"/>
  <c r="B287" i="68"/>
  <c r="A287" i="68"/>
  <c r="C286" i="68"/>
  <c r="B286" i="68"/>
  <c r="A286" i="68"/>
  <c r="C285" i="68"/>
  <c r="B285" i="68"/>
  <c r="A285" i="68"/>
  <c r="C284" i="68"/>
  <c r="B284" i="68"/>
  <c r="A284" i="68"/>
  <c r="C283" i="68"/>
  <c r="B283" i="68"/>
  <c r="A283" i="68"/>
  <c r="C282" i="68"/>
  <c r="B282" i="68"/>
  <c r="A282" i="68"/>
  <c r="C281" i="68"/>
  <c r="B281" i="68"/>
  <c r="A281" i="68"/>
  <c r="C280" i="68"/>
  <c r="B280" i="68"/>
  <c r="A280" i="68"/>
  <c r="C279" i="68"/>
  <c r="B279" i="68"/>
  <c r="A279" i="68"/>
  <c r="C278" i="68"/>
  <c r="B278" i="68"/>
  <c r="A278" i="68"/>
  <c r="C277" i="68"/>
  <c r="B277" i="68"/>
  <c r="A277" i="68"/>
  <c r="C276" i="68"/>
  <c r="B276" i="68"/>
  <c r="A276" i="68"/>
  <c r="C275" i="68"/>
  <c r="B275" i="68"/>
  <c r="A275" i="68"/>
  <c r="C274" i="68"/>
  <c r="B274" i="68"/>
  <c r="A274" i="68"/>
  <c r="C273" i="68"/>
  <c r="B273" i="68"/>
  <c r="A273" i="68"/>
  <c r="C272" i="68"/>
  <c r="B272" i="68"/>
  <c r="A272" i="68"/>
  <c r="C271" i="68"/>
  <c r="B271" i="68"/>
  <c r="A271" i="68"/>
  <c r="C270" i="68"/>
  <c r="B270" i="68"/>
  <c r="A270" i="68"/>
  <c r="C269" i="68"/>
  <c r="B269" i="68"/>
  <c r="A269" i="68"/>
  <c r="C268" i="68"/>
  <c r="B268" i="68"/>
  <c r="A268" i="68"/>
  <c r="C267" i="68"/>
  <c r="B267" i="68"/>
  <c r="A267" i="68"/>
  <c r="C266" i="68"/>
  <c r="B266" i="68"/>
  <c r="A266" i="68"/>
  <c r="C265" i="68"/>
  <c r="B265" i="68"/>
  <c r="A265" i="68"/>
  <c r="C264" i="68"/>
  <c r="B264" i="68"/>
  <c r="A264" i="68"/>
  <c r="C263" i="68"/>
  <c r="B263" i="68"/>
  <c r="A263" i="68"/>
  <c r="C262" i="68"/>
  <c r="B262" i="68"/>
  <c r="A262" i="68"/>
  <c r="C261" i="68"/>
  <c r="B261" i="68"/>
  <c r="A261" i="68"/>
  <c r="C260" i="68"/>
  <c r="B260" i="68"/>
  <c r="A260" i="68"/>
  <c r="C258" i="68"/>
  <c r="B258" i="68"/>
  <c r="A258" i="68"/>
  <c r="C257" i="68"/>
  <c r="B257" i="68"/>
  <c r="A257" i="68"/>
  <c r="C256" i="68"/>
  <c r="B256" i="68"/>
  <c r="A256" i="68"/>
  <c r="C255" i="68"/>
  <c r="B255" i="68"/>
  <c r="A255" i="68"/>
  <c r="C253" i="68"/>
  <c r="B253" i="68"/>
  <c r="A253" i="68"/>
  <c r="C252" i="68"/>
  <c r="B252" i="68"/>
  <c r="A252" i="68"/>
  <c r="C251" i="68"/>
  <c r="B251" i="68"/>
  <c r="A251" i="68"/>
  <c r="C250" i="68"/>
  <c r="B250" i="68"/>
  <c r="A250" i="68"/>
  <c r="C249" i="68"/>
  <c r="B249" i="68"/>
  <c r="A249" i="68"/>
  <c r="C248" i="68"/>
  <c r="B248" i="68"/>
  <c r="A248" i="68"/>
  <c r="C247" i="68"/>
  <c r="B247" i="68"/>
  <c r="A247" i="68"/>
  <c r="C246" i="68"/>
  <c r="B246" i="68"/>
  <c r="A246" i="68"/>
  <c r="C245" i="68"/>
  <c r="B245" i="68"/>
  <c r="A245" i="68"/>
  <c r="C244" i="68"/>
  <c r="B244" i="68"/>
  <c r="A244" i="68"/>
  <c r="C243" i="68"/>
  <c r="B243" i="68"/>
  <c r="A243" i="68"/>
  <c r="C242" i="68"/>
  <c r="B242" i="68"/>
  <c r="A242" i="68"/>
  <c r="C241" i="68"/>
  <c r="B241" i="68"/>
  <c r="A241" i="68"/>
  <c r="C240" i="68"/>
  <c r="B240" i="68"/>
  <c r="A240" i="68"/>
  <c r="C239" i="68"/>
  <c r="B239" i="68"/>
  <c r="A239" i="68"/>
  <c r="C238" i="68"/>
  <c r="B238" i="68"/>
  <c r="A238" i="68"/>
  <c r="C237" i="68"/>
  <c r="B237" i="68"/>
  <c r="A237" i="68"/>
  <c r="C236" i="68"/>
  <c r="B236" i="68"/>
  <c r="A236" i="68"/>
  <c r="C235" i="68"/>
  <c r="B235" i="68"/>
  <c r="A235" i="68"/>
  <c r="C234" i="68"/>
  <c r="B234" i="68"/>
  <c r="A234" i="68"/>
  <c r="C232" i="68"/>
  <c r="B232" i="68"/>
  <c r="A232" i="68"/>
  <c r="C231" i="68"/>
  <c r="B231" i="68"/>
  <c r="A231" i="68"/>
  <c r="C230" i="68"/>
  <c r="B230" i="68"/>
  <c r="A230" i="68"/>
  <c r="C229" i="68"/>
  <c r="B229" i="68"/>
  <c r="A229" i="68"/>
  <c r="C228" i="68"/>
  <c r="B228" i="68"/>
  <c r="A228" i="68"/>
  <c r="C227" i="68"/>
  <c r="B227" i="68"/>
  <c r="A227" i="68"/>
  <c r="C226" i="68"/>
  <c r="B226" i="68"/>
  <c r="A226" i="68"/>
  <c r="C225" i="68"/>
  <c r="B225" i="68"/>
  <c r="A225" i="68"/>
  <c r="C224" i="68"/>
  <c r="B224" i="68"/>
  <c r="A224" i="68"/>
  <c r="C223" i="68"/>
  <c r="B223" i="68"/>
  <c r="A223" i="68"/>
  <c r="C222" i="68"/>
  <c r="B222" i="68"/>
  <c r="A222" i="68"/>
  <c r="C221" i="68"/>
  <c r="B221" i="68"/>
  <c r="A221" i="68"/>
  <c r="C220" i="68"/>
  <c r="B220" i="68"/>
  <c r="A220" i="68"/>
  <c r="C219" i="68"/>
  <c r="B219" i="68"/>
  <c r="A219" i="68"/>
  <c r="C218" i="68"/>
  <c r="B218" i="68"/>
  <c r="A218" i="68"/>
  <c r="C217" i="68"/>
  <c r="B217" i="68"/>
  <c r="A217" i="68"/>
  <c r="C216" i="68"/>
  <c r="B216" i="68"/>
  <c r="A216" i="68"/>
  <c r="C215" i="68"/>
  <c r="B215" i="68"/>
  <c r="A215" i="68"/>
  <c r="C213" i="68"/>
  <c r="B213" i="68"/>
  <c r="A213" i="68"/>
  <c r="C212" i="68"/>
  <c r="B212" i="68"/>
  <c r="A212" i="68"/>
  <c r="C211" i="68"/>
  <c r="B211" i="68"/>
  <c r="A211" i="68"/>
  <c r="C210" i="68"/>
  <c r="B210" i="68"/>
  <c r="A210" i="68"/>
  <c r="C209" i="68"/>
  <c r="B209" i="68"/>
  <c r="A209" i="68"/>
  <c r="C208" i="68"/>
  <c r="B208" i="68"/>
  <c r="A208" i="68"/>
  <c r="C207" i="68"/>
  <c r="B207" i="68"/>
  <c r="A207" i="68"/>
  <c r="C206" i="68"/>
  <c r="B206" i="68"/>
  <c r="A206" i="68"/>
  <c r="C205" i="68"/>
  <c r="B205" i="68"/>
  <c r="A205" i="68"/>
  <c r="C204" i="68"/>
  <c r="B204" i="68"/>
  <c r="A204" i="68"/>
  <c r="C203" i="68"/>
  <c r="B203" i="68"/>
  <c r="A203" i="68"/>
  <c r="C202" i="68"/>
  <c r="B202" i="68"/>
  <c r="A202" i="68"/>
  <c r="C200" i="68"/>
  <c r="B200" i="68"/>
  <c r="A200" i="68"/>
  <c r="C199" i="68"/>
  <c r="B199" i="68"/>
  <c r="A199" i="68"/>
  <c r="C198" i="68"/>
  <c r="B198" i="68"/>
  <c r="A198" i="68"/>
  <c r="C197" i="68"/>
  <c r="B197" i="68"/>
  <c r="A197" i="68"/>
  <c r="C196" i="68"/>
  <c r="B196" i="68"/>
  <c r="A196" i="68"/>
  <c r="C195" i="68"/>
  <c r="B195" i="68"/>
  <c r="A195" i="68"/>
  <c r="C194" i="68"/>
  <c r="B194" i="68"/>
  <c r="A194" i="68"/>
  <c r="C193" i="68"/>
  <c r="B193" i="68"/>
  <c r="A193" i="68"/>
  <c r="C192" i="68"/>
  <c r="B192" i="68"/>
  <c r="A192" i="68"/>
  <c r="C191" i="68"/>
  <c r="B191" i="68"/>
  <c r="A191" i="68"/>
  <c r="C190" i="68"/>
  <c r="B190" i="68"/>
  <c r="A190" i="68"/>
  <c r="C189" i="68"/>
  <c r="B189" i="68"/>
  <c r="A189" i="68"/>
  <c r="C188" i="68"/>
  <c r="B188" i="68"/>
  <c r="A188" i="68"/>
  <c r="C187" i="68"/>
  <c r="B187" i="68"/>
  <c r="A187" i="68"/>
  <c r="C185" i="68"/>
  <c r="B185" i="68"/>
  <c r="A185" i="68"/>
  <c r="C184" i="68"/>
  <c r="B184" i="68"/>
  <c r="A184" i="68"/>
  <c r="C183" i="68"/>
  <c r="B183" i="68"/>
  <c r="A183" i="68"/>
  <c r="C182" i="68"/>
  <c r="B182" i="68"/>
  <c r="A182" i="68"/>
  <c r="C181" i="68"/>
  <c r="B181" i="68"/>
  <c r="A181" i="68"/>
  <c r="C180" i="68"/>
  <c r="B180" i="68"/>
  <c r="A180" i="68"/>
  <c r="C179" i="68"/>
  <c r="B179" i="68"/>
  <c r="A179" i="68"/>
  <c r="C178" i="68"/>
  <c r="B178" i="68"/>
  <c r="A178" i="68"/>
  <c r="C177" i="68"/>
  <c r="B177" i="68"/>
  <c r="A177" i="68"/>
  <c r="A176" i="68"/>
  <c r="C175" i="68"/>
  <c r="B175" i="68"/>
  <c r="A175" i="68"/>
  <c r="C174" i="68"/>
  <c r="B174" i="68"/>
  <c r="A174" i="68"/>
  <c r="C173" i="68"/>
  <c r="B173" i="68"/>
  <c r="A173" i="68"/>
  <c r="C172" i="68"/>
  <c r="B172" i="68"/>
  <c r="A172" i="68"/>
  <c r="C171" i="68"/>
  <c r="B171" i="68"/>
  <c r="A171" i="68"/>
  <c r="C170" i="68"/>
  <c r="B170" i="68"/>
  <c r="A170" i="68"/>
  <c r="C169" i="68"/>
  <c r="B169" i="68"/>
  <c r="A169" i="68"/>
  <c r="C168" i="68"/>
  <c r="B168" i="68"/>
  <c r="A168" i="68"/>
  <c r="C167" i="68"/>
  <c r="B167" i="68"/>
  <c r="A167" i="68"/>
  <c r="C166" i="68"/>
  <c r="B166" i="68"/>
  <c r="A166" i="68"/>
  <c r="C165" i="68"/>
  <c r="B165" i="68"/>
  <c r="A165" i="68"/>
  <c r="C164" i="68"/>
  <c r="B164" i="68"/>
  <c r="A164" i="68"/>
  <c r="C163" i="68"/>
  <c r="B163" i="68"/>
  <c r="A163" i="68"/>
  <c r="C162" i="68"/>
  <c r="B162" i="68"/>
  <c r="A162" i="68"/>
  <c r="C160" i="68"/>
  <c r="B160" i="68"/>
  <c r="A160" i="68"/>
  <c r="C159" i="68"/>
  <c r="B159" i="68"/>
  <c r="A159" i="68"/>
  <c r="C158" i="68"/>
  <c r="B158" i="68"/>
  <c r="A158" i="68"/>
  <c r="C157" i="68"/>
  <c r="B157" i="68"/>
  <c r="A157" i="68"/>
  <c r="C156" i="68"/>
  <c r="B156" i="68"/>
  <c r="A156" i="68"/>
  <c r="C155" i="68"/>
  <c r="B155" i="68"/>
  <c r="A155" i="68"/>
  <c r="C154" i="68"/>
  <c r="B154" i="68"/>
  <c r="A154" i="68"/>
  <c r="C152" i="68"/>
  <c r="B152" i="68"/>
  <c r="C151" i="68"/>
  <c r="B151" i="68"/>
  <c r="A151" i="68"/>
  <c r="C150" i="68"/>
  <c r="B150" i="68"/>
  <c r="A150" i="68"/>
  <c r="C149" i="68"/>
  <c r="B149" i="68"/>
  <c r="A149" i="68"/>
  <c r="C148" i="68"/>
  <c r="B148" i="68"/>
  <c r="A148" i="68"/>
  <c r="C147" i="68"/>
  <c r="B147" i="68"/>
  <c r="A147" i="68"/>
  <c r="C146" i="68"/>
  <c r="B146" i="68"/>
  <c r="A146" i="68"/>
  <c r="C145" i="68"/>
  <c r="B145" i="68"/>
  <c r="A145" i="68"/>
  <c r="C144" i="68"/>
  <c r="B144" i="68"/>
  <c r="A144" i="68"/>
  <c r="C143" i="68"/>
  <c r="B143" i="68"/>
  <c r="A143" i="68"/>
  <c r="C142" i="68"/>
  <c r="B142" i="68"/>
  <c r="A142" i="68"/>
  <c r="C141" i="68"/>
  <c r="B141" i="68"/>
  <c r="A141" i="68"/>
  <c r="C140" i="68"/>
  <c r="B140" i="68"/>
  <c r="A140" i="68"/>
  <c r="C139" i="68"/>
  <c r="B139" i="68"/>
  <c r="A139" i="68"/>
  <c r="C138" i="68"/>
  <c r="B138" i="68"/>
  <c r="A138" i="68"/>
  <c r="C137" i="68"/>
  <c r="B137" i="68"/>
  <c r="A137" i="68"/>
  <c r="C136" i="68"/>
  <c r="B136" i="68"/>
  <c r="A136" i="68"/>
  <c r="C135" i="68"/>
  <c r="B135" i="68"/>
  <c r="A135" i="68"/>
  <c r="C134" i="68"/>
  <c r="B134" i="68"/>
  <c r="A134" i="68"/>
  <c r="C133" i="68"/>
  <c r="B133" i="68"/>
  <c r="A133" i="68"/>
  <c r="C132" i="68"/>
  <c r="B132" i="68"/>
  <c r="A132" i="68"/>
  <c r="C131" i="68"/>
  <c r="B131" i="68"/>
  <c r="A131" i="68"/>
  <c r="C130" i="68"/>
  <c r="B130" i="68"/>
  <c r="A130" i="68"/>
  <c r="C128" i="68"/>
  <c r="B128" i="68"/>
  <c r="A128" i="68"/>
  <c r="C127" i="68"/>
  <c r="B127" i="68"/>
  <c r="A127" i="68"/>
  <c r="C126" i="68"/>
  <c r="B126" i="68"/>
  <c r="A126" i="68"/>
  <c r="C125" i="68"/>
  <c r="B125" i="68"/>
  <c r="A125" i="68"/>
  <c r="C124" i="68"/>
  <c r="B124" i="68"/>
  <c r="A124" i="68"/>
  <c r="A123" i="68"/>
  <c r="C122" i="68"/>
  <c r="B122" i="68"/>
  <c r="A122" i="68"/>
  <c r="C121" i="68"/>
  <c r="B121" i="68"/>
  <c r="A121" i="68"/>
  <c r="C120" i="68"/>
  <c r="B120" i="68"/>
  <c r="A120" i="68"/>
  <c r="C119" i="68"/>
  <c r="B119" i="68"/>
  <c r="A119" i="68"/>
  <c r="C118" i="68"/>
  <c r="B118" i="68"/>
  <c r="A118" i="68"/>
  <c r="C117" i="68"/>
  <c r="B117" i="68"/>
  <c r="A117" i="68"/>
  <c r="C116" i="68"/>
  <c r="B116" i="68"/>
  <c r="A116" i="68"/>
  <c r="C115" i="68"/>
  <c r="B115" i="68"/>
  <c r="A115" i="68"/>
  <c r="C114" i="68"/>
  <c r="B114" i="68"/>
  <c r="A114" i="68"/>
  <c r="C113" i="68"/>
  <c r="B113" i="68"/>
  <c r="A113" i="68"/>
  <c r="C112" i="68"/>
  <c r="B112" i="68"/>
  <c r="A112" i="68"/>
  <c r="C111" i="68"/>
  <c r="B111" i="68"/>
  <c r="A111" i="68"/>
  <c r="C110" i="68"/>
  <c r="B110" i="68"/>
  <c r="A110" i="68"/>
  <c r="C109" i="68"/>
  <c r="B109" i="68"/>
  <c r="A109" i="68"/>
  <c r="C108" i="68"/>
  <c r="B108" i="68"/>
  <c r="A108" i="68"/>
  <c r="C107" i="68"/>
  <c r="B107" i="68"/>
  <c r="A107" i="68"/>
  <c r="C106" i="68"/>
  <c r="B106" i="68"/>
  <c r="A106" i="68"/>
  <c r="C105" i="68"/>
  <c r="B105" i="68"/>
  <c r="A105" i="68"/>
  <c r="C104" i="68"/>
  <c r="B104" i="68"/>
  <c r="A104" i="68"/>
  <c r="C102" i="68"/>
  <c r="B102" i="68"/>
  <c r="A102" i="68"/>
  <c r="C101" i="68"/>
  <c r="B101" i="68"/>
  <c r="A101" i="68"/>
  <c r="C100" i="68"/>
  <c r="B100" i="68"/>
  <c r="A100" i="68"/>
  <c r="A99" i="68"/>
  <c r="C98" i="68"/>
  <c r="B98" i="68"/>
  <c r="A98" i="68"/>
  <c r="C97" i="68"/>
  <c r="B97" i="68"/>
  <c r="A97" i="68"/>
  <c r="C96" i="68"/>
  <c r="B96" i="68"/>
  <c r="A96" i="68"/>
  <c r="C95" i="68"/>
  <c r="B95" i="68"/>
  <c r="A95" i="68"/>
  <c r="C94" i="68"/>
  <c r="B94" i="68"/>
  <c r="A94" i="68"/>
  <c r="C93" i="68"/>
  <c r="B93" i="68"/>
  <c r="A93" i="68"/>
  <c r="C92" i="68"/>
  <c r="B92" i="68"/>
  <c r="A92" i="68"/>
  <c r="C91" i="68"/>
  <c r="B91" i="68"/>
  <c r="A91" i="68"/>
  <c r="C90" i="68"/>
  <c r="B90" i="68"/>
  <c r="A90" i="68"/>
  <c r="C89" i="68"/>
  <c r="B89" i="68"/>
  <c r="A89" i="68"/>
  <c r="C88" i="68"/>
  <c r="B88" i="68"/>
  <c r="A88" i="68"/>
  <c r="C87" i="68"/>
  <c r="B87" i="68"/>
  <c r="A87" i="68"/>
  <c r="C86" i="68"/>
  <c r="B86" i="68"/>
  <c r="A86" i="68"/>
  <c r="C85" i="68"/>
  <c r="B85" i="68"/>
  <c r="A85" i="68"/>
  <c r="C84" i="68"/>
  <c r="B84" i="68"/>
  <c r="A84" i="68"/>
  <c r="C83" i="68"/>
  <c r="B83" i="68"/>
  <c r="A83" i="68"/>
  <c r="C81" i="68"/>
  <c r="B81" i="68"/>
  <c r="A81" i="68"/>
  <c r="C80" i="68"/>
  <c r="B80" i="68"/>
  <c r="A80" i="68"/>
  <c r="C79" i="68"/>
  <c r="B79" i="68"/>
  <c r="A79" i="68"/>
  <c r="C78" i="68"/>
  <c r="B78" i="68"/>
  <c r="A78" i="68"/>
  <c r="C77" i="68"/>
  <c r="B77" i="68"/>
  <c r="A77" i="68"/>
  <c r="C76" i="68"/>
  <c r="B76" i="68"/>
  <c r="A76" i="68"/>
  <c r="C75" i="68"/>
  <c r="B75" i="68"/>
  <c r="A75" i="68"/>
  <c r="C74" i="68"/>
  <c r="B74" i="68"/>
  <c r="A74" i="68"/>
  <c r="C73" i="68"/>
  <c r="B73" i="68"/>
  <c r="A73" i="68"/>
  <c r="C72" i="68"/>
  <c r="B72" i="68"/>
  <c r="A72" i="68"/>
  <c r="C71" i="68"/>
  <c r="B71" i="68"/>
  <c r="A71" i="68"/>
  <c r="C70" i="68"/>
  <c r="B70" i="68"/>
  <c r="A70" i="68"/>
  <c r="C69" i="68"/>
  <c r="B69" i="68"/>
  <c r="A69" i="68"/>
  <c r="C68" i="68"/>
  <c r="B68" i="68"/>
  <c r="A68" i="68"/>
  <c r="C67" i="68"/>
  <c r="B67" i="68"/>
  <c r="A67" i="68"/>
  <c r="C66" i="68"/>
  <c r="B66" i="68"/>
  <c r="A66" i="68"/>
  <c r="C65" i="68"/>
  <c r="B65" i="68"/>
  <c r="A65" i="68"/>
  <c r="C64" i="68"/>
  <c r="B64" i="68"/>
  <c r="A64" i="68"/>
  <c r="C63" i="68"/>
  <c r="B63" i="68"/>
  <c r="A63" i="68"/>
  <c r="C62" i="68"/>
  <c r="B62" i="68"/>
  <c r="A62" i="68"/>
  <c r="C61" i="68"/>
  <c r="B61" i="68"/>
  <c r="A61" i="68"/>
  <c r="C60" i="68"/>
  <c r="B60" i="68"/>
  <c r="A60" i="68"/>
  <c r="C58" i="68"/>
  <c r="B58" i="68"/>
  <c r="A58" i="68"/>
  <c r="C57" i="68"/>
  <c r="B57" i="68"/>
  <c r="A57" i="68"/>
  <c r="C56" i="68"/>
  <c r="B56" i="68"/>
  <c r="A56" i="68"/>
  <c r="C55" i="68"/>
  <c r="B55" i="68"/>
  <c r="A55" i="68"/>
  <c r="C54" i="68"/>
  <c r="B54" i="68"/>
  <c r="A54" i="68"/>
  <c r="C53" i="68"/>
  <c r="B53" i="68"/>
  <c r="A53" i="68"/>
  <c r="C52" i="68"/>
  <c r="B52" i="68"/>
  <c r="A52" i="68"/>
  <c r="C51" i="68"/>
  <c r="B51" i="68"/>
  <c r="A51" i="68"/>
  <c r="C50" i="68"/>
  <c r="B50" i="68"/>
  <c r="A50" i="68"/>
  <c r="C49" i="68"/>
  <c r="B49" i="68"/>
  <c r="A49" i="68"/>
  <c r="C48" i="68"/>
  <c r="B48" i="68"/>
  <c r="A48" i="68"/>
  <c r="C47" i="68"/>
  <c r="B47" i="68"/>
  <c r="A47" i="68"/>
  <c r="C46" i="68"/>
  <c r="B46" i="68"/>
  <c r="A46" i="68"/>
  <c r="C45" i="68"/>
  <c r="B45" i="68"/>
  <c r="A45" i="68"/>
  <c r="C44" i="68"/>
  <c r="B44" i="68"/>
  <c r="A44" i="68"/>
  <c r="C43" i="68"/>
  <c r="B43" i="68"/>
  <c r="A43" i="68"/>
  <c r="C42" i="68"/>
  <c r="B42" i="68"/>
  <c r="A42" i="68"/>
  <c r="C40" i="68"/>
  <c r="B40" i="68"/>
  <c r="A40" i="68"/>
  <c r="C39" i="68"/>
  <c r="B39" i="68"/>
  <c r="A39" i="68"/>
  <c r="C38" i="68"/>
  <c r="B38" i="68"/>
  <c r="A38" i="68"/>
  <c r="C37" i="68"/>
  <c r="B37" i="68"/>
  <c r="A37" i="68"/>
  <c r="C36" i="68"/>
  <c r="B36" i="68"/>
  <c r="A36" i="68"/>
  <c r="C35" i="68"/>
  <c r="B35" i="68"/>
  <c r="A35" i="68"/>
  <c r="C34" i="68"/>
  <c r="B34" i="68"/>
  <c r="A34" i="68"/>
  <c r="C33" i="68"/>
  <c r="B33" i="68"/>
  <c r="A33" i="68"/>
  <c r="C32" i="68"/>
  <c r="B32" i="68"/>
  <c r="A32" i="68"/>
  <c r="C31" i="68"/>
  <c r="B31" i="68"/>
  <c r="A31" i="68"/>
  <c r="A30" i="68"/>
  <c r="C29" i="68"/>
  <c r="B29" i="68"/>
  <c r="A29" i="68"/>
  <c r="C28" i="68"/>
  <c r="B28" i="68"/>
  <c r="A28" i="68"/>
  <c r="C27" i="68"/>
  <c r="B27" i="68"/>
  <c r="A27" i="68"/>
  <c r="C26" i="68"/>
  <c r="B26" i="68"/>
  <c r="A26" i="68"/>
  <c r="C25" i="68"/>
  <c r="B25" i="68"/>
  <c r="A25" i="68"/>
  <c r="C24" i="68"/>
  <c r="B24" i="68"/>
  <c r="A24" i="68"/>
  <c r="C23" i="68"/>
  <c r="B23" i="68"/>
  <c r="A23" i="68"/>
  <c r="C22" i="68"/>
  <c r="B22" i="68"/>
  <c r="A22" i="68"/>
  <c r="C21" i="68"/>
  <c r="B21" i="68"/>
  <c r="A21" i="68"/>
  <c r="C20" i="68"/>
  <c r="B20" i="68"/>
  <c r="A20" i="68"/>
  <c r="C19" i="68"/>
  <c r="B19" i="68"/>
  <c r="A19" i="68"/>
  <c r="C17" i="68"/>
  <c r="B17" i="68"/>
  <c r="A17" i="68"/>
  <c r="C16" i="68"/>
  <c r="B16" i="68"/>
  <c r="A16" i="68"/>
  <c r="C15" i="68"/>
  <c r="B15" i="68"/>
  <c r="A15" i="68"/>
  <c r="C14" i="68"/>
  <c r="B14" i="68"/>
  <c r="A14" i="68"/>
  <c r="C13" i="68"/>
  <c r="B13" i="68"/>
  <c r="A13" i="68"/>
  <c r="C12" i="68"/>
  <c r="B12" i="68"/>
  <c r="A12" i="68"/>
  <c r="C10" i="68"/>
  <c r="B10" i="68"/>
  <c r="A10" i="68"/>
  <c r="C9" i="68"/>
  <c r="B9" i="68"/>
  <c r="A9" i="68"/>
  <c r="C8" i="68"/>
  <c r="B8" i="68"/>
  <c r="A8" i="68"/>
  <c r="C7" i="68"/>
  <c r="B7" i="68"/>
  <c r="A7" i="68"/>
  <c r="C6" i="68"/>
  <c r="B6" i="68"/>
  <c r="A6" i="68"/>
  <c r="C5" i="68"/>
  <c r="B5" i="68"/>
  <c r="A5" i="68"/>
  <c r="D15" i="67"/>
  <c r="B13" i="67"/>
  <c r="B4" i="67"/>
  <c r="B3" i="67"/>
  <c r="B2" i="67"/>
  <c r="C15" i="65"/>
  <c r="D15" i="65" s="1"/>
  <c r="B13" i="65"/>
  <c r="C893" i="66"/>
  <c r="B893" i="66"/>
  <c r="A893" i="66"/>
  <c r="C892" i="66"/>
  <c r="B892" i="66"/>
  <c r="A892" i="66"/>
  <c r="C891" i="66"/>
  <c r="B891" i="66"/>
  <c r="A891" i="66"/>
  <c r="C890" i="66"/>
  <c r="B890" i="66"/>
  <c r="A890" i="66"/>
  <c r="C889" i="66"/>
  <c r="B889" i="66"/>
  <c r="A889" i="66"/>
  <c r="C888" i="66"/>
  <c r="B888" i="66"/>
  <c r="A888" i="66"/>
  <c r="C887" i="66"/>
  <c r="B887" i="66"/>
  <c r="A887" i="66"/>
  <c r="C886" i="66"/>
  <c r="B886" i="66"/>
  <c r="A886" i="66"/>
  <c r="C885" i="66"/>
  <c r="B885" i="66"/>
  <c r="A885" i="66"/>
  <c r="C884" i="66"/>
  <c r="B884" i="66"/>
  <c r="A884" i="66"/>
  <c r="C883" i="66"/>
  <c r="B883" i="66"/>
  <c r="A883" i="66"/>
  <c r="C882" i="66"/>
  <c r="B882" i="66"/>
  <c r="A882" i="66"/>
  <c r="C881" i="66"/>
  <c r="B881" i="66"/>
  <c r="A881" i="66"/>
  <c r="C880" i="66"/>
  <c r="B880" i="66"/>
  <c r="A880" i="66"/>
  <c r="C879" i="66"/>
  <c r="B879" i="66"/>
  <c r="A879" i="66"/>
  <c r="C878" i="66"/>
  <c r="B878" i="66"/>
  <c r="A878" i="66"/>
  <c r="C877" i="66"/>
  <c r="B877" i="66"/>
  <c r="A877" i="66"/>
  <c r="C876" i="66"/>
  <c r="B876" i="66"/>
  <c r="A876" i="66"/>
  <c r="C875" i="66"/>
  <c r="B875" i="66"/>
  <c r="A875" i="66"/>
  <c r="C874" i="66"/>
  <c r="B874" i="66"/>
  <c r="A874" i="66"/>
  <c r="C873" i="66"/>
  <c r="B873" i="66"/>
  <c r="A873" i="66"/>
  <c r="C872" i="66"/>
  <c r="B872" i="66"/>
  <c r="A872" i="66"/>
  <c r="C871" i="66"/>
  <c r="B871" i="66"/>
  <c r="A871" i="66"/>
  <c r="C870" i="66"/>
  <c r="B870" i="66"/>
  <c r="A870" i="66"/>
  <c r="C869" i="66"/>
  <c r="B869" i="66"/>
  <c r="A869" i="66"/>
  <c r="C868" i="66"/>
  <c r="B868" i="66"/>
  <c r="A868" i="66"/>
  <c r="C867" i="66"/>
  <c r="B867" i="66"/>
  <c r="A867" i="66"/>
  <c r="C866" i="66"/>
  <c r="B866" i="66"/>
  <c r="A866" i="66"/>
  <c r="C865" i="66"/>
  <c r="B865" i="66"/>
  <c r="A865" i="66"/>
  <c r="C864" i="66"/>
  <c r="B864" i="66"/>
  <c r="A864" i="66"/>
  <c r="C862" i="66"/>
  <c r="B862" i="66"/>
  <c r="A862" i="66"/>
  <c r="C861" i="66"/>
  <c r="B861" i="66"/>
  <c r="A861" i="66"/>
  <c r="C859" i="66"/>
  <c r="B859" i="66"/>
  <c r="A859" i="66"/>
  <c r="C858" i="66"/>
  <c r="B858" i="66"/>
  <c r="A858" i="66"/>
  <c r="C857" i="66"/>
  <c r="B857" i="66"/>
  <c r="A857" i="66"/>
  <c r="C856" i="66"/>
  <c r="B856" i="66"/>
  <c r="A856" i="66"/>
  <c r="C855" i="66"/>
  <c r="B855" i="66"/>
  <c r="A855" i="66"/>
  <c r="C854" i="66"/>
  <c r="B854" i="66"/>
  <c r="A854" i="66"/>
  <c r="C853" i="66"/>
  <c r="B853" i="66"/>
  <c r="A853" i="66"/>
  <c r="C852" i="66"/>
  <c r="B852" i="66"/>
  <c r="A852" i="66"/>
  <c r="C851" i="66"/>
  <c r="B851" i="66"/>
  <c r="A851" i="66"/>
  <c r="C850" i="66"/>
  <c r="B850" i="66"/>
  <c r="A850" i="66"/>
  <c r="C849" i="66"/>
  <c r="B849" i="66"/>
  <c r="A849" i="66"/>
  <c r="C848" i="66"/>
  <c r="B848" i="66"/>
  <c r="A848" i="66"/>
  <c r="C847" i="66"/>
  <c r="B847" i="66"/>
  <c r="A847" i="66"/>
  <c r="C846" i="66"/>
  <c r="B846" i="66"/>
  <c r="A846" i="66"/>
  <c r="C845" i="66"/>
  <c r="B845" i="66"/>
  <c r="A845" i="66"/>
  <c r="C844" i="66"/>
  <c r="B844" i="66"/>
  <c r="A844" i="66"/>
  <c r="C843" i="66"/>
  <c r="B843" i="66"/>
  <c r="A843" i="66"/>
  <c r="C842" i="66"/>
  <c r="B842" i="66"/>
  <c r="A842" i="66"/>
  <c r="C841" i="66"/>
  <c r="B841" i="66"/>
  <c r="A841" i="66"/>
  <c r="C840" i="66"/>
  <c r="B840" i="66"/>
  <c r="A840" i="66"/>
  <c r="C839" i="66"/>
  <c r="B839" i="66"/>
  <c r="A839" i="66"/>
  <c r="C838" i="66"/>
  <c r="B838" i="66"/>
  <c r="A838" i="66"/>
  <c r="C837" i="66"/>
  <c r="B837" i="66"/>
  <c r="A837" i="66"/>
  <c r="C836" i="66"/>
  <c r="B836" i="66"/>
  <c r="A836" i="66"/>
  <c r="C835" i="66"/>
  <c r="B835" i="66"/>
  <c r="A835" i="66"/>
  <c r="C834" i="66"/>
  <c r="B834" i="66"/>
  <c r="A834" i="66"/>
  <c r="C833" i="66"/>
  <c r="B833" i="66"/>
  <c r="A833" i="66"/>
  <c r="C832" i="66"/>
  <c r="B832" i="66"/>
  <c r="A832" i="66"/>
  <c r="C831" i="66"/>
  <c r="B831" i="66"/>
  <c r="A831" i="66"/>
  <c r="C830" i="66"/>
  <c r="B830" i="66"/>
  <c r="A830" i="66"/>
  <c r="C829" i="66"/>
  <c r="B829" i="66"/>
  <c r="A829" i="66"/>
  <c r="C828" i="66"/>
  <c r="B828" i="66"/>
  <c r="A828" i="66"/>
  <c r="C827" i="66"/>
  <c r="B827" i="66"/>
  <c r="A827" i="66"/>
  <c r="C826" i="66"/>
  <c r="B826" i="66"/>
  <c r="A826" i="66"/>
  <c r="C825" i="66"/>
  <c r="B825" i="66"/>
  <c r="A825" i="66"/>
  <c r="C824" i="66"/>
  <c r="B824" i="66"/>
  <c r="A824" i="66"/>
  <c r="C823" i="66"/>
  <c r="B823" i="66"/>
  <c r="A823" i="66"/>
  <c r="C822" i="66"/>
  <c r="B822" i="66"/>
  <c r="A822" i="66"/>
  <c r="C821" i="66"/>
  <c r="B821" i="66"/>
  <c r="A821" i="66"/>
  <c r="C820" i="66"/>
  <c r="B820" i="66"/>
  <c r="A820" i="66"/>
  <c r="C819" i="66"/>
  <c r="B819" i="66"/>
  <c r="A819" i="66"/>
  <c r="C818" i="66"/>
  <c r="B818" i="66"/>
  <c r="A818" i="66"/>
  <c r="C817" i="66"/>
  <c r="B817" i="66"/>
  <c r="A817" i="66"/>
  <c r="C816" i="66"/>
  <c r="B816" i="66"/>
  <c r="A816" i="66"/>
  <c r="C815" i="66"/>
  <c r="B815" i="66"/>
  <c r="A815" i="66"/>
  <c r="C814" i="66"/>
  <c r="B814" i="66"/>
  <c r="A814" i="66"/>
  <c r="C812" i="66"/>
  <c r="B812" i="66"/>
  <c r="A812" i="66"/>
  <c r="C811" i="66"/>
  <c r="B811" i="66"/>
  <c r="A811" i="66"/>
  <c r="C810" i="66"/>
  <c r="B810" i="66"/>
  <c r="A810" i="66"/>
  <c r="C809" i="66"/>
  <c r="B809" i="66"/>
  <c r="A809" i="66"/>
  <c r="C808" i="66"/>
  <c r="B808" i="66"/>
  <c r="A808" i="66"/>
  <c r="C807" i="66"/>
  <c r="B807" i="66"/>
  <c r="A807" i="66"/>
  <c r="C806" i="66"/>
  <c r="B806" i="66"/>
  <c r="A806" i="66"/>
  <c r="C805" i="66"/>
  <c r="B805" i="66"/>
  <c r="A805" i="66"/>
  <c r="C804" i="66"/>
  <c r="B804" i="66"/>
  <c r="A804" i="66"/>
  <c r="C803" i="66"/>
  <c r="B803" i="66"/>
  <c r="A803" i="66"/>
  <c r="C802" i="66"/>
  <c r="B802" i="66"/>
  <c r="A802" i="66"/>
  <c r="C801" i="66"/>
  <c r="B801" i="66"/>
  <c r="A801" i="66"/>
  <c r="C800" i="66"/>
  <c r="B800" i="66"/>
  <c r="A800" i="66"/>
  <c r="C799" i="66"/>
  <c r="B799" i="66"/>
  <c r="A799" i="66"/>
  <c r="C798" i="66"/>
  <c r="B798" i="66"/>
  <c r="A798" i="66"/>
  <c r="C797" i="66"/>
  <c r="B797" i="66"/>
  <c r="A797" i="66"/>
  <c r="C796" i="66"/>
  <c r="B796" i="66"/>
  <c r="A796" i="66"/>
  <c r="C795" i="66"/>
  <c r="B795" i="66"/>
  <c r="A795" i="66"/>
  <c r="C794" i="66"/>
  <c r="B794" i="66"/>
  <c r="A794" i="66"/>
  <c r="C793" i="66"/>
  <c r="B793" i="66"/>
  <c r="A793" i="66"/>
  <c r="C792" i="66"/>
  <c r="B792" i="66"/>
  <c r="A792" i="66"/>
  <c r="C791" i="66"/>
  <c r="B791" i="66"/>
  <c r="A791" i="66"/>
  <c r="C790" i="66"/>
  <c r="B790" i="66"/>
  <c r="A790" i="66"/>
  <c r="C789" i="66"/>
  <c r="B789" i="66"/>
  <c r="A789" i="66"/>
  <c r="C788" i="66"/>
  <c r="B788" i="66"/>
  <c r="A788" i="66"/>
  <c r="C787" i="66"/>
  <c r="B787" i="66"/>
  <c r="A787" i="66"/>
  <c r="C786" i="66"/>
  <c r="B786" i="66"/>
  <c r="A786" i="66"/>
  <c r="C785" i="66"/>
  <c r="B785" i="66"/>
  <c r="A785" i="66"/>
  <c r="C784" i="66"/>
  <c r="B784" i="66"/>
  <c r="A784" i="66"/>
  <c r="C783" i="66"/>
  <c r="B783" i="66"/>
  <c r="A783" i="66"/>
  <c r="C782" i="66"/>
  <c r="B782" i="66"/>
  <c r="A782" i="66"/>
  <c r="C781" i="66"/>
  <c r="B781" i="66"/>
  <c r="A781" i="66"/>
  <c r="C780" i="66"/>
  <c r="B780" i="66"/>
  <c r="A780" i="66"/>
  <c r="C779" i="66"/>
  <c r="B779" i="66"/>
  <c r="A779" i="66"/>
  <c r="C778" i="66"/>
  <c r="B778" i="66"/>
  <c r="A778" i="66"/>
  <c r="C777" i="66"/>
  <c r="B777" i="66"/>
  <c r="A777" i="66"/>
  <c r="C776" i="66"/>
  <c r="B776" i="66"/>
  <c r="A776" i="66"/>
  <c r="C775" i="66"/>
  <c r="B775" i="66"/>
  <c r="A775" i="66"/>
  <c r="C774" i="66"/>
  <c r="B774" i="66"/>
  <c r="A774" i="66"/>
  <c r="C773" i="66"/>
  <c r="B773" i="66"/>
  <c r="A773" i="66"/>
  <c r="C772" i="66"/>
  <c r="B772" i="66"/>
  <c r="A772" i="66"/>
  <c r="C771" i="66"/>
  <c r="B771" i="66"/>
  <c r="A771" i="66"/>
  <c r="C770" i="66"/>
  <c r="B770" i="66"/>
  <c r="A770" i="66"/>
  <c r="C769" i="66"/>
  <c r="B769" i="66"/>
  <c r="A769" i="66"/>
  <c r="C768" i="66"/>
  <c r="B768" i="66"/>
  <c r="A768" i="66"/>
  <c r="C766" i="66"/>
  <c r="B766" i="66"/>
  <c r="A766" i="66"/>
  <c r="C765" i="66"/>
  <c r="B765" i="66"/>
  <c r="A765" i="66"/>
  <c r="C764" i="66"/>
  <c r="B764" i="66"/>
  <c r="A764" i="66"/>
  <c r="C763" i="66"/>
  <c r="B763" i="66"/>
  <c r="A763" i="66"/>
  <c r="C762" i="66"/>
  <c r="B762" i="66"/>
  <c r="A762" i="66"/>
  <c r="C761" i="66"/>
  <c r="B761" i="66"/>
  <c r="A761" i="66"/>
  <c r="C760" i="66"/>
  <c r="B760" i="66"/>
  <c r="A760" i="66"/>
  <c r="A759" i="66"/>
  <c r="C758" i="66"/>
  <c r="B758" i="66"/>
  <c r="A758" i="66"/>
  <c r="C757" i="66"/>
  <c r="B757" i="66"/>
  <c r="A757" i="66"/>
  <c r="C756" i="66"/>
  <c r="B756" i="66"/>
  <c r="A756" i="66"/>
  <c r="C755" i="66"/>
  <c r="B755" i="66"/>
  <c r="A755" i="66"/>
  <c r="C754" i="66"/>
  <c r="B754" i="66"/>
  <c r="A754" i="66"/>
  <c r="C753" i="66"/>
  <c r="B753" i="66"/>
  <c r="A753" i="66"/>
  <c r="C752" i="66"/>
  <c r="B752" i="66"/>
  <c r="A752" i="66"/>
  <c r="C751" i="66"/>
  <c r="B751" i="66"/>
  <c r="A751" i="66"/>
  <c r="C750" i="66"/>
  <c r="B750" i="66"/>
  <c r="A750" i="66"/>
  <c r="C749" i="66"/>
  <c r="B749" i="66"/>
  <c r="A749" i="66"/>
  <c r="C748" i="66"/>
  <c r="B748" i="66"/>
  <c r="A748" i="66"/>
  <c r="C747" i="66"/>
  <c r="B747" i="66"/>
  <c r="A747" i="66"/>
  <c r="C746" i="66"/>
  <c r="B746" i="66"/>
  <c r="A746" i="66"/>
  <c r="C744" i="66"/>
  <c r="B744" i="66"/>
  <c r="A744" i="66"/>
  <c r="C743" i="66"/>
  <c r="B743" i="66"/>
  <c r="A743" i="66"/>
  <c r="C742" i="66"/>
  <c r="B742" i="66"/>
  <c r="A742" i="66"/>
  <c r="C741" i="66"/>
  <c r="B741" i="66"/>
  <c r="A741" i="66"/>
  <c r="C740" i="66"/>
  <c r="B740" i="66"/>
  <c r="A740" i="66"/>
  <c r="C739" i="66"/>
  <c r="B739" i="66"/>
  <c r="A739" i="66"/>
  <c r="C738" i="66"/>
  <c r="B738" i="66"/>
  <c r="A738" i="66"/>
  <c r="C737" i="66"/>
  <c r="B737" i="66"/>
  <c r="A737" i="66"/>
  <c r="C736" i="66"/>
  <c r="B736" i="66"/>
  <c r="A736" i="66"/>
  <c r="C735" i="66"/>
  <c r="B735" i="66"/>
  <c r="A735" i="66"/>
  <c r="C734" i="66"/>
  <c r="B734" i="66"/>
  <c r="A734" i="66"/>
  <c r="C733" i="66"/>
  <c r="B733" i="66"/>
  <c r="A733" i="66"/>
  <c r="C732" i="66"/>
  <c r="B732" i="66"/>
  <c r="A732" i="66"/>
  <c r="C731" i="66"/>
  <c r="B731" i="66"/>
  <c r="A731" i="66"/>
  <c r="C730" i="66"/>
  <c r="B730" i="66"/>
  <c r="A730" i="66"/>
  <c r="C729" i="66"/>
  <c r="B729" i="66"/>
  <c r="A729" i="66"/>
  <c r="C728" i="66"/>
  <c r="B728" i="66"/>
  <c r="A728" i="66"/>
  <c r="C726" i="66"/>
  <c r="B726" i="66"/>
  <c r="A726" i="66"/>
  <c r="C725" i="66"/>
  <c r="B725" i="66"/>
  <c r="A725" i="66"/>
  <c r="C724" i="66"/>
  <c r="B724" i="66"/>
  <c r="A724" i="66"/>
  <c r="C723" i="66"/>
  <c r="B723" i="66"/>
  <c r="A723" i="66"/>
  <c r="C722" i="66"/>
  <c r="B722" i="66"/>
  <c r="A722" i="66"/>
  <c r="C721" i="66"/>
  <c r="B721" i="66"/>
  <c r="A721" i="66"/>
  <c r="C720" i="66"/>
  <c r="B720" i="66"/>
  <c r="A720" i="66"/>
  <c r="C719" i="66"/>
  <c r="B719" i="66"/>
  <c r="A719" i="66"/>
  <c r="C718" i="66"/>
  <c r="B718" i="66"/>
  <c r="A718" i="66"/>
  <c r="C717" i="66"/>
  <c r="B717" i="66"/>
  <c r="A717" i="66"/>
  <c r="C716" i="66"/>
  <c r="B716" i="66"/>
  <c r="A716" i="66"/>
  <c r="A715" i="66"/>
  <c r="C714" i="66"/>
  <c r="B714" i="66"/>
  <c r="A714" i="66"/>
  <c r="C713" i="66"/>
  <c r="B713" i="66"/>
  <c r="A713" i="66"/>
  <c r="C712" i="66"/>
  <c r="B712" i="66"/>
  <c r="A712" i="66"/>
  <c r="C711" i="66"/>
  <c r="B711" i="66"/>
  <c r="A711" i="66"/>
  <c r="C710" i="66"/>
  <c r="B710" i="66"/>
  <c r="A710" i="66"/>
  <c r="C709" i="66"/>
  <c r="B709" i="66"/>
  <c r="A709" i="66"/>
  <c r="C708" i="66"/>
  <c r="B708" i="66"/>
  <c r="A708" i="66"/>
  <c r="C707" i="66"/>
  <c r="B707" i="66"/>
  <c r="A707" i="66"/>
  <c r="C706" i="66"/>
  <c r="B706" i="66"/>
  <c r="A706" i="66"/>
  <c r="C705" i="66"/>
  <c r="B705" i="66"/>
  <c r="A705" i="66"/>
  <c r="C704" i="66"/>
  <c r="B704" i="66"/>
  <c r="A704" i="66"/>
  <c r="C703" i="66"/>
  <c r="B703" i="66"/>
  <c r="A703" i="66"/>
  <c r="C702" i="66"/>
  <c r="B702" i="66"/>
  <c r="A702" i="66"/>
  <c r="C701" i="66"/>
  <c r="B701" i="66"/>
  <c r="A701" i="66"/>
  <c r="C700" i="66"/>
  <c r="B700" i="66"/>
  <c r="A700" i="66"/>
  <c r="C699" i="66"/>
  <c r="B699" i="66"/>
  <c r="A699" i="66"/>
  <c r="C698" i="66"/>
  <c r="B698" i="66"/>
  <c r="A698" i="66"/>
  <c r="C697" i="66"/>
  <c r="B697" i="66"/>
  <c r="A697" i="66"/>
  <c r="C696" i="66"/>
  <c r="B696" i="66"/>
  <c r="A696" i="66"/>
  <c r="C694" i="66"/>
  <c r="B694" i="66"/>
  <c r="A694" i="66"/>
  <c r="C693" i="66"/>
  <c r="B693" i="66"/>
  <c r="A693" i="66"/>
  <c r="C692" i="66"/>
  <c r="B692" i="66"/>
  <c r="A692" i="66"/>
  <c r="C691" i="66"/>
  <c r="B691" i="66"/>
  <c r="A691" i="66"/>
  <c r="C690" i="66"/>
  <c r="B690" i="66"/>
  <c r="A690" i="66"/>
  <c r="C689" i="66"/>
  <c r="B689" i="66"/>
  <c r="A689" i="66"/>
  <c r="C688" i="66"/>
  <c r="B688" i="66"/>
  <c r="A688" i="66"/>
  <c r="C687" i="66"/>
  <c r="B687" i="66"/>
  <c r="A687" i="66"/>
  <c r="C686" i="66"/>
  <c r="B686" i="66"/>
  <c r="A686" i="66"/>
  <c r="C685" i="66"/>
  <c r="B685" i="66"/>
  <c r="A685" i="66"/>
  <c r="C684" i="66"/>
  <c r="B684" i="66"/>
  <c r="A684" i="66"/>
  <c r="C683" i="66"/>
  <c r="B683" i="66"/>
  <c r="A683" i="66"/>
  <c r="C682" i="66"/>
  <c r="B682" i="66"/>
  <c r="A682" i="66"/>
  <c r="C680" i="66"/>
  <c r="B680" i="66"/>
  <c r="A680" i="66"/>
  <c r="C679" i="66"/>
  <c r="B679" i="66"/>
  <c r="A679" i="66"/>
  <c r="C678" i="66"/>
  <c r="B678" i="66"/>
  <c r="A678" i="66"/>
  <c r="C677" i="66"/>
  <c r="B677" i="66"/>
  <c r="A677" i="66"/>
  <c r="C676" i="66"/>
  <c r="B676" i="66"/>
  <c r="A676" i="66"/>
  <c r="C675" i="66"/>
  <c r="B675" i="66"/>
  <c r="A675" i="66"/>
  <c r="C674" i="66"/>
  <c r="B674" i="66"/>
  <c r="A674" i="66"/>
  <c r="C673" i="66"/>
  <c r="B673" i="66"/>
  <c r="A673" i="66"/>
  <c r="C672" i="66"/>
  <c r="B672" i="66"/>
  <c r="A672" i="66"/>
  <c r="C671" i="66"/>
  <c r="B671" i="66"/>
  <c r="A671" i="66"/>
  <c r="C670" i="66"/>
  <c r="B670" i="66"/>
  <c r="A670" i="66"/>
  <c r="C669" i="66"/>
  <c r="B669" i="66"/>
  <c r="A669" i="66"/>
  <c r="C668" i="66"/>
  <c r="B668" i="66"/>
  <c r="A668" i="66"/>
  <c r="C667" i="66"/>
  <c r="B667" i="66"/>
  <c r="A667" i="66"/>
  <c r="C666" i="66"/>
  <c r="B666" i="66"/>
  <c r="A666" i="66"/>
  <c r="C665" i="66"/>
  <c r="B665" i="66"/>
  <c r="A665" i="66"/>
  <c r="C664" i="66"/>
  <c r="B664" i="66"/>
  <c r="A664" i="66"/>
  <c r="A663" i="66"/>
  <c r="C662" i="66"/>
  <c r="B662" i="66"/>
  <c r="A662" i="66"/>
  <c r="C661" i="66"/>
  <c r="B661" i="66"/>
  <c r="A661" i="66"/>
  <c r="C660" i="66"/>
  <c r="B660" i="66"/>
  <c r="A660" i="66"/>
  <c r="C659" i="66"/>
  <c r="B659" i="66"/>
  <c r="A659" i="66"/>
  <c r="C658" i="66"/>
  <c r="B658" i="66"/>
  <c r="A658" i="66"/>
  <c r="C657" i="66"/>
  <c r="B657" i="66"/>
  <c r="A657" i="66"/>
  <c r="C656" i="66"/>
  <c r="B656" i="66"/>
  <c r="A656" i="66"/>
  <c r="C655" i="66"/>
  <c r="B655" i="66"/>
  <c r="A655" i="66"/>
  <c r="C654" i="66"/>
  <c r="B654" i="66"/>
  <c r="A654" i="66"/>
  <c r="C653" i="66"/>
  <c r="B653" i="66"/>
  <c r="A653" i="66"/>
  <c r="C652" i="66"/>
  <c r="B652" i="66"/>
  <c r="A652" i="66"/>
  <c r="C651" i="66"/>
  <c r="B651" i="66"/>
  <c r="A651" i="66"/>
  <c r="C650" i="66"/>
  <c r="B650" i="66"/>
  <c r="A650" i="66"/>
  <c r="C649" i="66"/>
  <c r="B649" i="66"/>
  <c r="A649" i="66"/>
  <c r="C648" i="66"/>
  <c r="B648" i="66"/>
  <c r="A648" i="66"/>
  <c r="C647" i="66"/>
  <c r="B647" i="66"/>
  <c r="A647" i="66"/>
  <c r="C646" i="66"/>
  <c r="B646" i="66"/>
  <c r="A646" i="66"/>
  <c r="C645" i="66"/>
  <c r="B645" i="66"/>
  <c r="A645" i="66"/>
  <c r="C644" i="66"/>
  <c r="B644" i="66"/>
  <c r="A644" i="66"/>
  <c r="C643" i="66"/>
  <c r="B643" i="66"/>
  <c r="A643" i="66"/>
  <c r="C642" i="66"/>
  <c r="B642" i="66"/>
  <c r="A642" i="66"/>
  <c r="C641" i="66"/>
  <c r="B641" i="66"/>
  <c r="A641" i="66"/>
  <c r="C640" i="66"/>
  <c r="B640" i="66"/>
  <c r="A640" i="66"/>
  <c r="C639" i="66"/>
  <c r="B639" i="66"/>
  <c r="A639" i="66"/>
  <c r="C638" i="66"/>
  <c r="B638" i="66"/>
  <c r="A638" i="66"/>
  <c r="C637" i="66"/>
  <c r="B637" i="66"/>
  <c r="A637" i="66"/>
  <c r="C636" i="66"/>
  <c r="B636" i="66"/>
  <c r="A636" i="66"/>
  <c r="C635" i="66"/>
  <c r="B635" i="66"/>
  <c r="A635" i="66"/>
  <c r="C634" i="66"/>
  <c r="B634" i="66"/>
  <c r="A634" i="66"/>
  <c r="C632" i="66"/>
  <c r="B632" i="66"/>
  <c r="A632" i="66"/>
  <c r="C631" i="66"/>
  <c r="B631" i="66"/>
  <c r="A631" i="66"/>
  <c r="C630" i="66"/>
  <c r="B630" i="66"/>
  <c r="A630" i="66"/>
  <c r="C629" i="66"/>
  <c r="B629" i="66"/>
  <c r="A629" i="66"/>
  <c r="C628" i="66"/>
  <c r="B628" i="66"/>
  <c r="A628" i="66"/>
  <c r="C627" i="66"/>
  <c r="B627" i="66"/>
  <c r="A627" i="66"/>
  <c r="C626" i="66"/>
  <c r="B626" i="66"/>
  <c r="A626" i="66"/>
  <c r="C625" i="66"/>
  <c r="B625" i="66"/>
  <c r="A625" i="66"/>
  <c r="C624" i="66"/>
  <c r="B624" i="66"/>
  <c r="A624" i="66"/>
  <c r="C623" i="66"/>
  <c r="B623" i="66"/>
  <c r="A623" i="66"/>
  <c r="C622" i="66"/>
  <c r="B622" i="66"/>
  <c r="A622" i="66"/>
  <c r="C621" i="66"/>
  <c r="B621" i="66"/>
  <c r="A621" i="66"/>
  <c r="C620" i="66"/>
  <c r="B620" i="66"/>
  <c r="A620" i="66"/>
  <c r="C619" i="66"/>
  <c r="B619" i="66"/>
  <c r="A619" i="66"/>
  <c r="C618" i="66"/>
  <c r="B618" i="66"/>
  <c r="A618" i="66"/>
  <c r="C617" i="66"/>
  <c r="B617" i="66"/>
  <c r="A617" i="66"/>
  <c r="C616" i="66"/>
  <c r="B616" i="66"/>
  <c r="A616" i="66"/>
  <c r="A615" i="66"/>
  <c r="C614" i="66"/>
  <c r="B614" i="66"/>
  <c r="A614" i="66"/>
  <c r="C613" i="66"/>
  <c r="B613" i="66"/>
  <c r="A613" i="66"/>
  <c r="C612" i="66"/>
  <c r="B612" i="66"/>
  <c r="A612" i="66"/>
  <c r="C611" i="66"/>
  <c r="B611" i="66"/>
  <c r="A611" i="66"/>
  <c r="C610" i="66"/>
  <c r="B610" i="66"/>
  <c r="A610" i="66"/>
  <c r="C609" i="66"/>
  <c r="B609" i="66"/>
  <c r="A609" i="66"/>
  <c r="C608" i="66"/>
  <c r="B608" i="66"/>
  <c r="A608" i="66"/>
  <c r="C607" i="66"/>
  <c r="B607" i="66"/>
  <c r="A607" i="66"/>
  <c r="C606" i="66"/>
  <c r="B606" i="66"/>
  <c r="A606" i="66"/>
  <c r="C605" i="66"/>
  <c r="B605" i="66"/>
  <c r="A605" i="66"/>
  <c r="C604" i="66"/>
  <c r="B604" i="66"/>
  <c r="A604" i="66"/>
  <c r="C603" i="66"/>
  <c r="B603" i="66"/>
  <c r="A603" i="66"/>
  <c r="C602" i="66"/>
  <c r="B602" i="66"/>
  <c r="A602" i="66"/>
  <c r="C601" i="66"/>
  <c r="B601" i="66"/>
  <c r="A601" i="66"/>
  <c r="C600" i="66"/>
  <c r="B600" i="66"/>
  <c r="A600" i="66"/>
  <c r="C599" i="66"/>
  <c r="B599" i="66"/>
  <c r="A599" i="66"/>
  <c r="C598" i="66"/>
  <c r="B598" i="66"/>
  <c r="A598" i="66"/>
  <c r="C597" i="66"/>
  <c r="B597" i="66"/>
  <c r="A597" i="66"/>
  <c r="C596" i="66"/>
  <c r="B596" i="66"/>
  <c r="A596" i="66"/>
  <c r="C595" i="66"/>
  <c r="B595" i="66"/>
  <c r="A595" i="66"/>
  <c r="C594" i="66"/>
  <c r="B594" i="66"/>
  <c r="A594" i="66"/>
  <c r="C593" i="66"/>
  <c r="B593" i="66"/>
  <c r="A593" i="66"/>
  <c r="C592" i="66"/>
  <c r="B592" i="66"/>
  <c r="A592" i="66"/>
  <c r="C591" i="66"/>
  <c r="B591" i="66"/>
  <c r="A591" i="66"/>
  <c r="C590" i="66"/>
  <c r="B590" i="66"/>
  <c r="A590" i="66"/>
  <c r="C589" i="66"/>
  <c r="B589" i="66"/>
  <c r="A589" i="66"/>
  <c r="C588" i="66"/>
  <c r="B588" i="66"/>
  <c r="A588" i="66"/>
  <c r="C587" i="66"/>
  <c r="B587" i="66"/>
  <c r="A587" i="66"/>
  <c r="C585" i="66"/>
  <c r="B585" i="66"/>
  <c r="A585" i="66"/>
  <c r="C584" i="66"/>
  <c r="B584" i="66"/>
  <c r="A584" i="66"/>
  <c r="C583" i="66"/>
  <c r="B583" i="66"/>
  <c r="A583" i="66"/>
  <c r="C582" i="66"/>
  <c r="B582" i="66"/>
  <c r="A582" i="66"/>
  <c r="C581" i="66"/>
  <c r="B581" i="66"/>
  <c r="A581" i="66"/>
  <c r="C580" i="66"/>
  <c r="B580" i="66"/>
  <c r="A580" i="66"/>
  <c r="C579" i="66"/>
  <c r="B579" i="66"/>
  <c r="A579" i="66"/>
  <c r="C578" i="66"/>
  <c r="B578" i="66"/>
  <c r="A578" i="66"/>
  <c r="C577" i="66"/>
  <c r="B577" i="66"/>
  <c r="A577" i="66"/>
  <c r="C576" i="66"/>
  <c r="B576" i="66"/>
  <c r="A576" i="66"/>
  <c r="C575" i="66"/>
  <c r="B575" i="66"/>
  <c r="A575" i="66"/>
  <c r="C574" i="66"/>
  <c r="B574" i="66"/>
  <c r="A574" i="66"/>
  <c r="C573" i="66"/>
  <c r="B573" i="66"/>
  <c r="A573" i="66"/>
  <c r="C572" i="66"/>
  <c r="B572" i="66"/>
  <c r="A572" i="66"/>
  <c r="C571" i="66"/>
  <c r="B571" i="66"/>
  <c r="A571" i="66"/>
  <c r="C570" i="66"/>
  <c r="B570" i="66"/>
  <c r="A570" i="66"/>
  <c r="C569" i="66"/>
  <c r="B569" i="66"/>
  <c r="A569" i="66"/>
  <c r="C568" i="66"/>
  <c r="B568" i="66"/>
  <c r="A568" i="66"/>
  <c r="C567" i="66"/>
  <c r="B567" i="66"/>
  <c r="A567" i="66"/>
  <c r="C566" i="66"/>
  <c r="B566" i="66"/>
  <c r="A566" i="66"/>
  <c r="C565" i="66"/>
  <c r="B565" i="66"/>
  <c r="A565" i="66"/>
  <c r="C564" i="66"/>
  <c r="B564" i="66"/>
  <c r="A564" i="66"/>
  <c r="C563" i="66"/>
  <c r="B563" i="66"/>
  <c r="A563" i="66"/>
  <c r="C562" i="66"/>
  <c r="B562" i="66"/>
  <c r="A562" i="66"/>
  <c r="C560" i="66"/>
  <c r="B560" i="66"/>
  <c r="A560" i="66"/>
  <c r="C559" i="66"/>
  <c r="B559" i="66"/>
  <c r="A559" i="66"/>
  <c r="C558" i="66"/>
  <c r="B558" i="66"/>
  <c r="A558" i="66"/>
  <c r="C557" i="66"/>
  <c r="B557" i="66"/>
  <c r="A557" i="66"/>
  <c r="C556" i="66"/>
  <c r="B556" i="66"/>
  <c r="A556" i="66"/>
  <c r="C555" i="66"/>
  <c r="B555" i="66"/>
  <c r="A555" i="66"/>
  <c r="C554" i="66"/>
  <c r="B554" i="66"/>
  <c r="A554" i="66"/>
  <c r="C553" i="66"/>
  <c r="B553" i="66"/>
  <c r="A553" i="66"/>
  <c r="C552" i="66"/>
  <c r="B552" i="66"/>
  <c r="A552" i="66"/>
  <c r="C551" i="66"/>
  <c r="B551" i="66"/>
  <c r="A551" i="66"/>
  <c r="C550" i="66"/>
  <c r="B550" i="66"/>
  <c r="A550" i="66"/>
  <c r="C549" i="66"/>
  <c r="B549" i="66"/>
  <c r="A549" i="66"/>
  <c r="C548" i="66"/>
  <c r="B548" i="66"/>
  <c r="A548" i="66"/>
  <c r="C547" i="66"/>
  <c r="B547" i="66"/>
  <c r="A547" i="66"/>
  <c r="C546" i="66"/>
  <c r="B546" i="66"/>
  <c r="A546" i="66"/>
  <c r="C545" i="66"/>
  <c r="B545" i="66"/>
  <c r="A545" i="66"/>
  <c r="C544" i="66"/>
  <c r="B544" i="66"/>
  <c r="A544" i="66"/>
  <c r="C543" i="66"/>
  <c r="B543" i="66"/>
  <c r="A543" i="66"/>
  <c r="C542" i="66"/>
  <c r="B542" i="66"/>
  <c r="A542" i="66"/>
  <c r="C541" i="66"/>
  <c r="B541" i="66"/>
  <c r="A541" i="66"/>
  <c r="C540" i="66"/>
  <c r="B540" i="66"/>
  <c r="A540" i="66"/>
  <c r="C539" i="66"/>
  <c r="B539" i="66"/>
  <c r="A539" i="66"/>
  <c r="C537" i="66"/>
  <c r="B537" i="66"/>
  <c r="A537" i="66"/>
  <c r="C536" i="66"/>
  <c r="B536" i="66"/>
  <c r="A536" i="66"/>
  <c r="C535" i="66"/>
  <c r="B535" i="66"/>
  <c r="A535" i="66"/>
  <c r="C534" i="66"/>
  <c r="B534" i="66"/>
  <c r="A534" i="66"/>
  <c r="C533" i="66"/>
  <c r="B533" i="66"/>
  <c r="A533" i="66"/>
  <c r="C532" i="66"/>
  <c r="B532" i="66"/>
  <c r="A532" i="66"/>
  <c r="C531" i="66"/>
  <c r="B531" i="66"/>
  <c r="A531" i="66"/>
  <c r="C530" i="66"/>
  <c r="B530" i="66"/>
  <c r="A530" i="66"/>
  <c r="C529" i="66"/>
  <c r="B529" i="66"/>
  <c r="A529" i="66"/>
  <c r="C528" i="66"/>
  <c r="B528" i="66"/>
  <c r="A528" i="66"/>
  <c r="C527" i="66"/>
  <c r="B527" i="66"/>
  <c r="A527" i="66"/>
  <c r="C526" i="66"/>
  <c r="B526" i="66"/>
  <c r="A526" i="66"/>
  <c r="C525" i="66"/>
  <c r="B525" i="66"/>
  <c r="A525" i="66"/>
  <c r="C524" i="66"/>
  <c r="B524" i="66"/>
  <c r="A524" i="66"/>
  <c r="C523" i="66"/>
  <c r="B523" i="66"/>
  <c r="A523" i="66"/>
  <c r="C522" i="66"/>
  <c r="B522" i="66"/>
  <c r="A522" i="66"/>
  <c r="C521" i="66"/>
  <c r="B521" i="66"/>
  <c r="A521" i="66"/>
  <c r="C520" i="66"/>
  <c r="B520" i="66"/>
  <c r="A520" i="66"/>
  <c r="C519" i="66"/>
  <c r="B519" i="66"/>
  <c r="A519" i="66"/>
  <c r="C517" i="66"/>
  <c r="B517" i="66"/>
  <c r="A517" i="66"/>
  <c r="C516" i="66"/>
  <c r="B516" i="66"/>
  <c r="A516" i="66"/>
  <c r="C515" i="66"/>
  <c r="B515" i="66"/>
  <c r="A515" i="66"/>
  <c r="C514" i="66"/>
  <c r="B514" i="66"/>
  <c r="A514" i="66"/>
  <c r="C513" i="66"/>
  <c r="B513" i="66"/>
  <c r="A513" i="66"/>
  <c r="C511" i="66"/>
  <c r="B511" i="66"/>
  <c r="A511" i="66"/>
  <c r="C510" i="66"/>
  <c r="B510" i="66"/>
  <c r="A510" i="66"/>
  <c r="C509" i="66"/>
  <c r="B509" i="66"/>
  <c r="A509" i="66"/>
  <c r="C508" i="66"/>
  <c r="B508" i="66"/>
  <c r="A508" i="66"/>
  <c r="C507" i="66"/>
  <c r="B507" i="66"/>
  <c r="A507" i="66"/>
  <c r="C506" i="66"/>
  <c r="B506" i="66"/>
  <c r="A506" i="66"/>
  <c r="C505" i="66"/>
  <c r="B505" i="66"/>
  <c r="A505" i="66"/>
  <c r="C504" i="66"/>
  <c r="B504" i="66"/>
  <c r="A504" i="66"/>
  <c r="C503" i="66"/>
  <c r="B503" i="66"/>
  <c r="A503" i="66"/>
  <c r="C502" i="66"/>
  <c r="B502" i="66"/>
  <c r="A502" i="66"/>
  <c r="C501" i="66"/>
  <c r="B501" i="66"/>
  <c r="A501" i="66"/>
  <c r="C500" i="66"/>
  <c r="B500" i="66"/>
  <c r="A500" i="66"/>
  <c r="C499" i="66"/>
  <c r="B499" i="66"/>
  <c r="A499" i="66"/>
  <c r="C498" i="66"/>
  <c r="B498" i="66"/>
  <c r="A498" i="66"/>
  <c r="C497" i="66"/>
  <c r="B497" i="66"/>
  <c r="A497" i="66"/>
  <c r="C496" i="66"/>
  <c r="B496" i="66"/>
  <c r="A496" i="66"/>
  <c r="C495" i="66"/>
  <c r="B495" i="66"/>
  <c r="A495" i="66"/>
  <c r="C494" i="66"/>
  <c r="B494" i="66"/>
  <c r="A494" i="66"/>
  <c r="C493" i="66"/>
  <c r="B493" i="66"/>
  <c r="A493" i="66"/>
  <c r="C492" i="66"/>
  <c r="B492" i="66"/>
  <c r="A492" i="66"/>
  <c r="C491" i="66"/>
  <c r="B491" i="66"/>
  <c r="A491" i="66"/>
  <c r="C490" i="66"/>
  <c r="B490" i="66"/>
  <c r="A490" i="66"/>
  <c r="C489" i="66"/>
  <c r="B489" i="66"/>
  <c r="A489" i="66"/>
  <c r="C488" i="66"/>
  <c r="B488" i="66"/>
  <c r="A488" i="66"/>
  <c r="C487" i="66"/>
  <c r="B487" i="66"/>
  <c r="A487" i="66"/>
  <c r="C486" i="66"/>
  <c r="B486" i="66"/>
  <c r="A486" i="66"/>
  <c r="C485" i="66"/>
  <c r="B485" i="66"/>
  <c r="A485" i="66"/>
  <c r="C484" i="66"/>
  <c r="B484" i="66"/>
  <c r="A484" i="66"/>
  <c r="C482" i="66"/>
  <c r="B482" i="66"/>
  <c r="A482" i="66"/>
  <c r="C481" i="66"/>
  <c r="B481" i="66"/>
  <c r="A481" i="66"/>
  <c r="C480" i="66"/>
  <c r="B480" i="66"/>
  <c r="A480" i="66"/>
  <c r="C479" i="66"/>
  <c r="B479" i="66"/>
  <c r="A479" i="66"/>
  <c r="C478" i="66"/>
  <c r="B478" i="66"/>
  <c r="A478" i="66"/>
  <c r="C477" i="66"/>
  <c r="B477" i="66"/>
  <c r="A477" i="66"/>
  <c r="C476" i="66"/>
  <c r="B476" i="66"/>
  <c r="A476" i="66"/>
  <c r="C475" i="66"/>
  <c r="B475" i="66"/>
  <c r="A475" i="66"/>
  <c r="C474" i="66"/>
  <c r="B474" i="66"/>
  <c r="A474" i="66"/>
  <c r="C473" i="66"/>
  <c r="B473" i="66"/>
  <c r="A473" i="66"/>
  <c r="C472" i="66"/>
  <c r="B472" i="66"/>
  <c r="A472" i="66"/>
  <c r="C471" i="66"/>
  <c r="B471" i="66"/>
  <c r="A471" i="66"/>
  <c r="C470" i="66"/>
  <c r="B470" i="66"/>
  <c r="A470" i="66"/>
  <c r="C469" i="66"/>
  <c r="B469" i="66"/>
  <c r="A469" i="66"/>
  <c r="C468" i="66"/>
  <c r="B468" i="66"/>
  <c r="A468" i="66"/>
  <c r="C466" i="66"/>
  <c r="B466" i="66"/>
  <c r="A466" i="66"/>
  <c r="C465" i="66"/>
  <c r="B465" i="66"/>
  <c r="A465" i="66"/>
  <c r="C464" i="66"/>
  <c r="B464" i="66"/>
  <c r="A464" i="66"/>
  <c r="C463" i="66"/>
  <c r="B463" i="66"/>
  <c r="A463" i="66"/>
  <c r="C462" i="66"/>
  <c r="B462" i="66"/>
  <c r="A462" i="66"/>
  <c r="C461" i="66"/>
  <c r="B461" i="66"/>
  <c r="A461" i="66"/>
  <c r="C460" i="66"/>
  <c r="B460" i="66"/>
  <c r="A460" i="66"/>
  <c r="C459" i="66"/>
  <c r="B459" i="66"/>
  <c r="A459" i="66"/>
  <c r="C458" i="66"/>
  <c r="B458" i="66"/>
  <c r="A458" i="66"/>
  <c r="C457" i="66"/>
  <c r="B457" i="66"/>
  <c r="A457" i="66"/>
  <c r="A456" i="66"/>
  <c r="C455" i="66"/>
  <c r="B455" i="66"/>
  <c r="A455" i="66"/>
  <c r="C454" i="66"/>
  <c r="B454" i="66"/>
  <c r="A454" i="66"/>
  <c r="C453" i="66"/>
  <c r="B453" i="66"/>
  <c r="A453" i="66"/>
  <c r="C452" i="66"/>
  <c r="B452" i="66"/>
  <c r="A452" i="66"/>
  <c r="C451" i="66"/>
  <c r="B451" i="66"/>
  <c r="A451" i="66"/>
  <c r="C450" i="66"/>
  <c r="B450" i="66"/>
  <c r="A450" i="66"/>
  <c r="C449" i="66"/>
  <c r="B449" i="66"/>
  <c r="A449" i="66"/>
  <c r="C448" i="66"/>
  <c r="B448" i="66"/>
  <c r="A448" i="66"/>
  <c r="C447" i="66"/>
  <c r="B447" i="66"/>
  <c r="A447" i="66"/>
  <c r="C446" i="66"/>
  <c r="B446" i="66"/>
  <c r="A446" i="66"/>
  <c r="C445" i="66"/>
  <c r="B445" i="66"/>
  <c r="A445" i="66"/>
  <c r="C444" i="66"/>
  <c r="B444" i="66"/>
  <c r="A444" i="66"/>
  <c r="C443" i="66"/>
  <c r="B443" i="66"/>
  <c r="A443" i="66"/>
  <c r="C442" i="66"/>
  <c r="B442" i="66"/>
  <c r="A442" i="66"/>
  <c r="C441" i="66"/>
  <c r="B441" i="66"/>
  <c r="A441" i="66"/>
  <c r="C440" i="66"/>
  <c r="B440" i="66"/>
  <c r="A440" i="66"/>
  <c r="C439" i="66"/>
  <c r="B439" i="66"/>
  <c r="A439" i="66"/>
  <c r="C438" i="66"/>
  <c r="B438" i="66"/>
  <c r="A438" i="66"/>
  <c r="C436" i="66"/>
  <c r="B436" i="66"/>
  <c r="A436" i="66"/>
  <c r="C435" i="66"/>
  <c r="B435" i="66"/>
  <c r="A435" i="66"/>
  <c r="C434" i="66"/>
  <c r="B434" i="66"/>
  <c r="A434" i="66"/>
  <c r="C433" i="66"/>
  <c r="B433" i="66"/>
  <c r="A433" i="66"/>
  <c r="C432" i="66"/>
  <c r="B432" i="66"/>
  <c r="A432" i="66"/>
  <c r="C431" i="66"/>
  <c r="B431" i="66"/>
  <c r="A431" i="66"/>
  <c r="C430" i="66"/>
  <c r="B430" i="66"/>
  <c r="A430" i="66"/>
  <c r="C429" i="66"/>
  <c r="B429" i="66"/>
  <c r="A429" i="66"/>
  <c r="C428" i="66"/>
  <c r="B428" i="66"/>
  <c r="A428" i="66"/>
  <c r="C427" i="66"/>
  <c r="B427" i="66"/>
  <c r="A427" i="66"/>
  <c r="C426" i="66"/>
  <c r="B426" i="66"/>
  <c r="A426" i="66"/>
  <c r="C425" i="66"/>
  <c r="B425" i="66"/>
  <c r="A425" i="66"/>
  <c r="C424" i="66"/>
  <c r="B424" i="66"/>
  <c r="A424" i="66"/>
  <c r="C423" i="66"/>
  <c r="B423" i="66"/>
  <c r="A423" i="66"/>
  <c r="C421" i="66"/>
  <c r="B421" i="66"/>
  <c r="A421" i="66"/>
  <c r="C420" i="66"/>
  <c r="B420" i="66"/>
  <c r="A420" i="66"/>
  <c r="C419" i="66"/>
  <c r="B419" i="66"/>
  <c r="A419" i="66"/>
  <c r="C418" i="66"/>
  <c r="B418" i="66"/>
  <c r="A418" i="66"/>
  <c r="C417" i="66"/>
  <c r="B417" i="66"/>
  <c r="A417" i="66"/>
  <c r="C416" i="66"/>
  <c r="B416" i="66"/>
  <c r="A416" i="66"/>
  <c r="C415" i="66"/>
  <c r="B415" i="66"/>
  <c r="A415" i="66"/>
  <c r="C414" i="66"/>
  <c r="B414" i="66"/>
  <c r="A414" i="66"/>
  <c r="C413" i="66"/>
  <c r="B413" i="66"/>
  <c r="A413" i="66"/>
  <c r="C412" i="66"/>
  <c r="B412" i="66"/>
  <c r="A412" i="66"/>
  <c r="C411" i="66"/>
  <c r="B411" i="66"/>
  <c r="A411" i="66"/>
  <c r="C410" i="66"/>
  <c r="B410" i="66"/>
  <c r="A410" i="66"/>
  <c r="C409" i="66"/>
  <c r="B409" i="66"/>
  <c r="A409" i="66"/>
  <c r="C408" i="66"/>
  <c r="B408" i="66"/>
  <c r="A408" i="66"/>
  <c r="C407" i="66"/>
  <c r="B407" i="66"/>
  <c r="A407" i="66"/>
  <c r="C406" i="66"/>
  <c r="B406" i="66"/>
  <c r="A406" i="66"/>
  <c r="C405" i="66"/>
  <c r="B405" i="66"/>
  <c r="A405" i="66"/>
  <c r="C404" i="66"/>
  <c r="B404" i="66"/>
  <c r="A404" i="66"/>
  <c r="C403" i="66"/>
  <c r="B403" i="66"/>
  <c r="A403" i="66"/>
  <c r="C402" i="66"/>
  <c r="B402" i="66"/>
  <c r="A402" i="66"/>
  <c r="C401" i="66"/>
  <c r="B401" i="66"/>
  <c r="A401" i="66"/>
  <c r="C400" i="66"/>
  <c r="B400" i="66"/>
  <c r="A400" i="66"/>
  <c r="C398" i="66"/>
  <c r="B398" i="66"/>
  <c r="A398" i="66"/>
  <c r="C397" i="66"/>
  <c r="B397" i="66"/>
  <c r="A397" i="66"/>
  <c r="C396" i="66"/>
  <c r="B396" i="66"/>
  <c r="A396" i="66"/>
  <c r="C395" i="66"/>
  <c r="B395" i="66"/>
  <c r="A395" i="66"/>
  <c r="C394" i="66"/>
  <c r="B394" i="66"/>
  <c r="A394" i="66"/>
  <c r="C393" i="66"/>
  <c r="B393" i="66"/>
  <c r="A393" i="66"/>
  <c r="C392" i="66"/>
  <c r="B392" i="66"/>
  <c r="A392" i="66"/>
  <c r="C391" i="66"/>
  <c r="B391" i="66"/>
  <c r="A391" i="66"/>
  <c r="C390" i="66"/>
  <c r="B390" i="66"/>
  <c r="A390" i="66"/>
  <c r="C389" i="66"/>
  <c r="B389" i="66"/>
  <c r="A389" i="66"/>
  <c r="C388" i="66"/>
  <c r="B388" i="66"/>
  <c r="A388" i="66"/>
  <c r="C387" i="66"/>
  <c r="B387" i="66"/>
  <c r="A387" i="66"/>
  <c r="C386" i="66"/>
  <c r="B386" i="66"/>
  <c r="A386" i="66"/>
  <c r="C385" i="66"/>
  <c r="B385" i="66"/>
  <c r="A385" i="66"/>
  <c r="C384" i="66"/>
  <c r="B384" i="66"/>
  <c r="A384" i="66"/>
  <c r="C383" i="66"/>
  <c r="B383" i="66"/>
  <c r="A383" i="66"/>
  <c r="C382" i="66"/>
  <c r="B382" i="66"/>
  <c r="A382" i="66"/>
  <c r="C381" i="66"/>
  <c r="B381" i="66"/>
  <c r="A381" i="66"/>
  <c r="C380" i="66"/>
  <c r="B380" i="66"/>
  <c r="A380" i="66"/>
  <c r="C379" i="66"/>
  <c r="B379" i="66"/>
  <c r="A379" i="66"/>
  <c r="C378" i="66"/>
  <c r="B378" i="66"/>
  <c r="A378" i="66"/>
  <c r="C377" i="66"/>
  <c r="B377" i="66"/>
  <c r="A377" i="66"/>
  <c r="C376" i="66"/>
  <c r="B376" i="66"/>
  <c r="A376" i="66"/>
  <c r="C375" i="66"/>
  <c r="B375" i="66"/>
  <c r="A375" i="66"/>
  <c r="C374" i="66"/>
  <c r="B374" i="66"/>
  <c r="A374" i="66"/>
  <c r="C373" i="66"/>
  <c r="B373" i="66"/>
  <c r="A373" i="66"/>
  <c r="C372" i="66"/>
  <c r="B372" i="66"/>
  <c r="A372" i="66"/>
  <c r="C371" i="66"/>
  <c r="B371" i="66"/>
  <c r="A371" i="66"/>
  <c r="C370" i="66"/>
  <c r="B370" i="66"/>
  <c r="A370" i="66"/>
  <c r="C368" i="66"/>
  <c r="B368" i="66"/>
  <c r="A368" i="66"/>
  <c r="C367" i="66"/>
  <c r="B367" i="66"/>
  <c r="A367" i="66"/>
  <c r="C366" i="66"/>
  <c r="B366" i="66"/>
  <c r="A366" i="66"/>
  <c r="C365" i="66"/>
  <c r="B365" i="66"/>
  <c r="A365" i="66"/>
  <c r="C364" i="66"/>
  <c r="B364" i="66"/>
  <c r="A364" i="66"/>
  <c r="C363" i="66"/>
  <c r="B363" i="66"/>
  <c r="A363" i="66"/>
  <c r="A362" i="66"/>
  <c r="C361" i="66"/>
  <c r="B361" i="66"/>
  <c r="A361" i="66"/>
  <c r="C360" i="66"/>
  <c r="B360" i="66"/>
  <c r="A360" i="66"/>
  <c r="C359" i="66"/>
  <c r="B359" i="66"/>
  <c r="A359" i="66"/>
  <c r="C358" i="66"/>
  <c r="B358" i="66"/>
  <c r="A358" i="66"/>
  <c r="C357" i="66"/>
  <c r="B357" i="66"/>
  <c r="A357" i="66"/>
  <c r="C356" i="66"/>
  <c r="B356" i="66"/>
  <c r="A356" i="66"/>
  <c r="C355" i="66"/>
  <c r="B355" i="66"/>
  <c r="A355" i="66"/>
  <c r="C354" i="66"/>
  <c r="B354" i="66"/>
  <c r="A354" i="66"/>
  <c r="C353" i="66"/>
  <c r="B353" i="66"/>
  <c r="A353" i="66"/>
  <c r="C352" i="66"/>
  <c r="B352" i="66"/>
  <c r="A352" i="66"/>
  <c r="C351" i="66"/>
  <c r="B351" i="66"/>
  <c r="A351" i="66"/>
  <c r="C350" i="66"/>
  <c r="B350" i="66"/>
  <c r="A350" i="66"/>
  <c r="C349" i="66"/>
  <c r="B349" i="66"/>
  <c r="A349" i="66"/>
  <c r="C348" i="66"/>
  <c r="B348" i="66"/>
  <c r="A348" i="66"/>
  <c r="C347" i="66"/>
  <c r="B347" i="66"/>
  <c r="A347" i="66"/>
  <c r="C346" i="66"/>
  <c r="B346" i="66"/>
  <c r="A346" i="66"/>
  <c r="C345" i="66"/>
  <c r="B345" i="66"/>
  <c r="A345" i="66"/>
  <c r="C344" i="66"/>
  <c r="B344" i="66"/>
  <c r="A344" i="66"/>
  <c r="C343" i="66"/>
  <c r="B343" i="66"/>
  <c r="A343" i="66"/>
  <c r="C342" i="66"/>
  <c r="B342" i="66"/>
  <c r="A342" i="66"/>
  <c r="C341" i="66"/>
  <c r="B341" i="66"/>
  <c r="A341" i="66"/>
  <c r="C340" i="66"/>
  <c r="B340" i="66"/>
  <c r="A340" i="66"/>
  <c r="C339" i="66"/>
  <c r="B339" i="66"/>
  <c r="A339" i="66"/>
  <c r="C337" i="66"/>
  <c r="B337" i="66"/>
  <c r="A337" i="66"/>
  <c r="C336" i="66"/>
  <c r="B336" i="66"/>
  <c r="A336" i="66"/>
  <c r="C335" i="66"/>
  <c r="B335" i="66"/>
  <c r="A335" i="66"/>
  <c r="C334" i="66"/>
  <c r="B334" i="66"/>
  <c r="A334" i="66"/>
  <c r="C333" i="66"/>
  <c r="B333" i="66"/>
  <c r="A333" i="66"/>
  <c r="C332" i="66"/>
  <c r="B332" i="66"/>
  <c r="A332" i="66"/>
  <c r="C331" i="66"/>
  <c r="B331" i="66"/>
  <c r="A331" i="66"/>
  <c r="C330" i="66"/>
  <c r="B330" i="66"/>
  <c r="A330" i="66"/>
  <c r="C329" i="66"/>
  <c r="B329" i="66"/>
  <c r="A329" i="66"/>
  <c r="C328" i="66"/>
  <c r="B328" i="66"/>
  <c r="A328" i="66"/>
  <c r="C327" i="66"/>
  <c r="B327" i="66"/>
  <c r="A327" i="66"/>
  <c r="C326" i="66"/>
  <c r="B326" i="66"/>
  <c r="A326" i="66"/>
  <c r="C325" i="66"/>
  <c r="B325" i="66"/>
  <c r="A325" i="66"/>
  <c r="C324" i="66"/>
  <c r="B324" i="66"/>
  <c r="A324" i="66"/>
  <c r="C323" i="66"/>
  <c r="B323" i="66"/>
  <c r="A323" i="66"/>
  <c r="C322" i="66"/>
  <c r="B322" i="66"/>
  <c r="A322" i="66"/>
  <c r="C321" i="66"/>
  <c r="B321" i="66"/>
  <c r="A321" i="66"/>
  <c r="C320" i="66"/>
  <c r="B320" i="66"/>
  <c r="A320" i="66"/>
  <c r="C319" i="66"/>
  <c r="B319" i="66"/>
  <c r="A319" i="66"/>
  <c r="C318" i="66"/>
  <c r="B318" i="66"/>
  <c r="A318" i="66"/>
  <c r="C317" i="66"/>
  <c r="B317" i="66"/>
  <c r="A317" i="66"/>
  <c r="C316" i="66"/>
  <c r="B316" i="66"/>
  <c r="A316" i="66"/>
  <c r="C315" i="66"/>
  <c r="B315" i="66"/>
  <c r="A315" i="66"/>
  <c r="C314" i="66"/>
  <c r="B314" i="66"/>
  <c r="A314" i="66"/>
  <c r="C312" i="66"/>
  <c r="B312" i="66"/>
  <c r="A312" i="66"/>
  <c r="C311" i="66"/>
  <c r="B311" i="66"/>
  <c r="A311" i="66"/>
  <c r="C310" i="66"/>
  <c r="B310" i="66"/>
  <c r="A310" i="66"/>
  <c r="C309" i="66"/>
  <c r="B309" i="66"/>
  <c r="A309" i="66"/>
  <c r="C308" i="66"/>
  <c r="B308" i="66"/>
  <c r="A308" i="66"/>
  <c r="C307" i="66"/>
  <c r="B307" i="66"/>
  <c r="A307" i="66"/>
  <c r="C306" i="66"/>
  <c r="B306" i="66"/>
  <c r="A306" i="66"/>
  <c r="C305" i="66"/>
  <c r="B305" i="66"/>
  <c r="A305" i="66"/>
  <c r="C304" i="66"/>
  <c r="B304" i="66"/>
  <c r="A304" i="66"/>
  <c r="C303" i="66"/>
  <c r="B303" i="66"/>
  <c r="A303" i="66"/>
  <c r="C302" i="66"/>
  <c r="B302" i="66"/>
  <c r="A302" i="66"/>
  <c r="C301" i="66"/>
  <c r="B301" i="66"/>
  <c r="A301" i="66"/>
  <c r="C300" i="66"/>
  <c r="B300" i="66"/>
  <c r="A300" i="66"/>
  <c r="C299" i="66"/>
  <c r="B299" i="66"/>
  <c r="A299" i="66"/>
  <c r="C298" i="66"/>
  <c r="B298" i="66"/>
  <c r="A298" i="66"/>
  <c r="C297" i="66"/>
  <c r="B297" i="66"/>
  <c r="A297" i="66"/>
  <c r="C295" i="66"/>
  <c r="B295" i="66"/>
  <c r="A295" i="66"/>
  <c r="C294" i="66"/>
  <c r="B294" i="66"/>
  <c r="A294" i="66"/>
  <c r="C293" i="66"/>
  <c r="B293" i="66"/>
  <c r="A293" i="66"/>
  <c r="C291" i="66"/>
  <c r="B291" i="66"/>
  <c r="A291" i="66"/>
  <c r="C290" i="66"/>
  <c r="B290" i="66"/>
  <c r="A290" i="66"/>
  <c r="C289" i="66"/>
  <c r="B289" i="66"/>
  <c r="A289" i="66"/>
  <c r="C287" i="66"/>
  <c r="B287" i="66"/>
  <c r="A287" i="66"/>
  <c r="C286" i="66"/>
  <c r="B286" i="66"/>
  <c r="A286" i="66"/>
  <c r="C285" i="66"/>
  <c r="B285" i="66"/>
  <c r="A285" i="66"/>
  <c r="C284" i="66"/>
  <c r="B284" i="66"/>
  <c r="A284" i="66"/>
  <c r="C283" i="66"/>
  <c r="B283" i="66"/>
  <c r="A283" i="66"/>
  <c r="C282" i="66"/>
  <c r="B282" i="66"/>
  <c r="A282" i="66"/>
  <c r="C281" i="66"/>
  <c r="B281" i="66"/>
  <c r="A281" i="66"/>
  <c r="C280" i="66"/>
  <c r="B280" i="66"/>
  <c r="A280" i="66"/>
  <c r="C279" i="66"/>
  <c r="B279" i="66"/>
  <c r="A279" i="66"/>
  <c r="C278" i="66"/>
  <c r="B278" i="66"/>
  <c r="A278" i="66"/>
  <c r="C277" i="66"/>
  <c r="B277" i="66"/>
  <c r="A277" i="66"/>
  <c r="C276" i="66"/>
  <c r="B276" i="66"/>
  <c r="A276" i="66"/>
  <c r="C275" i="66"/>
  <c r="B275" i="66"/>
  <c r="A275" i="66"/>
  <c r="C274" i="66"/>
  <c r="B274" i="66"/>
  <c r="A274" i="66"/>
  <c r="C273" i="66"/>
  <c r="B273" i="66"/>
  <c r="A273" i="66"/>
  <c r="C272" i="66"/>
  <c r="B272" i="66"/>
  <c r="A272" i="66"/>
  <c r="C271" i="66"/>
  <c r="B271" i="66"/>
  <c r="A271" i="66"/>
  <c r="C270" i="66"/>
  <c r="B270" i="66"/>
  <c r="A270" i="66"/>
  <c r="C269" i="66"/>
  <c r="B269" i="66"/>
  <c r="A269" i="66"/>
  <c r="C268" i="66"/>
  <c r="B268" i="66"/>
  <c r="A268" i="66"/>
  <c r="C267" i="66"/>
  <c r="B267" i="66"/>
  <c r="A267" i="66"/>
  <c r="C266" i="66"/>
  <c r="B266" i="66"/>
  <c r="A266" i="66"/>
  <c r="C265" i="66"/>
  <c r="B265" i="66"/>
  <c r="A265" i="66"/>
  <c r="C264" i="66"/>
  <c r="B264" i="66"/>
  <c r="A264" i="66"/>
  <c r="C263" i="66"/>
  <c r="B263" i="66"/>
  <c r="A263" i="66"/>
  <c r="C262" i="66"/>
  <c r="B262" i="66"/>
  <c r="A262" i="66"/>
  <c r="C261" i="66"/>
  <c r="B261" i="66"/>
  <c r="A261" i="66"/>
  <c r="C260" i="66"/>
  <c r="B260" i="66"/>
  <c r="A260" i="66"/>
  <c r="C258" i="66"/>
  <c r="B258" i="66"/>
  <c r="A258" i="66"/>
  <c r="C257" i="66"/>
  <c r="B257" i="66"/>
  <c r="A257" i="66"/>
  <c r="C256" i="66"/>
  <c r="B256" i="66"/>
  <c r="A256" i="66"/>
  <c r="C255" i="66"/>
  <c r="B255" i="66"/>
  <c r="A255" i="66"/>
  <c r="C253" i="66"/>
  <c r="B253" i="66"/>
  <c r="A253" i="66"/>
  <c r="C252" i="66"/>
  <c r="B252" i="66"/>
  <c r="A252" i="66"/>
  <c r="C251" i="66"/>
  <c r="B251" i="66"/>
  <c r="A251" i="66"/>
  <c r="C250" i="66"/>
  <c r="B250" i="66"/>
  <c r="A250" i="66"/>
  <c r="C249" i="66"/>
  <c r="B249" i="66"/>
  <c r="A249" i="66"/>
  <c r="C248" i="66"/>
  <c r="B248" i="66"/>
  <c r="A248" i="66"/>
  <c r="C247" i="66"/>
  <c r="B247" i="66"/>
  <c r="A247" i="66"/>
  <c r="C246" i="66"/>
  <c r="B246" i="66"/>
  <c r="A246" i="66"/>
  <c r="C245" i="66"/>
  <c r="B245" i="66"/>
  <c r="A245" i="66"/>
  <c r="C244" i="66"/>
  <c r="B244" i="66"/>
  <c r="A244" i="66"/>
  <c r="C243" i="66"/>
  <c r="B243" i="66"/>
  <c r="A243" i="66"/>
  <c r="C242" i="66"/>
  <c r="B242" i="66"/>
  <c r="A242" i="66"/>
  <c r="C241" i="66"/>
  <c r="B241" i="66"/>
  <c r="A241" i="66"/>
  <c r="C240" i="66"/>
  <c r="B240" i="66"/>
  <c r="A240" i="66"/>
  <c r="C239" i="66"/>
  <c r="B239" i="66"/>
  <c r="A239" i="66"/>
  <c r="C238" i="66"/>
  <c r="B238" i="66"/>
  <c r="A238" i="66"/>
  <c r="C237" i="66"/>
  <c r="B237" i="66"/>
  <c r="A237" i="66"/>
  <c r="C236" i="66"/>
  <c r="B236" i="66"/>
  <c r="A236" i="66"/>
  <c r="C235" i="66"/>
  <c r="B235" i="66"/>
  <c r="A235" i="66"/>
  <c r="C234" i="66"/>
  <c r="B234" i="66"/>
  <c r="A234" i="66"/>
  <c r="C232" i="66"/>
  <c r="B232" i="66"/>
  <c r="A232" i="66"/>
  <c r="C231" i="66"/>
  <c r="B231" i="66"/>
  <c r="A231" i="66"/>
  <c r="C230" i="66"/>
  <c r="B230" i="66"/>
  <c r="A230" i="66"/>
  <c r="C229" i="66"/>
  <c r="B229" i="66"/>
  <c r="A229" i="66"/>
  <c r="C228" i="66"/>
  <c r="B228" i="66"/>
  <c r="A228" i="66"/>
  <c r="C227" i="66"/>
  <c r="B227" i="66"/>
  <c r="A227" i="66"/>
  <c r="C226" i="66"/>
  <c r="B226" i="66"/>
  <c r="A226" i="66"/>
  <c r="C225" i="66"/>
  <c r="B225" i="66"/>
  <c r="A225" i="66"/>
  <c r="C224" i="66"/>
  <c r="B224" i="66"/>
  <c r="A224" i="66"/>
  <c r="C223" i="66"/>
  <c r="B223" i="66"/>
  <c r="A223" i="66"/>
  <c r="C222" i="66"/>
  <c r="B222" i="66"/>
  <c r="A222" i="66"/>
  <c r="C221" i="66"/>
  <c r="B221" i="66"/>
  <c r="A221" i="66"/>
  <c r="C220" i="66"/>
  <c r="B220" i="66"/>
  <c r="A220" i="66"/>
  <c r="C219" i="66"/>
  <c r="B219" i="66"/>
  <c r="A219" i="66"/>
  <c r="C218" i="66"/>
  <c r="B218" i="66"/>
  <c r="A218" i="66"/>
  <c r="C217" i="66"/>
  <c r="B217" i="66"/>
  <c r="A217" i="66"/>
  <c r="C216" i="66"/>
  <c r="B216" i="66"/>
  <c r="A216" i="66"/>
  <c r="C215" i="66"/>
  <c r="B215" i="66"/>
  <c r="A215" i="66"/>
  <c r="C213" i="66"/>
  <c r="B213" i="66"/>
  <c r="A213" i="66"/>
  <c r="C212" i="66"/>
  <c r="B212" i="66"/>
  <c r="A212" i="66"/>
  <c r="C211" i="66"/>
  <c r="B211" i="66"/>
  <c r="A211" i="66"/>
  <c r="C210" i="66"/>
  <c r="B210" i="66"/>
  <c r="A210" i="66"/>
  <c r="C209" i="66"/>
  <c r="B209" i="66"/>
  <c r="A209" i="66"/>
  <c r="C208" i="66"/>
  <c r="B208" i="66"/>
  <c r="A208" i="66"/>
  <c r="C207" i="66"/>
  <c r="B207" i="66"/>
  <c r="A207" i="66"/>
  <c r="C206" i="66"/>
  <c r="B206" i="66"/>
  <c r="A206" i="66"/>
  <c r="C205" i="66"/>
  <c r="B205" i="66"/>
  <c r="A205" i="66"/>
  <c r="C204" i="66"/>
  <c r="B204" i="66"/>
  <c r="A204" i="66"/>
  <c r="C203" i="66"/>
  <c r="B203" i="66"/>
  <c r="A203" i="66"/>
  <c r="C202" i="66"/>
  <c r="B202" i="66"/>
  <c r="A202" i="66"/>
  <c r="C200" i="66"/>
  <c r="B200" i="66"/>
  <c r="A200" i="66"/>
  <c r="C199" i="66"/>
  <c r="B199" i="66"/>
  <c r="A199" i="66"/>
  <c r="C198" i="66"/>
  <c r="B198" i="66"/>
  <c r="A198" i="66"/>
  <c r="C197" i="66"/>
  <c r="B197" i="66"/>
  <c r="A197" i="66"/>
  <c r="C196" i="66"/>
  <c r="B196" i="66"/>
  <c r="A196" i="66"/>
  <c r="C195" i="66"/>
  <c r="B195" i="66"/>
  <c r="A195" i="66"/>
  <c r="C194" i="66"/>
  <c r="B194" i="66"/>
  <c r="A194" i="66"/>
  <c r="C193" i="66"/>
  <c r="B193" i="66"/>
  <c r="A193" i="66"/>
  <c r="C192" i="66"/>
  <c r="B192" i="66"/>
  <c r="A192" i="66"/>
  <c r="C191" i="66"/>
  <c r="B191" i="66"/>
  <c r="A191" i="66"/>
  <c r="C190" i="66"/>
  <c r="B190" i="66"/>
  <c r="A190" i="66"/>
  <c r="C189" i="66"/>
  <c r="B189" i="66"/>
  <c r="A189" i="66"/>
  <c r="C188" i="66"/>
  <c r="B188" i="66"/>
  <c r="A188" i="66"/>
  <c r="C187" i="66"/>
  <c r="B187" i="66"/>
  <c r="A187" i="66"/>
  <c r="C185" i="66"/>
  <c r="B185" i="66"/>
  <c r="A185" i="66"/>
  <c r="C184" i="66"/>
  <c r="B184" i="66"/>
  <c r="A184" i="66"/>
  <c r="C183" i="66"/>
  <c r="B183" i="66"/>
  <c r="A183" i="66"/>
  <c r="C182" i="66"/>
  <c r="B182" i="66"/>
  <c r="A182" i="66"/>
  <c r="C181" i="66"/>
  <c r="B181" i="66"/>
  <c r="A181" i="66"/>
  <c r="C180" i="66"/>
  <c r="B180" i="66"/>
  <c r="A180" i="66"/>
  <c r="C179" i="66"/>
  <c r="B179" i="66"/>
  <c r="A179" i="66"/>
  <c r="C178" i="66"/>
  <c r="B178" i="66"/>
  <c r="A178" i="66"/>
  <c r="C177" i="66"/>
  <c r="B177" i="66"/>
  <c r="A177" i="66"/>
  <c r="A176" i="66"/>
  <c r="C175" i="66"/>
  <c r="B175" i="66"/>
  <c r="A175" i="66"/>
  <c r="C174" i="66"/>
  <c r="B174" i="66"/>
  <c r="A174" i="66"/>
  <c r="C173" i="66"/>
  <c r="B173" i="66"/>
  <c r="A173" i="66"/>
  <c r="C172" i="66"/>
  <c r="B172" i="66"/>
  <c r="A172" i="66"/>
  <c r="C171" i="66"/>
  <c r="B171" i="66"/>
  <c r="A171" i="66"/>
  <c r="C170" i="66"/>
  <c r="B170" i="66"/>
  <c r="A170" i="66"/>
  <c r="C169" i="66"/>
  <c r="B169" i="66"/>
  <c r="A169" i="66"/>
  <c r="C168" i="66"/>
  <c r="B168" i="66"/>
  <c r="A168" i="66"/>
  <c r="C167" i="66"/>
  <c r="B167" i="66"/>
  <c r="A167" i="66"/>
  <c r="C166" i="66"/>
  <c r="B166" i="66"/>
  <c r="A166" i="66"/>
  <c r="C165" i="66"/>
  <c r="B165" i="66"/>
  <c r="A165" i="66"/>
  <c r="C164" i="66"/>
  <c r="B164" i="66"/>
  <c r="A164" i="66"/>
  <c r="C163" i="66"/>
  <c r="B163" i="66"/>
  <c r="A163" i="66"/>
  <c r="C162" i="66"/>
  <c r="B162" i="66"/>
  <c r="A162" i="66"/>
  <c r="C160" i="66"/>
  <c r="B160" i="66"/>
  <c r="A160" i="66"/>
  <c r="C159" i="66"/>
  <c r="B159" i="66"/>
  <c r="A159" i="66"/>
  <c r="C158" i="66"/>
  <c r="B158" i="66"/>
  <c r="A158" i="66"/>
  <c r="C157" i="66"/>
  <c r="B157" i="66"/>
  <c r="A157" i="66"/>
  <c r="C156" i="66"/>
  <c r="B156" i="66"/>
  <c r="A156" i="66"/>
  <c r="C155" i="66"/>
  <c r="B155" i="66"/>
  <c r="A155" i="66"/>
  <c r="C154" i="66"/>
  <c r="B154" i="66"/>
  <c r="A154" i="66"/>
  <c r="C152" i="66"/>
  <c r="B152" i="66"/>
  <c r="C151" i="66"/>
  <c r="B151" i="66"/>
  <c r="A151" i="66"/>
  <c r="C150" i="66"/>
  <c r="B150" i="66"/>
  <c r="A150" i="66"/>
  <c r="C149" i="66"/>
  <c r="B149" i="66"/>
  <c r="A149" i="66"/>
  <c r="C148" i="66"/>
  <c r="B148" i="66"/>
  <c r="A148" i="66"/>
  <c r="C147" i="66"/>
  <c r="B147" i="66"/>
  <c r="A147" i="66"/>
  <c r="C146" i="66"/>
  <c r="B146" i="66"/>
  <c r="A146" i="66"/>
  <c r="C145" i="66"/>
  <c r="B145" i="66"/>
  <c r="A145" i="66"/>
  <c r="C144" i="66"/>
  <c r="B144" i="66"/>
  <c r="A144" i="66"/>
  <c r="C143" i="66"/>
  <c r="B143" i="66"/>
  <c r="A143" i="66"/>
  <c r="C142" i="66"/>
  <c r="B142" i="66"/>
  <c r="A142" i="66"/>
  <c r="C141" i="66"/>
  <c r="B141" i="66"/>
  <c r="A141" i="66"/>
  <c r="C140" i="66"/>
  <c r="B140" i="66"/>
  <c r="A140" i="66"/>
  <c r="C139" i="66"/>
  <c r="B139" i="66"/>
  <c r="A139" i="66"/>
  <c r="C138" i="66"/>
  <c r="B138" i="66"/>
  <c r="A138" i="66"/>
  <c r="C137" i="66"/>
  <c r="B137" i="66"/>
  <c r="A137" i="66"/>
  <c r="C136" i="66"/>
  <c r="B136" i="66"/>
  <c r="A136" i="66"/>
  <c r="C135" i="66"/>
  <c r="B135" i="66"/>
  <c r="A135" i="66"/>
  <c r="C134" i="66"/>
  <c r="B134" i="66"/>
  <c r="A134" i="66"/>
  <c r="C133" i="66"/>
  <c r="B133" i="66"/>
  <c r="A133" i="66"/>
  <c r="C132" i="66"/>
  <c r="B132" i="66"/>
  <c r="A132" i="66"/>
  <c r="C131" i="66"/>
  <c r="B131" i="66"/>
  <c r="A131" i="66"/>
  <c r="C130" i="66"/>
  <c r="B130" i="66"/>
  <c r="A130" i="66"/>
  <c r="C128" i="66"/>
  <c r="B128" i="66"/>
  <c r="A128" i="66"/>
  <c r="C127" i="66"/>
  <c r="B127" i="66"/>
  <c r="A127" i="66"/>
  <c r="C126" i="66"/>
  <c r="B126" i="66"/>
  <c r="A126" i="66"/>
  <c r="C125" i="66"/>
  <c r="B125" i="66"/>
  <c r="A125" i="66"/>
  <c r="C124" i="66"/>
  <c r="B124" i="66"/>
  <c r="A124" i="66"/>
  <c r="A123" i="66"/>
  <c r="C122" i="66"/>
  <c r="B122" i="66"/>
  <c r="A122" i="66"/>
  <c r="C121" i="66"/>
  <c r="B121" i="66"/>
  <c r="A121" i="66"/>
  <c r="C120" i="66"/>
  <c r="B120" i="66"/>
  <c r="A120" i="66"/>
  <c r="C119" i="66"/>
  <c r="B119" i="66"/>
  <c r="A119" i="66"/>
  <c r="C118" i="66"/>
  <c r="B118" i="66"/>
  <c r="A118" i="66"/>
  <c r="C117" i="66"/>
  <c r="B117" i="66"/>
  <c r="A117" i="66"/>
  <c r="C116" i="66"/>
  <c r="B116" i="66"/>
  <c r="A116" i="66"/>
  <c r="C115" i="66"/>
  <c r="B115" i="66"/>
  <c r="A115" i="66"/>
  <c r="C114" i="66"/>
  <c r="B114" i="66"/>
  <c r="A114" i="66"/>
  <c r="C113" i="66"/>
  <c r="B113" i="66"/>
  <c r="A113" i="66"/>
  <c r="C112" i="66"/>
  <c r="B112" i="66"/>
  <c r="A112" i="66"/>
  <c r="C111" i="66"/>
  <c r="B111" i="66"/>
  <c r="A111" i="66"/>
  <c r="C110" i="66"/>
  <c r="B110" i="66"/>
  <c r="A110" i="66"/>
  <c r="C109" i="66"/>
  <c r="B109" i="66"/>
  <c r="A109" i="66"/>
  <c r="C108" i="66"/>
  <c r="B108" i="66"/>
  <c r="A108" i="66"/>
  <c r="C107" i="66"/>
  <c r="B107" i="66"/>
  <c r="A107" i="66"/>
  <c r="C106" i="66"/>
  <c r="B106" i="66"/>
  <c r="A106" i="66"/>
  <c r="C105" i="66"/>
  <c r="B105" i="66"/>
  <c r="A105" i="66"/>
  <c r="C104" i="66"/>
  <c r="B104" i="66"/>
  <c r="A104" i="66"/>
  <c r="C102" i="66"/>
  <c r="B102" i="66"/>
  <c r="A102" i="66"/>
  <c r="C101" i="66"/>
  <c r="B101" i="66"/>
  <c r="A101" i="66"/>
  <c r="C100" i="66"/>
  <c r="B100" i="66"/>
  <c r="A100" i="66"/>
  <c r="A99" i="66"/>
  <c r="C98" i="66"/>
  <c r="B98" i="66"/>
  <c r="A98" i="66"/>
  <c r="C97" i="66"/>
  <c r="B97" i="66"/>
  <c r="A97" i="66"/>
  <c r="C96" i="66"/>
  <c r="B96" i="66"/>
  <c r="A96" i="66"/>
  <c r="C95" i="66"/>
  <c r="B95" i="66"/>
  <c r="A95" i="66"/>
  <c r="C94" i="66"/>
  <c r="B94" i="66"/>
  <c r="A94" i="66"/>
  <c r="C93" i="66"/>
  <c r="B93" i="66"/>
  <c r="A93" i="66"/>
  <c r="C92" i="66"/>
  <c r="B92" i="66"/>
  <c r="A92" i="66"/>
  <c r="C91" i="66"/>
  <c r="B91" i="66"/>
  <c r="A91" i="66"/>
  <c r="C90" i="66"/>
  <c r="B90" i="66"/>
  <c r="A90" i="66"/>
  <c r="C89" i="66"/>
  <c r="B89" i="66"/>
  <c r="A89" i="66"/>
  <c r="C88" i="66"/>
  <c r="B88" i="66"/>
  <c r="A88" i="66"/>
  <c r="C87" i="66"/>
  <c r="B87" i="66"/>
  <c r="A87" i="66"/>
  <c r="C86" i="66"/>
  <c r="B86" i="66"/>
  <c r="A86" i="66"/>
  <c r="C85" i="66"/>
  <c r="B85" i="66"/>
  <c r="A85" i="66"/>
  <c r="C84" i="66"/>
  <c r="B84" i="66"/>
  <c r="A84" i="66"/>
  <c r="C83" i="66"/>
  <c r="B83" i="66"/>
  <c r="A83" i="66"/>
  <c r="C81" i="66"/>
  <c r="B81" i="66"/>
  <c r="A81" i="66"/>
  <c r="C80" i="66"/>
  <c r="B80" i="66"/>
  <c r="A80" i="66"/>
  <c r="C79" i="66"/>
  <c r="B79" i="66"/>
  <c r="A79" i="66"/>
  <c r="C78" i="66"/>
  <c r="B78" i="66"/>
  <c r="A78" i="66"/>
  <c r="C77" i="66"/>
  <c r="B77" i="66"/>
  <c r="A77" i="66"/>
  <c r="C76" i="66"/>
  <c r="B76" i="66"/>
  <c r="A76" i="66"/>
  <c r="C75" i="66"/>
  <c r="B75" i="66"/>
  <c r="A75" i="66"/>
  <c r="C74" i="66"/>
  <c r="B74" i="66"/>
  <c r="A74" i="66"/>
  <c r="C73" i="66"/>
  <c r="B73" i="66"/>
  <c r="A73" i="66"/>
  <c r="C72" i="66"/>
  <c r="B72" i="66"/>
  <c r="A72" i="66"/>
  <c r="C71" i="66"/>
  <c r="B71" i="66"/>
  <c r="A71" i="66"/>
  <c r="C70" i="66"/>
  <c r="B70" i="66"/>
  <c r="A70" i="66"/>
  <c r="C69" i="66"/>
  <c r="B69" i="66"/>
  <c r="A69" i="66"/>
  <c r="C68" i="66"/>
  <c r="B68" i="66"/>
  <c r="A68" i="66"/>
  <c r="C67" i="66"/>
  <c r="B67" i="66"/>
  <c r="A67" i="66"/>
  <c r="C66" i="66"/>
  <c r="B66" i="66"/>
  <c r="A66" i="66"/>
  <c r="C65" i="66"/>
  <c r="B65" i="66"/>
  <c r="A65" i="66"/>
  <c r="C64" i="66"/>
  <c r="B64" i="66"/>
  <c r="A64" i="66"/>
  <c r="C63" i="66"/>
  <c r="B63" i="66"/>
  <c r="A63" i="66"/>
  <c r="C62" i="66"/>
  <c r="B62" i="66"/>
  <c r="A62" i="66"/>
  <c r="C61" i="66"/>
  <c r="B61" i="66"/>
  <c r="A61" i="66"/>
  <c r="C60" i="66"/>
  <c r="B60" i="66"/>
  <c r="A60" i="66"/>
  <c r="C58" i="66"/>
  <c r="B58" i="66"/>
  <c r="A58" i="66"/>
  <c r="C57" i="66"/>
  <c r="B57" i="66"/>
  <c r="A57" i="66"/>
  <c r="C56" i="66"/>
  <c r="B56" i="66"/>
  <c r="A56" i="66"/>
  <c r="C55" i="66"/>
  <c r="B55" i="66"/>
  <c r="A55" i="66"/>
  <c r="C54" i="66"/>
  <c r="B54" i="66"/>
  <c r="A54" i="66"/>
  <c r="C53" i="66"/>
  <c r="B53" i="66"/>
  <c r="A53" i="66"/>
  <c r="C52" i="66"/>
  <c r="B52" i="66"/>
  <c r="A52" i="66"/>
  <c r="C51" i="66"/>
  <c r="B51" i="66"/>
  <c r="A51" i="66"/>
  <c r="C50" i="66"/>
  <c r="B50" i="66"/>
  <c r="A50" i="66"/>
  <c r="C49" i="66"/>
  <c r="B49" i="66"/>
  <c r="A49" i="66"/>
  <c r="C48" i="66"/>
  <c r="B48" i="66"/>
  <c r="A48" i="66"/>
  <c r="C47" i="66"/>
  <c r="B47" i="66"/>
  <c r="A47" i="66"/>
  <c r="C46" i="66"/>
  <c r="B46" i="66"/>
  <c r="A46" i="66"/>
  <c r="C45" i="66"/>
  <c r="B45" i="66"/>
  <c r="A45" i="66"/>
  <c r="C44" i="66"/>
  <c r="B44" i="66"/>
  <c r="A44" i="66"/>
  <c r="C43" i="66"/>
  <c r="B43" i="66"/>
  <c r="A43" i="66"/>
  <c r="C42" i="66"/>
  <c r="B42" i="66"/>
  <c r="A42" i="66"/>
  <c r="C40" i="66"/>
  <c r="B40" i="66"/>
  <c r="A40" i="66"/>
  <c r="C39" i="66"/>
  <c r="B39" i="66"/>
  <c r="A39" i="66"/>
  <c r="C38" i="66"/>
  <c r="B38" i="66"/>
  <c r="A38" i="66"/>
  <c r="C37" i="66"/>
  <c r="B37" i="66"/>
  <c r="A37" i="66"/>
  <c r="C36" i="66"/>
  <c r="B36" i="66"/>
  <c r="A36" i="66"/>
  <c r="C35" i="66"/>
  <c r="B35" i="66"/>
  <c r="A35" i="66"/>
  <c r="C34" i="66"/>
  <c r="B34" i="66"/>
  <c r="A34" i="66"/>
  <c r="C33" i="66"/>
  <c r="B33" i="66"/>
  <c r="A33" i="66"/>
  <c r="C32" i="66"/>
  <c r="B32" i="66"/>
  <c r="A32" i="66"/>
  <c r="C31" i="66"/>
  <c r="B31" i="66"/>
  <c r="A31" i="66"/>
  <c r="A30" i="66"/>
  <c r="C29" i="66"/>
  <c r="B29" i="66"/>
  <c r="A29" i="66"/>
  <c r="C28" i="66"/>
  <c r="B28" i="66"/>
  <c r="A28" i="66"/>
  <c r="C27" i="66"/>
  <c r="B27" i="66"/>
  <c r="A27" i="66"/>
  <c r="C26" i="66"/>
  <c r="B26" i="66"/>
  <c r="A26" i="66"/>
  <c r="C25" i="66"/>
  <c r="B25" i="66"/>
  <c r="A25" i="66"/>
  <c r="C24" i="66"/>
  <c r="B24" i="66"/>
  <c r="A24" i="66"/>
  <c r="C23" i="66"/>
  <c r="B23" i="66"/>
  <c r="A23" i="66"/>
  <c r="C22" i="66"/>
  <c r="B22" i="66"/>
  <c r="A22" i="66"/>
  <c r="C21" i="66"/>
  <c r="B21" i="66"/>
  <c r="A21" i="66"/>
  <c r="C20" i="66"/>
  <c r="B20" i="66"/>
  <c r="A20" i="66"/>
  <c r="C19" i="66"/>
  <c r="B19" i="66"/>
  <c r="A19" i="66"/>
  <c r="C17" i="66"/>
  <c r="B17" i="66"/>
  <c r="A17" i="66"/>
  <c r="C16" i="66"/>
  <c r="B16" i="66"/>
  <c r="A16" i="66"/>
  <c r="C15" i="66"/>
  <c r="B15" i="66"/>
  <c r="A15" i="66"/>
  <c r="C14" i="66"/>
  <c r="B14" i="66"/>
  <c r="A14" i="66"/>
  <c r="C13" i="66"/>
  <c r="B13" i="66"/>
  <c r="A13" i="66"/>
  <c r="C12" i="66"/>
  <c r="B12" i="66"/>
  <c r="A12" i="66"/>
  <c r="C10" i="66"/>
  <c r="B10" i="66"/>
  <c r="A10" i="66"/>
  <c r="C9" i="66"/>
  <c r="B9" i="66"/>
  <c r="A9" i="66"/>
  <c r="C8" i="66"/>
  <c r="B8" i="66"/>
  <c r="A8" i="66"/>
  <c r="C7" i="66"/>
  <c r="B7" i="66"/>
  <c r="A7" i="66"/>
  <c r="C6" i="66"/>
  <c r="B6" i="66"/>
  <c r="A6" i="66"/>
  <c r="C5" i="66"/>
  <c r="B5" i="66"/>
  <c r="A5" i="66"/>
  <c r="B4" i="65"/>
  <c r="B3" i="65"/>
  <c r="B2" i="65"/>
  <c r="D13" i="67" l="1"/>
  <c r="D13" i="65"/>
  <c r="D16" i="64" l="1"/>
  <c r="B14" i="64"/>
  <c r="B4" i="64"/>
  <c r="B3" i="64"/>
  <c r="B2" i="64"/>
  <c r="D16" i="63"/>
  <c r="B14" i="63"/>
  <c r="B4" i="63"/>
  <c r="B3" i="63"/>
  <c r="B2" i="63"/>
  <c r="C18" i="62"/>
  <c r="B18" i="62"/>
  <c r="A18" i="62"/>
  <c r="C17" i="62"/>
  <c r="B17" i="62"/>
  <c r="A17" i="62"/>
  <c r="C16" i="62"/>
  <c r="B16" i="62"/>
  <c r="A16" i="62"/>
  <c r="B15" i="62"/>
  <c r="C14" i="62"/>
  <c r="B14" i="62"/>
  <c r="A14" i="62"/>
  <c r="C13" i="62"/>
  <c r="B13" i="62"/>
  <c r="A13" i="62"/>
  <c r="C12" i="62"/>
  <c r="B12" i="62"/>
  <c r="A12" i="62"/>
  <c r="B11" i="62"/>
  <c r="C10" i="62"/>
  <c r="B10" i="62"/>
  <c r="A10" i="62"/>
  <c r="C9" i="62"/>
  <c r="B9" i="62"/>
  <c r="A9" i="62"/>
  <c r="C8" i="62"/>
  <c r="B8" i="62"/>
  <c r="A8" i="62"/>
  <c r="C7" i="62"/>
  <c r="B7" i="62"/>
  <c r="A7" i="62"/>
  <c r="C6" i="62"/>
  <c r="B6" i="62"/>
  <c r="A6" i="62"/>
  <c r="C5" i="62"/>
  <c r="B5" i="62"/>
  <c r="A5" i="62"/>
  <c r="B4" i="62"/>
  <c r="A4" i="62"/>
  <c r="D14" i="64" l="1"/>
  <c r="D14" i="63"/>
  <c r="D16" i="61"/>
  <c r="B14" i="61"/>
  <c r="B4" i="61"/>
  <c r="B3" i="61"/>
  <c r="B2" i="61"/>
  <c r="C16" i="60"/>
  <c r="D16" i="60" s="1"/>
  <c r="D14" i="60" s="1"/>
  <c r="B14" i="60"/>
  <c r="B4" i="60"/>
  <c r="B3" i="60"/>
  <c r="B2" i="60"/>
  <c r="C16" i="58"/>
  <c r="D16" i="58" s="1"/>
  <c r="C18" i="59"/>
  <c r="B18" i="59"/>
  <c r="A18" i="59"/>
  <c r="C17" i="59"/>
  <c r="B17" i="59"/>
  <c r="A17" i="59"/>
  <c r="C16" i="59"/>
  <c r="B16" i="59"/>
  <c r="A16" i="59"/>
  <c r="B15" i="59"/>
  <c r="C14" i="59"/>
  <c r="B14" i="59"/>
  <c r="A14" i="59"/>
  <c r="C13" i="59"/>
  <c r="B13" i="59"/>
  <c r="A13" i="59"/>
  <c r="C12" i="59"/>
  <c r="B12" i="59"/>
  <c r="A12" i="59"/>
  <c r="B11" i="59"/>
  <c r="C10" i="59"/>
  <c r="B10" i="59"/>
  <c r="A10" i="59"/>
  <c r="C9" i="59"/>
  <c r="B9" i="59"/>
  <c r="A9" i="59"/>
  <c r="C8" i="59"/>
  <c r="B8" i="59"/>
  <c r="A8" i="59"/>
  <c r="C7" i="59"/>
  <c r="B7" i="59"/>
  <c r="A7" i="59"/>
  <c r="C6" i="59"/>
  <c r="B6" i="59"/>
  <c r="A6" i="59"/>
  <c r="C5" i="59"/>
  <c r="B5" i="59"/>
  <c r="A5" i="59"/>
  <c r="B4" i="59"/>
  <c r="B14" i="58"/>
  <c r="B4" i="58"/>
  <c r="B3" i="58"/>
  <c r="B2" i="58"/>
  <c r="C16" i="57"/>
  <c r="D16" i="57" s="1"/>
  <c r="B14" i="57"/>
  <c r="B4" i="57"/>
  <c r="B3" i="57"/>
  <c r="B2" i="57"/>
  <c r="C16" i="56"/>
  <c r="D16" i="56" s="1"/>
  <c r="B14" i="56"/>
  <c r="B4" i="56"/>
  <c r="B3" i="56"/>
  <c r="B2" i="56"/>
  <c r="C16" i="54"/>
  <c r="C18" i="55"/>
  <c r="B18" i="55"/>
  <c r="A18" i="55"/>
  <c r="C17" i="55"/>
  <c r="B17" i="55"/>
  <c r="A17" i="55"/>
  <c r="C16" i="55"/>
  <c r="B16" i="55"/>
  <c r="A16" i="55"/>
  <c r="C14" i="55"/>
  <c r="B14" i="55"/>
  <c r="A14" i="55"/>
  <c r="C13" i="55"/>
  <c r="B13" i="55"/>
  <c r="A13" i="55"/>
  <c r="C12" i="55"/>
  <c r="B12" i="55"/>
  <c r="A12" i="55"/>
  <c r="C10" i="55"/>
  <c r="B10" i="55"/>
  <c r="A10" i="55"/>
  <c r="C9" i="55"/>
  <c r="B9" i="55"/>
  <c r="A9" i="55"/>
  <c r="C8" i="55"/>
  <c r="B8" i="55"/>
  <c r="A8" i="55"/>
  <c r="C7" i="55"/>
  <c r="B7" i="55"/>
  <c r="A7" i="55"/>
  <c r="C6" i="55"/>
  <c r="B6" i="55"/>
  <c r="A6" i="55"/>
  <c r="C5" i="55"/>
  <c r="B5" i="55"/>
  <c r="A5" i="55"/>
  <c r="D14" i="61" l="1"/>
  <c r="D14" i="58"/>
  <c r="D14" i="57"/>
  <c r="D14" i="56"/>
  <c r="D16" i="54" l="1"/>
  <c r="D14" i="54" s="1"/>
  <c r="B14" i="54"/>
  <c r="B4" i="54"/>
  <c r="B3" i="54"/>
  <c r="B2" i="54"/>
  <c r="B14" i="52" l="1"/>
  <c r="C16" i="52"/>
  <c r="D16" i="52" s="1"/>
  <c r="C18" i="53"/>
  <c r="B18" i="53"/>
  <c r="A18" i="53"/>
  <c r="C17" i="53"/>
  <c r="B17" i="53"/>
  <c r="A17" i="53"/>
  <c r="C16" i="53"/>
  <c r="B16" i="53"/>
  <c r="A16" i="53"/>
  <c r="B15" i="53"/>
  <c r="C14" i="53"/>
  <c r="B14" i="53"/>
  <c r="A14" i="53"/>
  <c r="C13" i="53"/>
  <c r="B13" i="53"/>
  <c r="A13" i="53"/>
  <c r="C12" i="53"/>
  <c r="B12" i="53"/>
  <c r="A12" i="53"/>
  <c r="B11" i="53"/>
  <c r="C10" i="53"/>
  <c r="B10" i="53"/>
  <c r="A10" i="53"/>
  <c r="C9" i="53"/>
  <c r="B9" i="53"/>
  <c r="A9" i="53"/>
  <c r="C8" i="53"/>
  <c r="B8" i="53"/>
  <c r="A8" i="53"/>
  <c r="C7" i="53"/>
  <c r="B7" i="53"/>
  <c r="A7" i="53"/>
  <c r="C6" i="53"/>
  <c r="B6" i="53"/>
  <c r="A6" i="53"/>
  <c r="C5" i="53"/>
  <c r="B5" i="53"/>
  <c r="A5" i="53"/>
  <c r="B4" i="53"/>
  <c r="B4" i="52"/>
  <c r="B3" i="52"/>
  <c r="B2" i="52"/>
  <c r="E17" i="51"/>
  <c r="F17" i="51" s="1"/>
  <c r="D15" i="51"/>
  <c r="C15" i="51"/>
  <c r="B4" i="51"/>
  <c r="B3" i="51"/>
  <c r="B2" i="51"/>
  <c r="F15" i="51" l="1"/>
  <c r="D14" i="52"/>
  <c r="E17" i="50"/>
  <c r="F17" i="50" s="1"/>
  <c r="D15" i="50"/>
  <c r="C15" i="50"/>
  <c r="B4" i="50"/>
  <c r="B3" i="50"/>
  <c r="B2" i="50"/>
  <c r="F15" i="50" l="1"/>
  <c r="E17" i="46" l="1"/>
  <c r="C525" i="48"/>
  <c r="B525" i="48"/>
  <c r="A525" i="48"/>
  <c r="C524" i="48"/>
  <c r="B524" i="48"/>
  <c r="A524" i="48"/>
  <c r="C523" i="48"/>
  <c r="B523" i="48"/>
  <c r="A523" i="48"/>
  <c r="C522" i="48"/>
  <c r="B522" i="48"/>
  <c r="A522" i="48" s="1"/>
  <c r="C521" i="48"/>
  <c r="B521" i="48"/>
  <c r="A521" i="48" s="1"/>
  <c r="C520" i="48"/>
  <c r="B520" i="48"/>
  <c r="A520" i="48" s="1"/>
  <c r="C519" i="48"/>
  <c r="B519" i="48"/>
  <c r="A519" i="48"/>
  <c r="C518" i="48"/>
  <c r="B518" i="48"/>
  <c r="A518" i="48"/>
  <c r="C517" i="48"/>
  <c r="B517" i="48"/>
  <c r="A517" i="48"/>
  <c r="C516" i="48"/>
  <c r="B516" i="48"/>
  <c r="A516" i="48"/>
  <c r="C515" i="48"/>
  <c r="B515" i="48"/>
  <c r="A515" i="48"/>
  <c r="C514" i="48"/>
  <c r="B514" i="48"/>
  <c r="A514" i="48" s="1"/>
  <c r="C513" i="48"/>
  <c r="B513" i="48"/>
  <c r="A513" i="48" s="1"/>
  <c r="C512" i="48"/>
  <c r="B512" i="48"/>
  <c r="A512" i="48" s="1"/>
  <c r="C511" i="48"/>
  <c r="B511" i="48"/>
  <c r="A511" i="48"/>
  <c r="C510" i="48"/>
  <c r="B510" i="48"/>
  <c r="A510" i="48"/>
  <c r="C509" i="48"/>
  <c r="B509" i="48"/>
  <c r="A509" i="48"/>
  <c r="C508" i="48"/>
  <c r="B508" i="48"/>
  <c r="A508" i="48"/>
  <c r="C507" i="48"/>
  <c r="B507" i="48"/>
  <c r="A507" i="48"/>
  <c r="C506" i="48"/>
  <c r="B506" i="48"/>
  <c r="A506" i="48" s="1"/>
  <c r="C505" i="48"/>
  <c r="B505" i="48"/>
  <c r="A505" i="48" s="1"/>
  <c r="C504" i="48"/>
  <c r="B504" i="48"/>
  <c r="A504" i="48" s="1"/>
  <c r="C503" i="48"/>
  <c r="B503" i="48"/>
  <c r="A503" i="48"/>
  <c r="C502" i="48"/>
  <c r="B502" i="48"/>
  <c r="A502" i="48"/>
  <c r="C501" i="48"/>
  <c r="B501" i="48"/>
  <c r="A501" i="48"/>
  <c r="C500" i="48"/>
  <c r="B500" i="48"/>
  <c r="A500" i="48" s="1"/>
  <c r="C499" i="48"/>
  <c r="B499" i="48"/>
  <c r="A499" i="48"/>
  <c r="C498" i="48"/>
  <c r="B498" i="48"/>
  <c r="A498" i="48" s="1"/>
  <c r="C497" i="48"/>
  <c r="B497" i="48"/>
  <c r="A497" i="48" s="1"/>
  <c r="C496" i="48"/>
  <c r="B496" i="48"/>
  <c r="A496" i="48" s="1"/>
  <c r="C495" i="48"/>
  <c r="B495" i="48"/>
  <c r="A495" i="48"/>
  <c r="C494" i="48"/>
  <c r="B494" i="48"/>
  <c r="A494" i="48"/>
  <c r="C493" i="48"/>
  <c r="B493" i="48"/>
  <c r="A493" i="48"/>
  <c r="C492" i="48"/>
  <c r="B492" i="48"/>
  <c r="A492" i="48" s="1"/>
  <c r="C491" i="48"/>
  <c r="B491" i="48"/>
  <c r="A491" i="48"/>
  <c r="C490" i="48"/>
  <c r="B490" i="48"/>
  <c r="A490" i="48" s="1"/>
  <c r="C489" i="48"/>
  <c r="B489" i="48"/>
  <c r="A489" i="48" s="1"/>
  <c r="C488" i="48"/>
  <c r="B488" i="48"/>
  <c r="A488" i="48" s="1"/>
  <c r="C487" i="48"/>
  <c r="B487" i="48"/>
  <c r="A487" i="48"/>
  <c r="C486" i="48"/>
  <c r="B486" i="48"/>
  <c r="A486" i="48"/>
  <c r="C485" i="48"/>
  <c r="B485" i="48"/>
  <c r="A485" i="48"/>
  <c r="C484" i="48"/>
  <c r="B484" i="48"/>
  <c r="A484" i="48" s="1"/>
  <c r="C483" i="48"/>
  <c r="B483" i="48"/>
  <c r="A483" i="48"/>
  <c r="C482" i="48"/>
  <c r="B482" i="48"/>
  <c r="A482" i="48" s="1"/>
  <c r="C481" i="48"/>
  <c r="B481" i="48"/>
  <c r="A481" i="48" s="1"/>
  <c r="C480" i="48"/>
  <c r="B480" i="48"/>
  <c r="A480" i="48" s="1"/>
  <c r="C479" i="48"/>
  <c r="B479" i="48"/>
  <c r="A479" i="48"/>
  <c r="C478" i="48"/>
  <c r="B478" i="48"/>
  <c r="A478" i="48"/>
  <c r="C477" i="48"/>
  <c r="B477" i="48"/>
  <c r="A477" i="48"/>
  <c r="C476" i="48"/>
  <c r="B476" i="48"/>
  <c r="A476" i="48" s="1"/>
  <c r="C475" i="48"/>
  <c r="B475" i="48"/>
  <c r="A475" i="48"/>
  <c r="C474" i="48"/>
  <c r="B474" i="48"/>
  <c r="A474" i="48" s="1"/>
  <c r="C473" i="48"/>
  <c r="B473" i="48"/>
  <c r="A473" i="48" s="1"/>
  <c r="C472" i="48"/>
  <c r="B472" i="48"/>
  <c r="A472" i="48" s="1"/>
  <c r="C471" i="48"/>
  <c r="B471" i="48"/>
  <c r="A471" i="48"/>
  <c r="C470" i="48"/>
  <c r="B470" i="48"/>
  <c r="A470" i="48"/>
  <c r="C469" i="48"/>
  <c r="B469" i="48"/>
  <c r="A469" i="48"/>
  <c r="C468" i="48"/>
  <c r="B468" i="48"/>
  <c r="A468" i="48" s="1"/>
  <c r="C467" i="48"/>
  <c r="B467" i="48"/>
  <c r="A467" i="48"/>
  <c r="C466" i="48"/>
  <c r="B466" i="48"/>
  <c r="A466" i="48" s="1"/>
  <c r="C465" i="48"/>
  <c r="B465" i="48"/>
  <c r="A465" i="48" s="1"/>
  <c r="C464" i="48"/>
  <c r="B464" i="48"/>
  <c r="A464" i="48" s="1"/>
  <c r="C463" i="48"/>
  <c r="B463" i="48"/>
  <c r="A463" i="48"/>
  <c r="C462" i="48"/>
  <c r="B462" i="48"/>
  <c r="A462" i="48"/>
  <c r="C461" i="48"/>
  <c r="B461" i="48"/>
  <c r="A461" i="48"/>
  <c r="C460" i="48"/>
  <c r="B460" i="48"/>
  <c r="A460" i="48" s="1"/>
  <c r="C459" i="48"/>
  <c r="B459" i="48"/>
  <c r="A459" i="48"/>
  <c r="C458" i="48"/>
  <c r="B458" i="48"/>
  <c r="A458" i="48" s="1"/>
  <c r="C457" i="48"/>
  <c r="B457" i="48"/>
  <c r="A457" i="48" s="1"/>
  <c r="C456" i="48"/>
  <c r="B456" i="48"/>
  <c r="A456" i="48" s="1"/>
  <c r="C455" i="48"/>
  <c r="B455" i="48"/>
  <c r="A455" i="48"/>
  <c r="C454" i="48"/>
  <c r="B454" i="48"/>
  <c r="A454" i="48"/>
  <c r="C453" i="48"/>
  <c r="B453" i="48"/>
  <c r="A453" i="48"/>
  <c r="C452" i="48"/>
  <c r="B452" i="48"/>
  <c r="A452" i="48" s="1"/>
  <c r="C451" i="48"/>
  <c r="B451" i="48"/>
  <c r="A451" i="48"/>
  <c r="C450" i="48"/>
  <c r="B450" i="48"/>
  <c r="A450" i="48" s="1"/>
  <c r="C449" i="48"/>
  <c r="B449" i="48"/>
  <c r="A449" i="48" s="1"/>
  <c r="C448" i="48"/>
  <c r="B448" i="48"/>
  <c r="A448" i="48" s="1"/>
  <c r="C447" i="48"/>
  <c r="B447" i="48"/>
  <c r="A447" i="48"/>
  <c r="C446" i="48"/>
  <c r="B446" i="48"/>
  <c r="A446" i="48"/>
  <c r="C445" i="48"/>
  <c r="B445" i="48"/>
  <c r="A445" i="48"/>
  <c r="C444" i="48"/>
  <c r="B444" i="48"/>
  <c r="A444" i="48" s="1"/>
  <c r="C443" i="48"/>
  <c r="B443" i="48"/>
  <c r="A443" i="48"/>
  <c r="C442" i="48"/>
  <c r="B442" i="48"/>
  <c r="A442" i="48" s="1"/>
  <c r="C441" i="48"/>
  <c r="B441" i="48"/>
  <c r="A441" i="48" s="1"/>
  <c r="C440" i="48"/>
  <c r="B440" i="48"/>
  <c r="A440" i="48" s="1"/>
  <c r="C439" i="48"/>
  <c r="B439" i="48"/>
  <c r="A439" i="48"/>
  <c r="C438" i="48"/>
  <c r="B438" i="48"/>
  <c r="A438" i="48"/>
  <c r="C437" i="48"/>
  <c r="B437" i="48"/>
  <c r="A437" i="48"/>
  <c r="C436" i="48"/>
  <c r="B436" i="48"/>
  <c r="A436" i="48" s="1"/>
  <c r="C435" i="48"/>
  <c r="B435" i="48"/>
  <c r="A435" i="48"/>
  <c r="C434" i="48"/>
  <c r="B434" i="48"/>
  <c r="A434" i="48" s="1"/>
  <c r="C433" i="48"/>
  <c r="B433" i="48"/>
  <c r="A433" i="48" s="1"/>
  <c r="C432" i="48"/>
  <c r="B432" i="48"/>
  <c r="A432" i="48" s="1"/>
  <c r="C431" i="48"/>
  <c r="B431" i="48"/>
  <c r="A431" i="48"/>
  <c r="C430" i="48"/>
  <c r="B430" i="48"/>
  <c r="A430" i="48"/>
  <c r="C429" i="48"/>
  <c r="B429" i="48"/>
  <c r="A429" i="48"/>
  <c r="C428" i="48"/>
  <c r="B428" i="48"/>
  <c r="A428" i="48" s="1"/>
  <c r="C427" i="48"/>
  <c r="B427" i="48"/>
  <c r="A427" i="48"/>
  <c r="C426" i="48"/>
  <c r="B426" i="48"/>
  <c r="A426" i="48" s="1"/>
  <c r="C425" i="48"/>
  <c r="B425" i="48"/>
  <c r="A425" i="48" s="1"/>
  <c r="C424" i="48"/>
  <c r="B424" i="48"/>
  <c r="A424" i="48" s="1"/>
  <c r="C423" i="48"/>
  <c r="B423" i="48"/>
  <c r="A423" i="48"/>
  <c r="C422" i="48"/>
  <c r="B422" i="48"/>
  <c r="A422" i="48"/>
  <c r="C421" i="48"/>
  <c r="B421" i="48"/>
  <c r="A421" i="48"/>
  <c r="C420" i="48"/>
  <c r="B420" i="48"/>
  <c r="A420" i="48" s="1"/>
  <c r="C419" i="48"/>
  <c r="B419" i="48"/>
  <c r="A419" i="48"/>
  <c r="C418" i="48"/>
  <c r="B418" i="48"/>
  <c r="A418" i="48" s="1"/>
  <c r="C417" i="48"/>
  <c r="B417" i="48"/>
  <c r="A417" i="48" s="1"/>
  <c r="C416" i="48"/>
  <c r="B416" i="48"/>
  <c r="A416" i="48" s="1"/>
  <c r="C415" i="48"/>
  <c r="B415" i="48"/>
  <c r="A415" i="48"/>
  <c r="C414" i="48"/>
  <c r="B414" i="48"/>
  <c r="A414" i="48"/>
  <c r="C413" i="48"/>
  <c r="B413" i="48"/>
  <c r="A413" i="48"/>
  <c r="C412" i="48"/>
  <c r="B412" i="48"/>
  <c r="A412" i="48" s="1"/>
  <c r="C411" i="48"/>
  <c r="B411" i="48"/>
  <c r="A411" i="48"/>
  <c r="C410" i="48"/>
  <c r="B410" i="48"/>
  <c r="A410" i="48" s="1"/>
  <c r="C409" i="48"/>
  <c r="B409" i="48"/>
  <c r="A409" i="48" s="1"/>
  <c r="C408" i="48"/>
  <c r="B408" i="48"/>
  <c r="A408" i="48" s="1"/>
  <c r="C407" i="48"/>
  <c r="B407" i="48"/>
  <c r="A407" i="48"/>
  <c r="C406" i="48"/>
  <c r="B406" i="48"/>
  <c r="A406" i="48"/>
  <c r="C405" i="48"/>
  <c r="B405" i="48"/>
  <c r="A405" i="48"/>
  <c r="C404" i="48"/>
  <c r="B404" i="48"/>
  <c r="A404" i="48" s="1"/>
  <c r="C403" i="48"/>
  <c r="B403" i="48"/>
  <c r="A403" i="48"/>
  <c r="C402" i="48"/>
  <c r="B402" i="48"/>
  <c r="A402" i="48" s="1"/>
  <c r="C401" i="48"/>
  <c r="B401" i="48"/>
  <c r="A401" i="48" s="1"/>
  <c r="C400" i="48"/>
  <c r="B400" i="48"/>
  <c r="A400" i="48" s="1"/>
  <c r="C399" i="48"/>
  <c r="B399" i="48"/>
  <c r="A399" i="48"/>
  <c r="C398" i="48"/>
  <c r="B398" i="48"/>
  <c r="A398" i="48"/>
  <c r="C397" i="48"/>
  <c r="B397" i="48"/>
  <c r="A397" i="48"/>
  <c r="C396" i="48"/>
  <c r="B396" i="48"/>
  <c r="A396" i="48" s="1"/>
  <c r="C395" i="48"/>
  <c r="B395" i="48"/>
  <c r="A395" i="48"/>
  <c r="C394" i="48"/>
  <c r="B394" i="48"/>
  <c r="A394" i="48" s="1"/>
  <c r="C393" i="48"/>
  <c r="B393" i="48"/>
  <c r="A393" i="48" s="1"/>
  <c r="C392" i="48"/>
  <c r="B392" i="48"/>
  <c r="A392" i="48" s="1"/>
  <c r="C391" i="48"/>
  <c r="B391" i="48"/>
  <c r="A391" i="48"/>
  <c r="C390" i="48"/>
  <c r="B390" i="48"/>
  <c r="A390" i="48"/>
  <c r="C389" i="48"/>
  <c r="B389" i="48"/>
  <c r="A389" i="48"/>
  <c r="C388" i="48"/>
  <c r="B388" i="48"/>
  <c r="A388" i="48" s="1"/>
  <c r="C387" i="48"/>
  <c r="B387" i="48"/>
  <c r="A387" i="48"/>
  <c r="C386" i="48"/>
  <c r="B386" i="48"/>
  <c r="A386" i="48" s="1"/>
  <c r="C385" i="48"/>
  <c r="B385" i="48"/>
  <c r="A385" i="48" s="1"/>
  <c r="C384" i="48"/>
  <c r="B384" i="48"/>
  <c r="A384" i="48" s="1"/>
  <c r="C383" i="48"/>
  <c r="B383" i="48"/>
  <c r="A383" i="48"/>
  <c r="C382" i="48"/>
  <c r="B382" i="48"/>
  <c r="A382" i="48"/>
  <c r="C381" i="48"/>
  <c r="B381" i="48"/>
  <c r="A381" i="48"/>
  <c r="C380" i="48"/>
  <c r="B380" i="48"/>
  <c r="A380" i="48" s="1"/>
  <c r="C379" i="48"/>
  <c r="B379" i="48"/>
  <c r="A379" i="48"/>
  <c r="C378" i="48"/>
  <c r="B378" i="48"/>
  <c r="A378" i="48" s="1"/>
  <c r="C377" i="48"/>
  <c r="B377" i="48"/>
  <c r="A377" i="48" s="1"/>
  <c r="C376" i="48"/>
  <c r="B376" i="48"/>
  <c r="A376" i="48" s="1"/>
  <c r="C375" i="48"/>
  <c r="B375" i="48"/>
  <c r="A375" i="48"/>
  <c r="C374" i="48"/>
  <c r="B374" i="48"/>
  <c r="A374" i="48"/>
  <c r="C373" i="48"/>
  <c r="B373" i="48"/>
  <c r="A373" i="48"/>
  <c r="C372" i="48"/>
  <c r="B372" i="48"/>
  <c r="A372" i="48" s="1"/>
  <c r="C371" i="48"/>
  <c r="B371" i="48"/>
  <c r="A371" i="48"/>
  <c r="C370" i="48"/>
  <c r="B370" i="48"/>
  <c r="A370" i="48" s="1"/>
  <c r="C369" i="48"/>
  <c r="B369" i="48"/>
  <c r="A369" i="48" s="1"/>
  <c r="C368" i="48"/>
  <c r="B368" i="48"/>
  <c r="A368" i="48" s="1"/>
  <c r="C367" i="48"/>
  <c r="B367" i="48"/>
  <c r="A367" i="48"/>
  <c r="C366" i="48"/>
  <c r="B366" i="48"/>
  <c r="A366" i="48"/>
  <c r="C365" i="48"/>
  <c r="B365" i="48"/>
  <c r="A365" i="48"/>
  <c r="C364" i="48"/>
  <c r="B364" i="48"/>
  <c r="A364" i="48" s="1"/>
  <c r="C363" i="48"/>
  <c r="B363" i="48"/>
  <c r="A363" i="48"/>
  <c r="C362" i="48"/>
  <c r="B362" i="48"/>
  <c r="A362" i="48" s="1"/>
  <c r="C361" i="48"/>
  <c r="B361" i="48"/>
  <c r="A361" i="48" s="1"/>
  <c r="C360" i="48"/>
  <c r="B360" i="48"/>
  <c r="A360" i="48" s="1"/>
  <c r="C359" i="48"/>
  <c r="B359" i="48"/>
  <c r="A359" i="48"/>
  <c r="C358" i="48"/>
  <c r="B358" i="48"/>
  <c r="A358" i="48"/>
  <c r="C357" i="48"/>
  <c r="B357" i="48"/>
  <c r="A357" i="48"/>
  <c r="C356" i="48"/>
  <c r="B356" i="48"/>
  <c r="A356" i="48" s="1"/>
  <c r="C355" i="48"/>
  <c r="B355" i="48"/>
  <c r="A355" i="48"/>
  <c r="C354" i="48"/>
  <c r="B354" i="48"/>
  <c r="A354" i="48" s="1"/>
  <c r="C353" i="48"/>
  <c r="B353" i="48"/>
  <c r="A353" i="48" s="1"/>
  <c r="C352" i="48"/>
  <c r="B352" i="48"/>
  <c r="A352" i="48" s="1"/>
  <c r="C351" i="48"/>
  <c r="B351" i="48"/>
  <c r="A351" i="48"/>
  <c r="C350" i="48"/>
  <c r="B350" i="48"/>
  <c r="A350" i="48"/>
  <c r="C349" i="48"/>
  <c r="B349" i="48"/>
  <c r="A349" i="48"/>
  <c r="C348" i="48"/>
  <c r="B348" i="48"/>
  <c r="A348" i="48" s="1"/>
  <c r="C347" i="48"/>
  <c r="B347" i="48"/>
  <c r="A347" i="48"/>
  <c r="C346" i="48"/>
  <c r="B346" i="48"/>
  <c r="A346" i="48" s="1"/>
  <c r="C345" i="48"/>
  <c r="B345" i="48"/>
  <c r="A345" i="48" s="1"/>
  <c r="C344" i="48"/>
  <c r="B344" i="48"/>
  <c r="A344" i="48" s="1"/>
  <c r="C343" i="48"/>
  <c r="B343" i="48"/>
  <c r="A343" i="48"/>
  <c r="C342" i="48"/>
  <c r="B342" i="48"/>
  <c r="A342" i="48"/>
  <c r="C341" i="48"/>
  <c r="B341" i="48"/>
  <c r="A341" i="48"/>
  <c r="C340" i="48"/>
  <c r="B340" i="48"/>
  <c r="A340" i="48" s="1"/>
  <c r="C339" i="48"/>
  <c r="B339" i="48"/>
  <c r="A339" i="48"/>
  <c r="C338" i="48"/>
  <c r="B338" i="48"/>
  <c r="A338" i="48" s="1"/>
  <c r="C337" i="48"/>
  <c r="B337" i="48"/>
  <c r="A337" i="48" s="1"/>
  <c r="C336" i="48"/>
  <c r="B336" i="48"/>
  <c r="A336" i="48" s="1"/>
  <c r="C335" i="48"/>
  <c r="B335" i="48"/>
  <c r="A335" i="48"/>
  <c r="C334" i="48"/>
  <c r="B334" i="48"/>
  <c r="A334" i="48"/>
  <c r="C333" i="48"/>
  <c r="B333" i="48"/>
  <c r="A333" i="48"/>
  <c r="C332" i="48"/>
  <c r="B332" i="48"/>
  <c r="A332" i="48" s="1"/>
  <c r="C331" i="48"/>
  <c r="B331" i="48"/>
  <c r="A331" i="48"/>
  <c r="C330" i="48"/>
  <c r="B330" i="48"/>
  <c r="A330" i="48" s="1"/>
  <c r="C329" i="48"/>
  <c r="B329" i="48"/>
  <c r="A329" i="48" s="1"/>
  <c r="C328" i="48"/>
  <c r="B328" i="48"/>
  <c r="A328" i="48" s="1"/>
  <c r="C327" i="48"/>
  <c r="B327" i="48"/>
  <c r="A327" i="48"/>
  <c r="C326" i="48"/>
  <c r="B326" i="48"/>
  <c r="A326" i="48"/>
  <c r="C325" i="48"/>
  <c r="B325" i="48"/>
  <c r="A325" i="48"/>
  <c r="C324" i="48"/>
  <c r="B324" i="48"/>
  <c r="A324" i="48" s="1"/>
  <c r="C323" i="48"/>
  <c r="B323" i="48"/>
  <c r="A323" i="48"/>
  <c r="C322" i="48"/>
  <c r="B322" i="48"/>
  <c r="A322" i="48" s="1"/>
  <c r="C321" i="48"/>
  <c r="B321" i="48"/>
  <c r="A321" i="48" s="1"/>
  <c r="C320" i="48"/>
  <c r="B320" i="48"/>
  <c r="A320" i="48" s="1"/>
  <c r="C319" i="48"/>
  <c r="B319" i="48"/>
  <c r="A319" i="48"/>
  <c r="C318" i="48"/>
  <c r="B318" i="48"/>
  <c r="A318" i="48"/>
  <c r="C317" i="48"/>
  <c r="B317" i="48"/>
  <c r="A317" i="48"/>
  <c r="C316" i="48"/>
  <c r="B316" i="48"/>
  <c r="A316" i="48" s="1"/>
  <c r="C315" i="48"/>
  <c r="B315" i="48"/>
  <c r="A315" i="48"/>
  <c r="C314" i="48"/>
  <c r="B314" i="48"/>
  <c r="A314" i="48" s="1"/>
  <c r="C313" i="48"/>
  <c r="B313" i="48"/>
  <c r="A313" i="48" s="1"/>
  <c r="C312" i="48"/>
  <c r="B312" i="48"/>
  <c r="A312" i="48" s="1"/>
  <c r="C311" i="48"/>
  <c r="B311" i="48"/>
  <c r="A311" i="48"/>
  <c r="C310" i="48"/>
  <c r="B310" i="48"/>
  <c r="A310" i="48"/>
  <c r="C309" i="48"/>
  <c r="B309" i="48"/>
  <c r="A309" i="48"/>
  <c r="C308" i="48"/>
  <c r="B308" i="48"/>
  <c r="A308" i="48" s="1"/>
  <c r="C307" i="48"/>
  <c r="B307" i="48"/>
  <c r="A307" i="48"/>
  <c r="C306" i="48"/>
  <c r="B306" i="48"/>
  <c r="A306" i="48" s="1"/>
  <c r="C305" i="48"/>
  <c r="B305" i="48"/>
  <c r="A305" i="48" s="1"/>
  <c r="C304" i="48"/>
  <c r="B304" i="48"/>
  <c r="A304" i="48" s="1"/>
  <c r="C303" i="48"/>
  <c r="B303" i="48"/>
  <c r="A303" i="48"/>
  <c r="C302" i="48"/>
  <c r="B302" i="48"/>
  <c r="A302" i="48"/>
  <c r="C301" i="48"/>
  <c r="B301" i="48"/>
  <c r="A301" i="48"/>
  <c r="C300" i="48"/>
  <c r="B300" i="48"/>
  <c r="A300" i="48" s="1"/>
  <c r="C299" i="48"/>
  <c r="B299" i="48"/>
  <c r="A299" i="48"/>
  <c r="C298" i="48"/>
  <c r="B298" i="48"/>
  <c r="A298" i="48" s="1"/>
  <c r="C297" i="48"/>
  <c r="B297" i="48"/>
  <c r="A297" i="48" s="1"/>
  <c r="C296" i="48"/>
  <c r="B296" i="48"/>
  <c r="A296" i="48" s="1"/>
  <c r="C295" i="48"/>
  <c r="B295" i="48"/>
  <c r="A295" i="48"/>
  <c r="C294" i="48"/>
  <c r="B294" i="48"/>
  <c r="A294" i="48"/>
  <c r="C293" i="48"/>
  <c r="B293" i="48"/>
  <c r="A293" i="48"/>
  <c r="C292" i="48"/>
  <c r="B292" i="48"/>
  <c r="A292" i="48" s="1"/>
  <c r="C291" i="48"/>
  <c r="B291" i="48"/>
  <c r="A291" i="48"/>
  <c r="C290" i="48"/>
  <c r="B290" i="48"/>
  <c r="A290" i="48" s="1"/>
  <c r="C289" i="48"/>
  <c r="B289" i="48"/>
  <c r="A289" i="48" s="1"/>
  <c r="C288" i="48"/>
  <c r="B288" i="48"/>
  <c r="A288" i="48" s="1"/>
  <c r="C287" i="48"/>
  <c r="B287" i="48"/>
  <c r="A287" i="48"/>
  <c r="C286" i="48"/>
  <c r="B286" i="48"/>
  <c r="A286" i="48"/>
  <c r="C285" i="48"/>
  <c r="B285" i="48"/>
  <c r="A285" i="48"/>
  <c r="C284" i="48"/>
  <c r="B284" i="48"/>
  <c r="A284" i="48" s="1"/>
  <c r="C283" i="48"/>
  <c r="B283" i="48"/>
  <c r="A283" i="48"/>
  <c r="C282" i="48"/>
  <c r="B282" i="48"/>
  <c r="A282" i="48" s="1"/>
  <c r="C281" i="48"/>
  <c r="B281" i="48"/>
  <c r="A281" i="48" s="1"/>
  <c r="C280" i="48"/>
  <c r="B280" i="48"/>
  <c r="A280" i="48" s="1"/>
  <c r="C279" i="48"/>
  <c r="B279" i="48"/>
  <c r="A279" i="48"/>
  <c r="C278" i="48"/>
  <c r="B278" i="48"/>
  <c r="A278" i="48"/>
  <c r="C277" i="48"/>
  <c r="B277" i="48"/>
  <c r="A277" i="48"/>
  <c r="C276" i="48"/>
  <c r="B276" i="48"/>
  <c r="A276" i="48" s="1"/>
  <c r="C275" i="48"/>
  <c r="B275" i="48"/>
  <c r="A275" i="48"/>
  <c r="C274" i="48"/>
  <c r="B274" i="48"/>
  <c r="A274" i="48" s="1"/>
  <c r="C273" i="48"/>
  <c r="B273" i="48"/>
  <c r="A273" i="48" s="1"/>
  <c r="C272" i="48"/>
  <c r="B272" i="48"/>
  <c r="A272" i="48" s="1"/>
  <c r="C271" i="48"/>
  <c r="B271" i="48"/>
  <c r="A271" i="48"/>
  <c r="C270" i="48"/>
  <c r="B270" i="48"/>
  <c r="A270" i="48"/>
  <c r="C269" i="48"/>
  <c r="B269" i="48"/>
  <c r="A269" i="48"/>
  <c r="C268" i="48"/>
  <c r="B268" i="48"/>
  <c r="A268" i="48" s="1"/>
  <c r="C267" i="48"/>
  <c r="B267" i="48"/>
  <c r="A267" i="48"/>
  <c r="C266" i="48"/>
  <c r="B266" i="48"/>
  <c r="A266" i="48" s="1"/>
  <c r="C265" i="48"/>
  <c r="B265" i="48"/>
  <c r="A265" i="48" s="1"/>
  <c r="C264" i="48"/>
  <c r="B264" i="48"/>
  <c r="A264" i="48" s="1"/>
  <c r="C263" i="48"/>
  <c r="B263" i="48"/>
  <c r="A263" i="48"/>
  <c r="C262" i="48"/>
  <c r="B262" i="48"/>
  <c r="A262" i="48"/>
  <c r="C261" i="48"/>
  <c r="B261" i="48"/>
  <c r="A261" i="48"/>
  <c r="C260" i="48"/>
  <c r="B260" i="48"/>
  <c r="A260" i="48" s="1"/>
  <c r="C259" i="48"/>
  <c r="B259" i="48"/>
  <c r="A259" i="48"/>
  <c r="C258" i="48"/>
  <c r="B258" i="48"/>
  <c r="A258" i="48" s="1"/>
  <c r="C257" i="48"/>
  <c r="B257" i="48"/>
  <c r="A257" i="48" s="1"/>
  <c r="C256" i="48"/>
  <c r="B256" i="48"/>
  <c r="A256" i="48" s="1"/>
  <c r="C255" i="48"/>
  <c r="B255" i="48"/>
  <c r="A255" i="48"/>
  <c r="C254" i="48"/>
  <c r="B254" i="48"/>
  <c r="A254" i="48"/>
  <c r="C253" i="48"/>
  <c r="B253" i="48"/>
  <c r="A253" i="48"/>
  <c r="C252" i="48"/>
  <c r="B252" i="48"/>
  <c r="A252" i="48" s="1"/>
  <c r="C251" i="48"/>
  <c r="B251" i="48"/>
  <c r="A251" i="48"/>
  <c r="C250" i="48"/>
  <c r="B250" i="48"/>
  <c r="A250" i="48" s="1"/>
  <c r="C249" i="48"/>
  <c r="B249" i="48"/>
  <c r="A249" i="48" s="1"/>
  <c r="C248" i="48"/>
  <c r="B248" i="48"/>
  <c r="A248" i="48" s="1"/>
  <c r="C247" i="48"/>
  <c r="B247" i="48"/>
  <c r="A247" i="48"/>
  <c r="C246" i="48"/>
  <c r="B246" i="48"/>
  <c r="A246" i="48"/>
  <c r="C245" i="48"/>
  <c r="B245" i="48"/>
  <c r="A245" i="48"/>
  <c r="C244" i="48"/>
  <c r="B244" i="48"/>
  <c r="A244" i="48" s="1"/>
  <c r="C243" i="48"/>
  <c r="B243" i="48"/>
  <c r="A243" i="48"/>
  <c r="C242" i="48"/>
  <c r="B242" i="48"/>
  <c r="A242" i="48" s="1"/>
  <c r="C241" i="48"/>
  <c r="B241" i="48"/>
  <c r="A241" i="48" s="1"/>
  <c r="C240" i="48"/>
  <c r="B240" i="48"/>
  <c r="A240" i="48" s="1"/>
  <c r="C239" i="48"/>
  <c r="B239" i="48"/>
  <c r="A239" i="48"/>
  <c r="C238" i="48"/>
  <c r="B238" i="48"/>
  <c r="A238" i="48"/>
  <c r="C237" i="48"/>
  <c r="B237" i="48"/>
  <c r="A237" i="48"/>
  <c r="C236" i="48"/>
  <c r="B236" i="48"/>
  <c r="A236" i="48" s="1"/>
  <c r="C235" i="48"/>
  <c r="B235" i="48"/>
  <c r="A235" i="48"/>
  <c r="C234" i="48"/>
  <c r="B234" i="48"/>
  <c r="A234" i="48" s="1"/>
  <c r="C233" i="48"/>
  <c r="B233" i="48"/>
  <c r="A233" i="48" s="1"/>
  <c r="C232" i="48"/>
  <c r="B232" i="48"/>
  <c r="A232" i="48" s="1"/>
  <c r="C231" i="48"/>
  <c r="B231" i="48"/>
  <c r="A231" i="48"/>
  <c r="C230" i="48"/>
  <c r="B230" i="48"/>
  <c r="A230" i="48"/>
  <c r="C229" i="48"/>
  <c r="B229" i="48"/>
  <c r="A229" i="48"/>
  <c r="C228" i="48"/>
  <c r="B228" i="48"/>
  <c r="A228" i="48" s="1"/>
  <c r="C227" i="48"/>
  <c r="B227" i="48"/>
  <c r="A227" i="48"/>
  <c r="C226" i="48"/>
  <c r="B226" i="48"/>
  <c r="A226" i="48" s="1"/>
  <c r="C225" i="48"/>
  <c r="B225" i="48"/>
  <c r="A225" i="48" s="1"/>
  <c r="C224" i="48"/>
  <c r="B224" i="48"/>
  <c r="A224" i="48" s="1"/>
  <c r="C223" i="48"/>
  <c r="B223" i="48"/>
  <c r="A223" i="48"/>
  <c r="C222" i="48"/>
  <c r="B222" i="48"/>
  <c r="A222" i="48"/>
  <c r="C221" i="48"/>
  <c r="B221" i="48"/>
  <c r="A221" i="48"/>
  <c r="C220" i="48"/>
  <c r="B220" i="48"/>
  <c r="A220" i="48" s="1"/>
  <c r="C219" i="48"/>
  <c r="B219" i="48"/>
  <c r="A219" i="48"/>
  <c r="C218" i="48"/>
  <c r="B218" i="48"/>
  <c r="A218" i="48" s="1"/>
  <c r="C217" i="48"/>
  <c r="B217" i="48"/>
  <c r="A217" i="48" s="1"/>
  <c r="C216" i="48"/>
  <c r="B216" i="48"/>
  <c r="A216" i="48" s="1"/>
  <c r="C215" i="48"/>
  <c r="B215" i="48"/>
  <c r="A215" i="48"/>
  <c r="C214" i="48"/>
  <c r="B214" i="48"/>
  <c r="A214" i="48"/>
  <c r="C213" i="48"/>
  <c r="B213" i="48"/>
  <c r="A213" i="48"/>
  <c r="C212" i="48"/>
  <c r="B212" i="48"/>
  <c r="A212" i="48" s="1"/>
  <c r="C211" i="48"/>
  <c r="B211" i="48"/>
  <c r="A211" i="48"/>
  <c r="C210" i="48"/>
  <c r="B210" i="48"/>
  <c r="A210" i="48" s="1"/>
  <c r="C209" i="48"/>
  <c r="B209" i="48"/>
  <c r="A209" i="48" s="1"/>
  <c r="C208" i="48"/>
  <c r="B208" i="48"/>
  <c r="A208" i="48" s="1"/>
  <c r="C207" i="48"/>
  <c r="B207" i="48"/>
  <c r="A207" i="48"/>
  <c r="C206" i="48"/>
  <c r="B206" i="48"/>
  <c r="A206" i="48"/>
  <c r="C205" i="48"/>
  <c r="B205" i="48"/>
  <c r="A205" i="48"/>
  <c r="C204" i="48"/>
  <c r="B204" i="48"/>
  <c r="A204" i="48" s="1"/>
  <c r="C203" i="48"/>
  <c r="B203" i="48"/>
  <c r="A203" i="48"/>
  <c r="C202" i="48"/>
  <c r="B202" i="48"/>
  <c r="A202" i="48" s="1"/>
  <c r="C201" i="48"/>
  <c r="B201" i="48"/>
  <c r="A201" i="48" s="1"/>
  <c r="C200" i="48"/>
  <c r="B200" i="48"/>
  <c r="A200" i="48" s="1"/>
  <c r="C199" i="48"/>
  <c r="B199" i="48"/>
  <c r="A199" i="48"/>
  <c r="C198" i="48"/>
  <c r="B198" i="48"/>
  <c r="A198" i="48"/>
  <c r="C197" i="48"/>
  <c r="B197" i="48"/>
  <c r="A197" i="48"/>
  <c r="C196" i="48"/>
  <c r="B196" i="48"/>
  <c r="A196" i="48" s="1"/>
  <c r="C195" i="48"/>
  <c r="B195" i="48"/>
  <c r="A195" i="48"/>
  <c r="C194" i="48"/>
  <c r="B194" i="48"/>
  <c r="A194" i="48" s="1"/>
  <c r="C193" i="48"/>
  <c r="B193" i="48"/>
  <c r="A193" i="48" s="1"/>
  <c r="C192" i="48"/>
  <c r="B192" i="48"/>
  <c r="A192" i="48" s="1"/>
  <c r="C191" i="48"/>
  <c r="B191" i="48"/>
  <c r="A191" i="48"/>
  <c r="C190" i="48"/>
  <c r="B190" i="48"/>
  <c r="A190" i="48"/>
  <c r="C189" i="48"/>
  <c r="B189" i="48"/>
  <c r="A189" i="48"/>
  <c r="C188" i="48"/>
  <c r="B188" i="48"/>
  <c r="A188" i="48" s="1"/>
  <c r="C187" i="48"/>
  <c r="B187" i="48"/>
  <c r="A187" i="48"/>
  <c r="C186" i="48"/>
  <c r="B186" i="48"/>
  <c r="A186" i="48" s="1"/>
  <c r="C185" i="48"/>
  <c r="B185" i="48"/>
  <c r="A185" i="48" s="1"/>
  <c r="C184" i="48"/>
  <c r="B184" i="48"/>
  <c r="A184" i="48" s="1"/>
  <c r="C183" i="48"/>
  <c r="B183" i="48"/>
  <c r="A183" i="48"/>
  <c r="C182" i="48"/>
  <c r="B182" i="48"/>
  <c r="A182" i="48"/>
  <c r="C181" i="48"/>
  <c r="B181" i="48"/>
  <c r="A181" i="48"/>
  <c r="C180" i="48"/>
  <c r="B180" i="48"/>
  <c r="A180" i="48" s="1"/>
  <c r="C179" i="48"/>
  <c r="B179" i="48"/>
  <c r="A179" i="48"/>
  <c r="C178" i="48"/>
  <c r="B178" i="48"/>
  <c r="A178" i="48" s="1"/>
  <c r="C177" i="48"/>
  <c r="B177" i="48"/>
  <c r="A177" i="48" s="1"/>
  <c r="C176" i="48"/>
  <c r="B176" i="48"/>
  <c r="A176" i="48" s="1"/>
  <c r="C175" i="48"/>
  <c r="B175" i="48"/>
  <c r="A175" i="48"/>
  <c r="C174" i="48"/>
  <c r="B174" i="48"/>
  <c r="A174" i="48"/>
  <c r="C173" i="48"/>
  <c r="B173" i="48"/>
  <c r="A173" i="48"/>
  <c r="C172" i="48"/>
  <c r="B172" i="48"/>
  <c r="A172" i="48" s="1"/>
  <c r="C171" i="48"/>
  <c r="B171" i="48"/>
  <c r="A171" i="48"/>
  <c r="C170" i="48"/>
  <c r="B170" i="48"/>
  <c r="A170" i="48" s="1"/>
  <c r="C169" i="48"/>
  <c r="B169" i="48"/>
  <c r="A169" i="48" s="1"/>
  <c r="C168" i="48"/>
  <c r="B168" i="48"/>
  <c r="A168" i="48" s="1"/>
  <c r="C167" i="48"/>
  <c r="B167" i="48"/>
  <c r="A167" i="48"/>
  <c r="C166" i="48"/>
  <c r="B166" i="48"/>
  <c r="A166" i="48"/>
  <c r="C165" i="48"/>
  <c r="B165" i="48"/>
  <c r="A165" i="48"/>
  <c r="C164" i="48"/>
  <c r="B164" i="48"/>
  <c r="A164" i="48" s="1"/>
  <c r="C163" i="48"/>
  <c r="B163" i="48"/>
  <c r="A163" i="48"/>
  <c r="C162" i="48"/>
  <c r="B162" i="48"/>
  <c r="A162" i="48" s="1"/>
  <c r="C161" i="48"/>
  <c r="B161" i="48"/>
  <c r="A161" i="48" s="1"/>
  <c r="C160" i="48"/>
  <c r="B160" i="48"/>
  <c r="A160" i="48" s="1"/>
  <c r="C159" i="48"/>
  <c r="B159" i="48"/>
  <c r="A159" i="48"/>
  <c r="C158" i="48"/>
  <c r="B158" i="48"/>
  <c r="A158" i="48"/>
  <c r="C157" i="48"/>
  <c r="B157" i="48"/>
  <c r="A157" i="48"/>
  <c r="C156" i="48"/>
  <c r="B156" i="48"/>
  <c r="A156" i="48" s="1"/>
  <c r="C155" i="48"/>
  <c r="B155" i="48"/>
  <c r="A155" i="48"/>
  <c r="C154" i="48"/>
  <c r="B154" i="48"/>
  <c r="A154" i="48" s="1"/>
  <c r="C153" i="48"/>
  <c r="B153" i="48"/>
  <c r="A153" i="48" s="1"/>
  <c r="C152" i="48"/>
  <c r="B152" i="48"/>
  <c r="A152" i="48" s="1"/>
  <c r="C151" i="48"/>
  <c r="B151" i="48"/>
  <c r="A151" i="48"/>
  <c r="C150" i="48"/>
  <c r="B150" i="48"/>
  <c r="A150" i="48"/>
  <c r="C149" i="48"/>
  <c r="B149" i="48"/>
  <c r="A149" i="48"/>
  <c r="C148" i="48"/>
  <c r="B148" i="48"/>
  <c r="A148" i="48" s="1"/>
  <c r="C147" i="48"/>
  <c r="B147" i="48"/>
  <c r="A147" i="48"/>
  <c r="C146" i="48"/>
  <c r="B146" i="48"/>
  <c r="A146" i="48" s="1"/>
  <c r="C145" i="48"/>
  <c r="B145" i="48"/>
  <c r="A145" i="48" s="1"/>
  <c r="C144" i="48"/>
  <c r="B144" i="48"/>
  <c r="A144" i="48" s="1"/>
  <c r="C143" i="48"/>
  <c r="B143" i="48"/>
  <c r="A143" i="48"/>
  <c r="C142" i="48"/>
  <c r="B142" i="48"/>
  <c r="A142" i="48"/>
  <c r="C141" i="48"/>
  <c r="B141" i="48"/>
  <c r="A141" i="48"/>
  <c r="C140" i="48"/>
  <c r="B140" i="48"/>
  <c r="A140" i="48" s="1"/>
  <c r="C139" i="48"/>
  <c r="B139" i="48"/>
  <c r="A139" i="48"/>
  <c r="C138" i="48"/>
  <c r="B138" i="48"/>
  <c r="A138" i="48" s="1"/>
  <c r="C137" i="48"/>
  <c r="B137" i="48"/>
  <c r="A137" i="48" s="1"/>
  <c r="C136" i="48"/>
  <c r="B136" i="48"/>
  <c r="A136" i="48" s="1"/>
  <c r="C135" i="48"/>
  <c r="B135" i="48"/>
  <c r="A135" i="48"/>
  <c r="C134" i="48"/>
  <c r="B134" i="48"/>
  <c r="A134" i="48"/>
  <c r="C133" i="48"/>
  <c r="B133" i="48"/>
  <c r="A133" i="48"/>
  <c r="C132" i="48"/>
  <c r="B132" i="48"/>
  <c r="A132" i="48" s="1"/>
  <c r="C131" i="48"/>
  <c r="B131" i="48"/>
  <c r="A131" i="48"/>
  <c r="C130" i="48"/>
  <c r="B130" i="48"/>
  <c r="A130" i="48" s="1"/>
  <c r="C129" i="48"/>
  <c r="B129" i="48"/>
  <c r="A129" i="48" s="1"/>
  <c r="C128" i="48"/>
  <c r="B128" i="48"/>
  <c r="A128" i="48" s="1"/>
  <c r="C127" i="48"/>
  <c r="B127" i="48"/>
  <c r="A127" i="48"/>
  <c r="C126" i="48"/>
  <c r="B126" i="48"/>
  <c r="A126" i="48"/>
  <c r="C125" i="48"/>
  <c r="B125" i="48"/>
  <c r="A125" i="48"/>
  <c r="C124" i="48"/>
  <c r="B124" i="48"/>
  <c r="A124" i="48" s="1"/>
  <c r="C123" i="48"/>
  <c r="B123" i="48"/>
  <c r="A123" i="48"/>
  <c r="C122" i="48"/>
  <c r="B122" i="48"/>
  <c r="A122" i="48" s="1"/>
  <c r="C121" i="48"/>
  <c r="B121" i="48"/>
  <c r="A121" i="48" s="1"/>
  <c r="C120" i="48"/>
  <c r="B120" i="48"/>
  <c r="A120" i="48" s="1"/>
  <c r="C119" i="48"/>
  <c r="B119" i="48"/>
  <c r="A119" i="48"/>
  <c r="C118" i="48"/>
  <c r="B118" i="48"/>
  <c r="A118" i="48"/>
  <c r="C117" i="48"/>
  <c r="B117" i="48"/>
  <c r="A117" i="48"/>
  <c r="C116" i="48"/>
  <c r="B116" i="48"/>
  <c r="A116" i="48" s="1"/>
  <c r="C115" i="48"/>
  <c r="B115" i="48"/>
  <c r="A115" i="48"/>
  <c r="C114" i="48"/>
  <c r="B114" i="48"/>
  <c r="A114" i="48" s="1"/>
  <c r="C113" i="48"/>
  <c r="B113" i="48"/>
  <c r="A113" i="48" s="1"/>
  <c r="C112" i="48"/>
  <c r="B112" i="48"/>
  <c r="A112" i="48" s="1"/>
  <c r="C111" i="48"/>
  <c r="B111" i="48"/>
  <c r="A111" i="48"/>
  <c r="C110" i="48"/>
  <c r="B110" i="48"/>
  <c r="A110" i="48"/>
  <c r="C109" i="48"/>
  <c r="B109" i="48"/>
  <c r="A109" i="48"/>
  <c r="C108" i="48"/>
  <c r="B108" i="48"/>
  <c r="A108" i="48" s="1"/>
  <c r="C107" i="48"/>
  <c r="B107" i="48"/>
  <c r="A107" i="48"/>
  <c r="C106" i="48"/>
  <c r="B106" i="48"/>
  <c r="A106" i="48" s="1"/>
  <c r="C105" i="48"/>
  <c r="B105" i="48"/>
  <c r="A105" i="48" s="1"/>
  <c r="C104" i="48"/>
  <c r="B104" i="48"/>
  <c r="A104" i="48" s="1"/>
  <c r="C103" i="48"/>
  <c r="B103" i="48"/>
  <c r="A103" i="48"/>
  <c r="C102" i="48"/>
  <c r="B102" i="48"/>
  <c r="A102" i="48"/>
  <c r="C101" i="48"/>
  <c r="B101" i="48"/>
  <c r="A101" i="48"/>
  <c r="C100" i="48"/>
  <c r="B100" i="48"/>
  <c r="A100" i="48" s="1"/>
  <c r="C99" i="48"/>
  <c r="B99" i="48"/>
  <c r="A99" i="48"/>
  <c r="C98" i="48"/>
  <c r="B98" i="48"/>
  <c r="A98" i="48" s="1"/>
  <c r="C97" i="48"/>
  <c r="B97" i="48"/>
  <c r="A97" i="48" s="1"/>
  <c r="C96" i="48"/>
  <c r="B96" i="48"/>
  <c r="A96" i="48" s="1"/>
  <c r="C95" i="48"/>
  <c r="B95" i="48"/>
  <c r="A95" i="48"/>
  <c r="C94" i="48"/>
  <c r="B94" i="48"/>
  <c r="A94" i="48"/>
  <c r="C93" i="48"/>
  <c r="B93" i="48"/>
  <c r="A93" i="48"/>
  <c r="C92" i="48"/>
  <c r="B92" i="48"/>
  <c r="A92" i="48" s="1"/>
  <c r="C91" i="48"/>
  <c r="B91" i="48"/>
  <c r="A91" i="48"/>
  <c r="C90" i="48"/>
  <c r="B90" i="48"/>
  <c r="A90" i="48" s="1"/>
  <c r="C89" i="48"/>
  <c r="B89" i="48"/>
  <c r="A89" i="48" s="1"/>
  <c r="C88" i="48"/>
  <c r="B88" i="48"/>
  <c r="A88" i="48" s="1"/>
  <c r="C87" i="48"/>
  <c r="B87" i="48"/>
  <c r="A87" i="48"/>
  <c r="C86" i="48"/>
  <c r="B86" i="48"/>
  <c r="A86" i="48"/>
  <c r="C85" i="48"/>
  <c r="B85" i="48"/>
  <c r="A85" i="48"/>
  <c r="C84" i="48"/>
  <c r="B84" i="48"/>
  <c r="A84" i="48" s="1"/>
  <c r="C83" i="48"/>
  <c r="B83" i="48"/>
  <c r="A83" i="48"/>
  <c r="C82" i="48"/>
  <c r="B82" i="48"/>
  <c r="A82" i="48" s="1"/>
  <c r="C81" i="48"/>
  <c r="B81" i="48"/>
  <c r="A81" i="48" s="1"/>
  <c r="C80" i="48"/>
  <c r="B80" i="48"/>
  <c r="A80" i="48" s="1"/>
  <c r="C79" i="48"/>
  <c r="B79" i="48"/>
  <c r="A79" i="48"/>
  <c r="C78" i="48"/>
  <c r="B78" i="48"/>
  <c r="A78" i="48"/>
  <c r="C77" i="48"/>
  <c r="B77" i="48"/>
  <c r="A77" i="48"/>
  <c r="C76" i="48"/>
  <c r="B76" i="48"/>
  <c r="A76" i="48" s="1"/>
  <c r="C75" i="48"/>
  <c r="B75" i="48"/>
  <c r="A75" i="48"/>
  <c r="C74" i="48"/>
  <c r="B74" i="48"/>
  <c r="A74" i="48" s="1"/>
  <c r="C73" i="48"/>
  <c r="B73" i="48"/>
  <c r="A73" i="48" s="1"/>
  <c r="C72" i="48"/>
  <c r="B72" i="48"/>
  <c r="A72" i="48" s="1"/>
  <c r="C71" i="48"/>
  <c r="B71" i="48"/>
  <c r="A71" i="48"/>
  <c r="C70" i="48"/>
  <c r="B70" i="48"/>
  <c r="A70" i="48"/>
  <c r="C69" i="48"/>
  <c r="B69" i="48"/>
  <c r="A69" i="48"/>
  <c r="C68" i="48"/>
  <c r="B68" i="48"/>
  <c r="A68" i="48" s="1"/>
  <c r="C67" i="48"/>
  <c r="B67" i="48"/>
  <c r="A67" i="48"/>
  <c r="C66" i="48"/>
  <c r="B66" i="48"/>
  <c r="A66" i="48" s="1"/>
  <c r="C65" i="48"/>
  <c r="B65" i="48"/>
  <c r="A65" i="48" s="1"/>
  <c r="C64" i="48"/>
  <c r="B64" i="48"/>
  <c r="A64" i="48" s="1"/>
  <c r="C63" i="48"/>
  <c r="B63" i="48"/>
  <c r="A63" i="48"/>
  <c r="C62" i="48"/>
  <c r="B62" i="48"/>
  <c r="A62" i="48"/>
  <c r="C61" i="48"/>
  <c r="B61" i="48"/>
  <c r="A61" i="48"/>
  <c r="C60" i="48"/>
  <c r="B60" i="48"/>
  <c r="A60" i="48" s="1"/>
  <c r="C59" i="48"/>
  <c r="B59" i="48"/>
  <c r="A59" i="48"/>
  <c r="C58" i="48"/>
  <c r="B58" i="48"/>
  <c r="A58" i="48" s="1"/>
  <c r="C57" i="48"/>
  <c r="B57" i="48"/>
  <c r="A57" i="48" s="1"/>
  <c r="C56" i="48"/>
  <c r="B56" i="48"/>
  <c r="A56" i="48" s="1"/>
  <c r="C55" i="48"/>
  <c r="B55" i="48"/>
  <c r="A55" i="48"/>
  <c r="C54" i="48"/>
  <c r="B54" i="48"/>
  <c r="A54" i="48"/>
  <c r="C53" i="48"/>
  <c r="B53" i="48"/>
  <c r="A53" i="48"/>
  <c r="C52" i="48"/>
  <c r="B52" i="48"/>
  <c r="A52" i="48" s="1"/>
  <c r="C51" i="48"/>
  <c r="B51" i="48"/>
  <c r="A51" i="48"/>
  <c r="C50" i="48"/>
  <c r="B50" i="48"/>
  <c r="A50" i="48" s="1"/>
  <c r="C49" i="48"/>
  <c r="B49" i="48"/>
  <c r="A49" i="48" s="1"/>
  <c r="C48" i="48"/>
  <c r="B48" i="48"/>
  <c r="A48" i="48" s="1"/>
  <c r="C47" i="48"/>
  <c r="B47" i="48"/>
  <c r="A47" i="48"/>
  <c r="C46" i="48"/>
  <c r="B46" i="48"/>
  <c r="A46" i="48"/>
  <c r="C45" i="48"/>
  <c r="B45" i="48"/>
  <c r="A45" i="48"/>
  <c r="C44" i="48"/>
  <c r="B44" i="48"/>
  <c r="A44" i="48" s="1"/>
  <c r="C43" i="48"/>
  <c r="B43" i="48"/>
  <c r="A43" i="48"/>
  <c r="C42" i="48"/>
  <c r="B42" i="48"/>
  <c r="A42" i="48" s="1"/>
  <c r="C41" i="48"/>
  <c r="B41" i="48"/>
  <c r="A41" i="48" s="1"/>
  <c r="C40" i="48"/>
  <c r="B40" i="48"/>
  <c r="A40" i="48" s="1"/>
  <c r="C39" i="48"/>
  <c r="B39" i="48"/>
  <c r="A39" i="48"/>
  <c r="C38" i="48"/>
  <c r="B38" i="48"/>
  <c r="A38" i="48"/>
  <c r="C37" i="48"/>
  <c r="B37" i="48"/>
  <c r="A37" i="48"/>
  <c r="C36" i="48"/>
  <c r="B36" i="48"/>
  <c r="A36" i="48" s="1"/>
  <c r="C35" i="48"/>
  <c r="B35" i="48"/>
  <c r="A35" i="48"/>
  <c r="C34" i="48"/>
  <c r="B34" i="48"/>
  <c r="A34" i="48" s="1"/>
  <c r="C33" i="48"/>
  <c r="B33" i="48"/>
  <c r="A33" i="48" s="1"/>
  <c r="C32" i="48"/>
  <c r="B32" i="48"/>
  <c r="A32" i="48" s="1"/>
  <c r="C31" i="48"/>
  <c r="B31" i="48"/>
  <c r="A31" i="48"/>
  <c r="C30" i="48"/>
  <c r="B30" i="48"/>
  <c r="A30" i="48"/>
  <c r="C29" i="48"/>
  <c r="B29" i="48"/>
  <c r="A29" i="48"/>
  <c r="C28" i="48"/>
  <c r="B28" i="48"/>
  <c r="A28" i="48" s="1"/>
  <c r="C27" i="48"/>
  <c r="B27" i="48"/>
  <c r="A27" i="48"/>
  <c r="C26" i="48"/>
  <c r="B26" i="48"/>
  <c r="A26" i="48" s="1"/>
  <c r="C25" i="48"/>
  <c r="B25" i="48"/>
  <c r="A25" i="48" s="1"/>
  <c r="C24" i="48"/>
  <c r="B24" i="48"/>
  <c r="A24" i="48" s="1"/>
  <c r="C23" i="48"/>
  <c r="B23" i="48"/>
  <c r="A23" i="48"/>
  <c r="C22" i="48"/>
  <c r="B22" i="48"/>
  <c r="A22" i="48"/>
  <c r="C21" i="48"/>
  <c r="B21" i="48"/>
  <c r="A21" i="48"/>
  <c r="C20" i="48"/>
  <c r="B20" i="48"/>
  <c r="A20" i="48" s="1"/>
  <c r="C19" i="48"/>
  <c r="B19" i="48"/>
  <c r="A19" i="48"/>
  <c r="C18" i="48"/>
  <c r="B18" i="48"/>
  <c r="A18" i="48" s="1"/>
  <c r="C17" i="48"/>
  <c r="B17" i="48"/>
  <c r="A17" i="48" s="1"/>
  <c r="C16" i="48"/>
  <c r="B16" i="48"/>
  <c r="A16" i="48" s="1"/>
  <c r="C15" i="48"/>
  <c r="B15" i="48"/>
  <c r="A15" i="48"/>
  <c r="C14" i="48"/>
  <c r="B14" i="48"/>
  <c r="A14" i="48"/>
  <c r="C13" i="48"/>
  <c r="B13" i="48"/>
  <c r="A13" i="48"/>
  <c r="C12" i="48"/>
  <c r="B12" i="48"/>
  <c r="A12" i="48" s="1"/>
  <c r="C11" i="48"/>
  <c r="B11" i="48"/>
  <c r="A11" i="48"/>
  <c r="C10" i="48"/>
  <c r="B10" i="48"/>
  <c r="A10" i="48" s="1"/>
  <c r="C9" i="48"/>
  <c r="B9" i="48"/>
  <c r="A9" i="48" s="1"/>
  <c r="C8" i="48"/>
  <c r="B8" i="48"/>
  <c r="A8" i="48" s="1"/>
  <c r="C7" i="48"/>
  <c r="B7" i="48"/>
  <c r="A7" i="48"/>
  <c r="C6" i="48"/>
  <c r="B6" i="48"/>
  <c r="A6" i="48"/>
  <c r="C5" i="48"/>
  <c r="B5" i="48"/>
  <c r="A5" i="48"/>
  <c r="C4" i="48"/>
  <c r="B4" i="48"/>
  <c r="A4" i="48" s="1"/>
  <c r="F17" i="46" l="1"/>
  <c r="D15" i="46"/>
  <c r="C15" i="46"/>
  <c r="B4" i="46"/>
  <c r="B3" i="46"/>
  <c r="B2" i="46"/>
  <c r="E17" i="45"/>
  <c r="F17" i="45" s="1"/>
  <c r="D15" i="45"/>
  <c r="C15" i="45"/>
  <c r="B4" i="45"/>
  <c r="B3" i="45"/>
  <c r="B2" i="45"/>
  <c r="E17" i="39"/>
  <c r="C525" i="44"/>
  <c r="B525" i="44"/>
  <c r="A525" i="44" s="1"/>
  <c r="C524" i="44"/>
  <c r="B524" i="44"/>
  <c r="A524" i="44"/>
  <c r="C523" i="44"/>
  <c r="B523" i="44"/>
  <c r="A523" i="44" s="1"/>
  <c r="C522" i="44"/>
  <c r="B522" i="44"/>
  <c r="A522" i="44" s="1"/>
  <c r="C521" i="44"/>
  <c r="B521" i="44"/>
  <c r="A521" i="44" s="1"/>
  <c r="C520" i="44"/>
  <c r="B520" i="44"/>
  <c r="A520" i="44"/>
  <c r="C519" i="44"/>
  <c r="B519" i="44"/>
  <c r="A519" i="44" s="1"/>
  <c r="C518" i="44"/>
  <c r="B518" i="44"/>
  <c r="A518" i="44" s="1"/>
  <c r="C517" i="44"/>
  <c r="B517" i="44"/>
  <c r="A517" i="44" s="1"/>
  <c r="C516" i="44"/>
  <c r="B516" i="44"/>
  <c r="A516" i="44"/>
  <c r="C515" i="44"/>
  <c r="B515" i="44"/>
  <c r="A515" i="44"/>
  <c r="C514" i="44"/>
  <c r="B514" i="44"/>
  <c r="A514" i="44" s="1"/>
  <c r="C513" i="44"/>
  <c r="B513" i="44"/>
  <c r="A513" i="44" s="1"/>
  <c r="C512" i="44"/>
  <c r="B512" i="44"/>
  <c r="A512" i="44" s="1"/>
  <c r="C511" i="44"/>
  <c r="B511" i="44"/>
  <c r="A511" i="44" s="1"/>
  <c r="C510" i="44"/>
  <c r="B510" i="44"/>
  <c r="A510" i="44" s="1"/>
  <c r="C509" i="44"/>
  <c r="B509" i="44"/>
  <c r="A509" i="44" s="1"/>
  <c r="C508" i="44"/>
  <c r="B508" i="44"/>
  <c r="A508" i="44" s="1"/>
  <c r="C507" i="44"/>
  <c r="B507" i="44"/>
  <c r="A507" i="44" s="1"/>
  <c r="C506" i="44"/>
  <c r="B506" i="44"/>
  <c r="A506" i="44" s="1"/>
  <c r="C505" i="44"/>
  <c r="B505" i="44"/>
  <c r="A505" i="44" s="1"/>
  <c r="C504" i="44"/>
  <c r="B504" i="44"/>
  <c r="A504" i="44"/>
  <c r="C503" i="44"/>
  <c r="B503" i="44"/>
  <c r="A503" i="44" s="1"/>
  <c r="C502" i="44"/>
  <c r="B502" i="44"/>
  <c r="A502" i="44" s="1"/>
  <c r="C501" i="44"/>
  <c r="B501" i="44"/>
  <c r="A501" i="44" s="1"/>
  <c r="C500" i="44"/>
  <c r="B500" i="44"/>
  <c r="A500" i="44"/>
  <c r="C499" i="44"/>
  <c r="B499" i="44"/>
  <c r="A499" i="44"/>
  <c r="C498" i="44"/>
  <c r="B498" i="44"/>
  <c r="A498" i="44" s="1"/>
  <c r="C497" i="44"/>
  <c r="B497" i="44"/>
  <c r="A497" i="44" s="1"/>
  <c r="C496" i="44"/>
  <c r="B496" i="44"/>
  <c r="A496" i="44" s="1"/>
  <c r="C495" i="44"/>
  <c r="B495" i="44"/>
  <c r="A495" i="44" s="1"/>
  <c r="C494" i="44"/>
  <c r="B494" i="44"/>
  <c r="A494" i="44" s="1"/>
  <c r="C493" i="44"/>
  <c r="B493" i="44"/>
  <c r="A493" i="44"/>
  <c r="C492" i="44"/>
  <c r="B492" i="44"/>
  <c r="A492" i="44" s="1"/>
  <c r="C491" i="44"/>
  <c r="B491" i="44"/>
  <c r="A491" i="44"/>
  <c r="C490" i="44"/>
  <c r="B490" i="44"/>
  <c r="A490" i="44" s="1"/>
  <c r="C489" i="44"/>
  <c r="B489" i="44"/>
  <c r="A489" i="44" s="1"/>
  <c r="C488" i="44"/>
  <c r="B488" i="44"/>
  <c r="A488" i="44" s="1"/>
  <c r="C487" i="44"/>
  <c r="B487" i="44"/>
  <c r="A487" i="44" s="1"/>
  <c r="C486" i="44"/>
  <c r="B486" i="44"/>
  <c r="A486" i="44" s="1"/>
  <c r="C485" i="44"/>
  <c r="B485" i="44"/>
  <c r="A485" i="44" s="1"/>
  <c r="C484" i="44"/>
  <c r="B484" i="44"/>
  <c r="A484" i="44"/>
  <c r="C483" i="44"/>
  <c r="B483" i="44"/>
  <c r="A483" i="44" s="1"/>
  <c r="C482" i="44"/>
  <c r="B482" i="44"/>
  <c r="A482" i="44" s="1"/>
  <c r="C481" i="44"/>
  <c r="B481" i="44"/>
  <c r="A481" i="44" s="1"/>
  <c r="C480" i="44"/>
  <c r="B480" i="44"/>
  <c r="A480" i="44" s="1"/>
  <c r="C479" i="44"/>
  <c r="B479" i="44"/>
  <c r="A479" i="44" s="1"/>
  <c r="C478" i="44"/>
  <c r="B478" i="44"/>
  <c r="A478" i="44" s="1"/>
  <c r="C477" i="44"/>
  <c r="B477" i="44"/>
  <c r="A477" i="44" s="1"/>
  <c r="C476" i="44"/>
  <c r="B476" i="44"/>
  <c r="A476" i="44" s="1"/>
  <c r="C475" i="44"/>
  <c r="B475" i="44"/>
  <c r="A475" i="44" s="1"/>
  <c r="C474" i="44"/>
  <c r="B474" i="44"/>
  <c r="A474" i="44" s="1"/>
  <c r="C473" i="44"/>
  <c r="B473" i="44"/>
  <c r="A473" i="44" s="1"/>
  <c r="C472" i="44"/>
  <c r="B472" i="44"/>
  <c r="A472" i="44" s="1"/>
  <c r="C471" i="44"/>
  <c r="B471" i="44"/>
  <c r="A471" i="44" s="1"/>
  <c r="C470" i="44"/>
  <c r="B470" i="44"/>
  <c r="A470" i="44"/>
  <c r="C469" i="44"/>
  <c r="B469" i="44"/>
  <c r="A469" i="44" s="1"/>
  <c r="C468" i="44"/>
  <c r="B468" i="44"/>
  <c r="A468" i="44" s="1"/>
  <c r="C467" i="44"/>
  <c r="B467" i="44"/>
  <c r="A467" i="44" s="1"/>
  <c r="C466" i="44"/>
  <c r="B466" i="44"/>
  <c r="A466" i="44" s="1"/>
  <c r="C465" i="44"/>
  <c r="B465" i="44"/>
  <c r="A465" i="44" s="1"/>
  <c r="C464" i="44"/>
  <c r="B464" i="44"/>
  <c r="A464" i="44"/>
  <c r="C463" i="44"/>
  <c r="B463" i="44"/>
  <c r="A463" i="44" s="1"/>
  <c r="C462" i="44"/>
  <c r="B462" i="44"/>
  <c r="A462" i="44"/>
  <c r="C461" i="44"/>
  <c r="B461" i="44"/>
  <c r="A461" i="44"/>
  <c r="C460" i="44"/>
  <c r="B460" i="44"/>
  <c r="A460" i="44" s="1"/>
  <c r="C459" i="44"/>
  <c r="B459" i="44"/>
  <c r="A459" i="44" s="1"/>
  <c r="C458" i="44"/>
  <c r="B458" i="44"/>
  <c r="A458" i="44" s="1"/>
  <c r="C457" i="44"/>
  <c r="B457" i="44"/>
  <c r="A457" i="44" s="1"/>
  <c r="C456" i="44"/>
  <c r="B456" i="44"/>
  <c r="A456" i="44"/>
  <c r="C455" i="44"/>
  <c r="B455" i="44"/>
  <c r="A455" i="44" s="1"/>
  <c r="C454" i="44"/>
  <c r="B454" i="44"/>
  <c r="A454" i="44"/>
  <c r="C453" i="44"/>
  <c r="B453" i="44"/>
  <c r="A453" i="44"/>
  <c r="C452" i="44"/>
  <c r="B452" i="44"/>
  <c r="A452" i="44"/>
  <c r="C451" i="44"/>
  <c r="B451" i="44"/>
  <c r="A451" i="44" s="1"/>
  <c r="C450" i="44"/>
  <c r="B450" i="44"/>
  <c r="A450" i="44" s="1"/>
  <c r="C449" i="44"/>
  <c r="B449" i="44"/>
  <c r="A449" i="44" s="1"/>
  <c r="C448" i="44"/>
  <c r="B448" i="44"/>
  <c r="A448" i="44"/>
  <c r="C447" i="44"/>
  <c r="B447" i="44"/>
  <c r="A447" i="44" s="1"/>
  <c r="C446" i="44"/>
  <c r="B446" i="44"/>
  <c r="A446" i="44" s="1"/>
  <c r="C445" i="44"/>
  <c r="B445" i="44"/>
  <c r="A445" i="44"/>
  <c r="C444" i="44"/>
  <c r="B444" i="44"/>
  <c r="A444" i="44"/>
  <c r="C443" i="44"/>
  <c r="B443" i="44"/>
  <c r="A443" i="44"/>
  <c r="C442" i="44"/>
  <c r="B442" i="44"/>
  <c r="A442" i="44" s="1"/>
  <c r="C441" i="44"/>
  <c r="B441" i="44"/>
  <c r="A441" i="44" s="1"/>
  <c r="C440" i="44"/>
  <c r="B440" i="44"/>
  <c r="A440" i="44" s="1"/>
  <c r="C439" i="44"/>
  <c r="B439" i="44"/>
  <c r="A439" i="44" s="1"/>
  <c r="C438" i="44"/>
  <c r="B438" i="44"/>
  <c r="A438" i="44"/>
  <c r="C437" i="44"/>
  <c r="B437" i="44"/>
  <c r="A437" i="44" s="1"/>
  <c r="C436" i="44"/>
  <c r="B436" i="44"/>
  <c r="A436" i="44"/>
  <c r="C435" i="44"/>
  <c r="B435" i="44"/>
  <c r="A435" i="44"/>
  <c r="C434" i="44"/>
  <c r="B434" i="44"/>
  <c r="A434" i="44" s="1"/>
  <c r="C433" i="44"/>
  <c r="B433" i="44"/>
  <c r="A433" i="44" s="1"/>
  <c r="C432" i="44"/>
  <c r="B432" i="44"/>
  <c r="A432" i="44"/>
  <c r="C431" i="44"/>
  <c r="B431" i="44"/>
  <c r="A431" i="44" s="1"/>
  <c r="C430" i="44"/>
  <c r="B430" i="44"/>
  <c r="A430" i="44" s="1"/>
  <c r="C429" i="44"/>
  <c r="B429" i="44"/>
  <c r="A429" i="44"/>
  <c r="C428" i="44"/>
  <c r="B428" i="44"/>
  <c r="A428" i="44" s="1"/>
  <c r="C427" i="44"/>
  <c r="B427" i="44"/>
  <c r="A427" i="44"/>
  <c r="C426" i="44"/>
  <c r="B426" i="44"/>
  <c r="A426" i="44" s="1"/>
  <c r="C425" i="44"/>
  <c r="B425" i="44"/>
  <c r="A425" i="44" s="1"/>
  <c r="C424" i="44"/>
  <c r="B424" i="44"/>
  <c r="A424" i="44" s="1"/>
  <c r="C423" i="44"/>
  <c r="B423" i="44"/>
  <c r="A423" i="44" s="1"/>
  <c r="C422" i="44"/>
  <c r="B422" i="44"/>
  <c r="A422" i="44" s="1"/>
  <c r="C421" i="44"/>
  <c r="B421" i="44"/>
  <c r="A421" i="44" s="1"/>
  <c r="C420" i="44"/>
  <c r="B420" i="44"/>
  <c r="A420" i="44"/>
  <c r="C419" i="44"/>
  <c r="B419" i="44"/>
  <c r="A419" i="44" s="1"/>
  <c r="C418" i="44"/>
  <c r="B418" i="44"/>
  <c r="A418" i="44" s="1"/>
  <c r="C417" i="44"/>
  <c r="B417" i="44"/>
  <c r="A417" i="44" s="1"/>
  <c r="C416" i="44"/>
  <c r="B416" i="44"/>
  <c r="A416" i="44" s="1"/>
  <c r="C415" i="44"/>
  <c r="B415" i="44"/>
  <c r="A415" i="44" s="1"/>
  <c r="C414" i="44"/>
  <c r="B414" i="44"/>
  <c r="A414" i="44" s="1"/>
  <c r="C413" i="44"/>
  <c r="B413" i="44"/>
  <c r="A413" i="44" s="1"/>
  <c r="C412" i="44"/>
  <c r="B412" i="44"/>
  <c r="A412" i="44" s="1"/>
  <c r="C411" i="44"/>
  <c r="B411" i="44"/>
  <c r="A411" i="44"/>
  <c r="C410" i="44"/>
  <c r="B410" i="44"/>
  <c r="A410" i="44" s="1"/>
  <c r="C409" i="44"/>
  <c r="B409" i="44"/>
  <c r="A409" i="44" s="1"/>
  <c r="C408" i="44"/>
  <c r="B408" i="44"/>
  <c r="A408" i="44" s="1"/>
  <c r="C407" i="44"/>
  <c r="B407" i="44"/>
  <c r="A407" i="44" s="1"/>
  <c r="C406" i="44"/>
  <c r="B406" i="44"/>
  <c r="A406" i="44"/>
  <c r="C405" i="44"/>
  <c r="B405" i="44"/>
  <c r="A405" i="44" s="1"/>
  <c r="C404" i="44"/>
  <c r="B404" i="44"/>
  <c r="A404" i="44" s="1"/>
  <c r="C403" i="44"/>
  <c r="B403" i="44"/>
  <c r="A403" i="44" s="1"/>
  <c r="C402" i="44"/>
  <c r="B402" i="44"/>
  <c r="A402" i="44" s="1"/>
  <c r="C401" i="44"/>
  <c r="B401" i="44"/>
  <c r="A401" i="44" s="1"/>
  <c r="C400" i="44"/>
  <c r="B400" i="44"/>
  <c r="A400" i="44"/>
  <c r="C399" i="44"/>
  <c r="B399" i="44"/>
  <c r="A399" i="44" s="1"/>
  <c r="C398" i="44"/>
  <c r="B398" i="44"/>
  <c r="A398" i="44"/>
  <c r="C397" i="44"/>
  <c r="B397" i="44"/>
  <c r="A397" i="44"/>
  <c r="C396" i="44"/>
  <c r="B396" i="44"/>
  <c r="A396" i="44" s="1"/>
  <c r="C395" i="44"/>
  <c r="B395" i="44"/>
  <c r="A395" i="44" s="1"/>
  <c r="C394" i="44"/>
  <c r="B394" i="44"/>
  <c r="A394" i="44" s="1"/>
  <c r="C393" i="44"/>
  <c r="B393" i="44"/>
  <c r="A393" i="44" s="1"/>
  <c r="C392" i="44"/>
  <c r="B392" i="44"/>
  <c r="A392" i="44"/>
  <c r="C391" i="44"/>
  <c r="B391" i="44"/>
  <c r="A391" i="44" s="1"/>
  <c r="C390" i="44"/>
  <c r="B390" i="44"/>
  <c r="A390" i="44"/>
  <c r="C389" i="44"/>
  <c r="B389" i="44"/>
  <c r="A389" i="44"/>
  <c r="C388" i="44"/>
  <c r="B388" i="44"/>
  <c r="A388" i="44"/>
  <c r="C387" i="44"/>
  <c r="B387" i="44"/>
  <c r="A387" i="44" s="1"/>
  <c r="C386" i="44"/>
  <c r="B386" i="44"/>
  <c r="A386" i="44" s="1"/>
  <c r="C385" i="44"/>
  <c r="B385" i="44"/>
  <c r="A385" i="44" s="1"/>
  <c r="C384" i="44"/>
  <c r="B384" i="44"/>
  <c r="A384" i="44"/>
  <c r="C383" i="44"/>
  <c r="B383" i="44"/>
  <c r="A383" i="44" s="1"/>
  <c r="C382" i="44"/>
  <c r="B382" i="44"/>
  <c r="A382" i="44" s="1"/>
  <c r="C381" i="44"/>
  <c r="B381" i="44"/>
  <c r="A381" i="44"/>
  <c r="C380" i="44"/>
  <c r="B380" i="44"/>
  <c r="A380" i="44"/>
  <c r="C379" i="44"/>
  <c r="B379" i="44"/>
  <c r="A379" i="44"/>
  <c r="C378" i="44"/>
  <c r="B378" i="44"/>
  <c r="A378" i="44" s="1"/>
  <c r="C377" i="44"/>
  <c r="B377" i="44"/>
  <c r="A377" i="44" s="1"/>
  <c r="C376" i="44"/>
  <c r="B376" i="44"/>
  <c r="A376" i="44" s="1"/>
  <c r="C375" i="44"/>
  <c r="B375" i="44"/>
  <c r="A375" i="44" s="1"/>
  <c r="C374" i="44"/>
  <c r="B374" i="44"/>
  <c r="A374" i="44"/>
  <c r="C373" i="44"/>
  <c r="B373" i="44"/>
  <c r="A373" i="44" s="1"/>
  <c r="C372" i="44"/>
  <c r="B372" i="44"/>
  <c r="A372" i="44"/>
  <c r="C371" i="44"/>
  <c r="B371" i="44"/>
  <c r="A371" i="44"/>
  <c r="C370" i="44"/>
  <c r="B370" i="44"/>
  <c r="A370" i="44" s="1"/>
  <c r="C369" i="44"/>
  <c r="B369" i="44"/>
  <c r="A369" i="44" s="1"/>
  <c r="C368" i="44"/>
  <c r="B368" i="44"/>
  <c r="A368" i="44"/>
  <c r="C367" i="44"/>
  <c r="B367" i="44"/>
  <c r="A367" i="44" s="1"/>
  <c r="C366" i="44"/>
  <c r="B366" i="44"/>
  <c r="A366" i="44" s="1"/>
  <c r="C365" i="44"/>
  <c r="B365" i="44"/>
  <c r="A365" i="44"/>
  <c r="C364" i="44"/>
  <c r="B364" i="44"/>
  <c r="A364" i="44" s="1"/>
  <c r="C363" i="44"/>
  <c r="B363" i="44"/>
  <c r="A363" i="44"/>
  <c r="C362" i="44"/>
  <c r="B362" i="44"/>
  <c r="A362" i="44" s="1"/>
  <c r="C361" i="44"/>
  <c r="B361" i="44"/>
  <c r="A361" i="44" s="1"/>
  <c r="C360" i="44"/>
  <c r="B360" i="44"/>
  <c r="A360" i="44" s="1"/>
  <c r="C359" i="44"/>
  <c r="B359" i="44"/>
  <c r="A359" i="44" s="1"/>
  <c r="C358" i="44"/>
  <c r="B358" i="44"/>
  <c r="A358" i="44" s="1"/>
  <c r="C357" i="44"/>
  <c r="B357" i="44"/>
  <c r="A357" i="44" s="1"/>
  <c r="C356" i="44"/>
  <c r="B356" i="44"/>
  <c r="A356" i="44"/>
  <c r="C355" i="44"/>
  <c r="B355" i="44"/>
  <c r="A355" i="44" s="1"/>
  <c r="C354" i="44"/>
  <c r="B354" i="44"/>
  <c r="A354" i="44" s="1"/>
  <c r="C353" i="44"/>
  <c r="B353" i="44"/>
  <c r="A353" i="44" s="1"/>
  <c r="C352" i="44"/>
  <c r="B352" i="44"/>
  <c r="A352" i="44" s="1"/>
  <c r="C351" i="44"/>
  <c r="B351" i="44"/>
  <c r="A351" i="44" s="1"/>
  <c r="C350" i="44"/>
  <c r="B350" i="44"/>
  <c r="A350" i="44" s="1"/>
  <c r="C349" i="44"/>
  <c r="B349" i="44"/>
  <c r="A349" i="44" s="1"/>
  <c r="C348" i="44"/>
  <c r="B348" i="44"/>
  <c r="A348" i="44" s="1"/>
  <c r="C347" i="44"/>
  <c r="B347" i="44"/>
  <c r="A347" i="44"/>
  <c r="C346" i="44"/>
  <c r="B346" i="44"/>
  <c r="A346" i="44" s="1"/>
  <c r="C345" i="44"/>
  <c r="B345" i="44"/>
  <c r="A345" i="44" s="1"/>
  <c r="C344" i="44"/>
  <c r="B344" i="44"/>
  <c r="A344" i="44" s="1"/>
  <c r="C343" i="44"/>
  <c r="B343" i="44"/>
  <c r="A343" i="44" s="1"/>
  <c r="C342" i="44"/>
  <c r="B342" i="44"/>
  <c r="A342" i="44"/>
  <c r="C341" i="44"/>
  <c r="B341" i="44"/>
  <c r="A341" i="44" s="1"/>
  <c r="C340" i="44"/>
  <c r="B340" i="44"/>
  <c r="A340" i="44" s="1"/>
  <c r="C339" i="44"/>
  <c r="B339" i="44"/>
  <c r="A339" i="44" s="1"/>
  <c r="C338" i="44"/>
  <c r="B338" i="44"/>
  <c r="A338" i="44" s="1"/>
  <c r="C337" i="44"/>
  <c r="B337" i="44"/>
  <c r="A337" i="44" s="1"/>
  <c r="C336" i="44"/>
  <c r="B336" i="44"/>
  <c r="A336" i="44"/>
  <c r="C335" i="44"/>
  <c r="B335" i="44"/>
  <c r="A335" i="44" s="1"/>
  <c r="C334" i="44"/>
  <c r="B334" i="44"/>
  <c r="A334" i="44"/>
  <c r="C333" i="44"/>
  <c r="B333" i="44"/>
  <c r="A333" i="44"/>
  <c r="C332" i="44"/>
  <c r="B332" i="44"/>
  <c r="A332" i="44" s="1"/>
  <c r="C331" i="44"/>
  <c r="B331" i="44"/>
  <c r="A331" i="44" s="1"/>
  <c r="C330" i="44"/>
  <c r="B330" i="44"/>
  <c r="A330" i="44" s="1"/>
  <c r="C329" i="44"/>
  <c r="B329" i="44"/>
  <c r="A329" i="44" s="1"/>
  <c r="C328" i="44"/>
  <c r="B328" i="44"/>
  <c r="A328" i="44"/>
  <c r="C327" i="44"/>
  <c r="B327" i="44"/>
  <c r="A327" i="44" s="1"/>
  <c r="C326" i="44"/>
  <c r="B326" i="44"/>
  <c r="A326" i="44"/>
  <c r="C325" i="44"/>
  <c r="B325" i="44"/>
  <c r="A325" i="44"/>
  <c r="C324" i="44"/>
  <c r="B324" i="44"/>
  <c r="A324" i="44"/>
  <c r="C323" i="44"/>
  <c r="B323" i="44"/>
  <c r="A323" i="44" s="1"/>
  <c r="C322" i="44"/>
  <c r="B322" i="44"/>
  <c r="A322" i="44" s="1"/>
  <c r="C321" i="44"/>
  <c r="B321" i="44"/>
  <c r="A321" i="44" s="1"/>
  <c r="C320" i="44"/>
  <c r="B320" i="44"/>
  <c r="A320" i="44"/>
  <c r="C319" i="44"/>
  <c r="B319" i="44"/>
  <c r="A319" i="44" s="1"/>
  <c r="C318" i="44"/>
  <c r="B318" i="44"/>
  <c r="A318" i="44" s="1"/>
  <c r="C317" i="44"/>
  <c r="B317" i="44"/>
  <c r="A317" i="44"/>
  <c r="C316" i="44"/>
  <c r="B316" i="44"/>
  <c r="A316" i="44"/>
  <c r="C315" i="44"/>
  <c r="B315" i="44"/>
  <c r="A315" i="44"/>
  <c r="C314" i="44"/>
  <c r="B314" i="44"/>
  <c r="A314" i="44" s="1"/>
  <c r="C313" i="44"/>
  <c r="B313" i="44"/>
  <c r="A313" i="44" s="1"/>
  <c r="C312" i="44"/>
  <c r="B312" i="44"/>
  <c r="A312" i="44" s="1"/>
  <c r="C311" i="44"/>
  <c r="B311" i="44"/>
  <c r="A311" i="44" s="1"/>
  <c r="C310" i="44"/>
  <c r="B310" i="44"/>
  <c r="A310" i="44"/>
  <c r="C309" i="44"/>
  <c r="B309" i="44"/>
  <c r="A309" i="44" s="1"/>
  <c r="C308" i="44"/>
  <c r="B308" i="44"/>
  <c r="A308" i="44"/>
  <c r="C307" i="44"/>
  <c r="B307" i="44"/>
  <c r="A307" i="44"/>
  <c r="C306" i="44"/>
  <c r="B306" i="44"/>
  <c r="A306" i="44" s="1"/>
  <c r="C305" i="44"/>
  <c r="B305" i="44"/>
  <c r="A305" i="44" s="1"/>
  <c r="C304" i="44"/>
  <c r="B304" i="44"/>
  <c r="A304" i="44"/>
  <c r="C303" i="44"/>
  <c r="B303" i="44"/>
  <c r="A303" i="44" s="1"/>
  <c r="C302" i="44"/>
  <c r="B302" i="44"/>
  <c r="A302" i="44" s="1"/>
  <c r="C301" i="44"/>
  <c r="B301" i="44"/>
  <c r="A301" i="44"/>
  <c r="C300" i="44"/>
  <c r="B300" i="44"/>
  <c r="A300" i="44" s="1"/>
  <c r="C299" i="44"/>
  <c r="B299" i="44"/>
  <c r="A299" i="44"/>
  <c r="C298" i="44"/>
  <c r="B298" i="44"/>
  <c r="A298" i="44" s="1"/>
  <c r="C297" i="44"/>
  <c r="B297" i="44"/>
  <c r="A297" i="44" s="1"/>
  <c r="C296" i="44"/>
  <c r="B296" i="44"/>
  <c r="A296" i="44" s="1"/>
  <c r="C295" i="44"/>
  <c r="B295" i="44"/>
  <c r="A295" i="44" s="1"/>
  <c r="C294" i="44"/>
  <c r="B294" i="44"/>
  <c r="A294" i="44" s="1"/>
  <c r="C293" i="44"/>
  <c r="B293" i="44"/>
  <c r="A293" i="44" s="1"/>
  <c r="C292" i="44"/>
  <c r="B292" i="44"/>
  <c r="A292" i="44"/>
  <c r="C291" i="44"/>
  <c r="B291" i="44"/>
  <c r="A291" i="44" s="1"/>
  <c r="C290" i="44"/>
  <c r="B290" i="44"/>
  <c r="A290" i="44" s="1"/>
  <c r="C289" i="44"/>
  <c r="B289" i="44"/>
  <c r="A289" i="44" s="1"/>
  <c r="C288" i="44"/>
  <c r="B288" i="44"/>
  <c r="A288" i="44" s="1"/>
  <c r="C287" i="44"/>
  <c r="B287" i="44"/>
  <c r="A287" i="44" s="1"/>
  <c r="C286" i="44"/>
  <c r="B286" i="44"/>
  <c r="A286" i="44" s="1"/>
  <c r="C285" i="44"/>
  <c r="B285" i="44"/>
  <c r="A285" i="44" s="1"/>
  <c r="C284" i="44"/>
  <c r="B284" i="44"/>
  <c r="A284" i="44" s="1"/>
  <c r="C283" i="44"/>
  <c r="B283" i="44"/>
  <c r="A283" i="44"/>
  <c r="C282" i="44"/>
  <c r="B282" i="44"/>
  <c r="A282" i="44" s="1"/>
  <c r="C281" i="44"/>
  <c r="B281" i="44"/>
  <c r="A281" i="44" s="1"/>
  <c r="C280" i="44"/>
  <c r="B280" i="44"/>
  <c r="A280" i="44" s="1"/>
  <c r="C279" i="44"/>
  <c r="B279" i="44"/>
  <c r="A279" i="44" s="1"/>
  <c r="C278" i="44"/>
  <c r="B278" i="44"/>
  <c r="A278" i="44"/>
  <c r="C277" i="44"/>
  <c r="B277" i="44"/>
  <c r="A277" i="44" s="1"/>
  <c r="C276" i="44"/>
  <c r="B276" i="44"/>
  <c r="A276" i="44" s="1"/>
  <c r="C275" i="44"/>
  <c r="B275" i="44"/>
  <c r="A275" i="44" s="1"/>
  <c r="C274" i="44"/>
  <c r="B274" i="44"/>
  <c r="A274" i="44" s="1"/>
  <c r="C273" i="44"/>
  <c r="B273" i="44"/>
  <c r="A273" i="44" s="1"/>
  <c r="C272" i="44"/>
  <c r="B272" i="44"/>
  <c r="A272" i="44"/>
  <c r="C271" i="44"/>
  <c r="B271" i="44"/>
  <c r="A271" i="44" s="1"/>
  <c r="C270" i="44"/>
  <c r="B270" i="44"/>
  <c r="A270" i="44"/>
  <c r="C269" i="44"/>
  <c r="B269" i="44"/>
  <c r="A269" i="44"/>
  <c r="C268" i="44"/>
  <c r="B268" i="44"/>
  <c r="A268" i="44" s="1"/>
  <c r="C267" i="44"/>
  <c r="B267" i="44"/>
  <c r="A267" i="44" s="1"/>
  <c r="C266" i="44"/>
  <c r="B266" i="44"/>
  <c r="A266" i="44" s="1"/>
  <c r="C265" i="44"/>
  <c r="B265" i="44"/>
  <c r="A265" i="44" s="1"/>
  <c r="C264" i="44"/>
  <c r="B264" i="44"/>
  <c r="A264" i="44"/>
  <c r="C263" i="44"/>
  <c r="B263" i="44"/>
  <c r="A263" i="44" s="1"/>
  <c r="C262" i="44"/>
  <c r="B262" i="44"/>
  <c r="A262" i="44"/>
  <c r="C261" i="44"/>
  <c r="B261" i="44"/>
  <c r="A261" i="44"/>
  <c r="C260" i="44"/>
  <c r="B260" i="44"/>
  <c r="A260" i="44"/>
  <c r="C259" i="44"/>
  <c r="B259" i="44"/>
  <c r="A259" i="44" s="1"/>
  <c r="C258" i="44"/>
  <c r="B258" i="44"/>
  <c r="A258" i="44" s="1"/>
  <c r="C257" i="44"/>
  <c r="B257" i="44"/>
  <c r="A257" i="44" s="1"/>
  <c r="C256" i="44"/>
  <c r="B256" i="44"/>
  <c r="A256" i="44"/>
  <c r="C255" i="44"/>
  <c r="B255" i="44"/>
  <c r="A255" i="44" s="1"/>
  <c r="C254" i="44"/>
  <c r="B254" i="44"/>
  <c r="A254" i="44" s="1"/>
  <c r="C253" i="44"/>
  <c r="B253" i="44"/>
  <c r="A253" i="44"/>
  <c r="C252" i="44"/>
  <c r="B252" i="44"/>
  <c r="A252" i="44"/>
  <c r="C251" i="44"/>
  <c r="B251" i="44"/>
  <c r="A251" i="44"/>
  <c r="C250" i="44"/>
  <c r="B250" i="44"/>
  <c r="A250" i="44" s="1"/>
  <c r="C249" i="44"/>
  <c r="B249" i="44"/>
  <c r="A249" i="44" s="1"/>
  <c r="C248" i="44"/>
  <c r="B248" i="44"/>
  <c r="A248" i="44" s="1"/>
  <c r="C247" i="44"/>
  <c r="B247" i="44"/>
  <c r="A247" i="44" s="1"/>
  <c r="C246" i="44"/>
  <c r="B246" i="44"/>
  <c r="A246" i="44"/>
  <c r="C245" i="44"/>
  <c r="B245" i="44"/>
  <c r="A245" i="44"/>
  <c r="C244" i="44"/>
  <c r="B244" i="44"/>
  <c r="A244" i="44"/>
  <c r="C243" i="44"/>
  <c r="B243" i="44"/>
  <c r="A243" i="44"/>
  <c r="C242" i="44"/>
  <c r="B242" i="44"/>
  <c r="A242" i="44" s="1"/>
  <c r="C241" i="44"/>
  <c r="B241" i="44"/>
  <c r="A241" i="44" s="1"/>
  <c r="C240" i="44"/>
  <c r="B240" i="44"/>
  <c r="A240" i="44"/>
  <c r="C239" i="44"/>
  <c r="B239" i="44"/>
  <c r="A239" i="44" s="1"/>
  <c r="C238" i="44"/>
  <c r="B238" i="44"/>
  <c r="A238" i="44" s="1"/>
  <c r="C237" i="44"/>
  <c r="B237" i="44"/>
  <c r="A237" i="44"/>
  <c r="C236" i="44"/>
  <c r="B236" i="44"/>
  <c r="A236" i="44"/>
  <c r="C235" i="44"/>
  <c r="B235" i="44"/>
  <c r="A235" i="44"/>
  <c r="C234" i="44"/>
  <c r="B234" i="44"/>
  <c r="A234" i="44" s="1"/>
  <c r="C233" i="44"/>
  <c r="B233" i="44"/>
  <c r="A233" i="44" s="1"/>
  <c r="C232" i="44"/>
  <c r="B232" i="44"/>
  <c r="A232" i="44" s="1"/>
  <c r="C231" i="44"/>
  <c r="B231" i="44"/>
  <c r="A231" i="44" s="1"/>
  <c r="C230" i="44"/>
  <c r="B230" i="44"/>
  <c r="A230" i="44" s="1"/>
  <c r="C229" i="44"/>
  <c r="B229" i="44"/>
  <c r="A229" i="44" s="1"/>
  <c r="C228" i="44"/>
  <c r="B228" i="44"/>
  <c r="A228" i="44"/>
  <c r="C227" i="44"/>
  <c r="B227" i="44"/>
  <c r="A227" i="44" s="1"/>
  <c r="C226" i="44"/>
  <c r="B226" i="44"/>
  <c r="A226" i="44" s="1"/>
  <c r="C225" i="44"/>
  <c r="B225" i="44"/>
  <c r="A225" i="44" s="1"/>
  <c r="C224" i="44"/>
  <c r="B224" i="44"/>
  <c r="A224" i="44" s="1"/>
  <c r="C223" i="44"/>
  <c r="B223" i="44"/>
  <c r="A223" i="44" s="1"/>
  <c r="C222" i="44"/>
  <c r="B222" i="44"/>
  <c r="A222" i="44" s="1"/>
  <c r="C221" i="44"/>
  <c r="B221" i="44"/>
  <c r="A221" i="44" s="1"/>
  <c r="C220" i="44"/>
  <c r="B220" i="44"/>
  <c r="A220" i="44" s="1"/>
  <c r="C219" i="44"/>
  <c r="B219" i="44"/>
  <c r="A219" i="44"/>
  <c r="C218" i="44"/>
  <c r="B218" i="44"/>
  <c r="A218" i="44" s="1"/>
  <c r="C217" i="44"/>
  <c r="B217" i="44"/>
  <c r="A217" i="44" s="1"/>
  <c r="C216" i="44"/>
  <c r="B216" i="44"/>
  <c r="A216" i="44" s="1"/>
  <c r="C215" i="44"/>
  <c r="B215" i="44"/>
  <c r="A215" i="44" s="1"/>
  <c r="C214" i="44"/>
  <c r="B214" i="44"/>
  <c r="A214" i="44"/>
  <c r="C213" i="44"/>
  <c r="B213" i="44"/>
  <c r="A213" i="44" s="1"/>
  <c r="C212" i="44"/>
  <c r="B212" i="44"/>
  <c r="A212" i="44" s="1"/>
  <c r="C211" i="44"/>
  <c r="B211" i="44"/>
  <c r="A211" i="44" s="1"/>
  <c r="C210" i="44"/>
  <c r="B210" i="44"/>
  <c r="A210" i="44" s="1"/>
  <c r="C209" i="44"/>
  <c r="B209" i="44"/>
  <c r="A209" i="44" s="1"/>
  <c r="C208" i="44"/>
  <c r="B208" i="44"/>
  <c r="A208" i="44"/>
  <c r="C207" i="44"/>
  <c r="B207" i="44"/>
  <c r="A207" i="44" s="1"/>
  <c r="C206" i="44"/>
  <c r="B206" i="44"/>
  <c r="A206" i="44"/>
  <c r="C205" i="44"/>
  <c r="B205" i="44"/>
  <c r="A205" i="44"/>
  <c r="C204" i="44"/>
  <c r="B204" i="44"/>
  <c r="A204" i="44" s="1"/>
  <c r="C203" i="44"/>
  <c r="B203" i="44"/>
  <c r="A203" i="44" s="1"/>
  <c r="C202" i="44"/>
  <c r="B202" i="44"/>
  <c r="A202" i="44" s="1"/>
  <c r="C201" i="44"/>
  <c r="B201" i="44"/>
  <c r="A201" i="44" s="1"/>
  <c r="C200" i="44"/>
  <c r="B200" i="44"/>
  <c r="A200" i="44"/>
  <c r="C199" i="44"/>
  <c r="B199" i="44"/>
  <c r="A199" i="44" s="1"/>
  <c r="C198" i="44"/>
  <c r="B198" i="44"/>
  <c r="A198" i="44"/>
  <c r="C197" i="44"/>
  <c r="B197" i="44"/>
  <c r="A197" i="44"/>
  <c r="C196" i="44"/>
  <c r="B196" i="44"/>
  <c r="A196" i="44"/>
  <c r="C195" i="44"/>
  <c r="B195" i="44"/>
  <c r="A195" i="44" s="1"/>
  <c r="C194" i="44"/>
  <c r="B194" i="44"/>
  <c r="A194" i="44" s="1"/>
  <c r="C193" i="44"/>
  <c r="B193" i="44"/>
  <c r="A193" i="44" s="1"/>
  <c r="C192" i="44"/>
  <c r="B192" i="44"/>
  <c r="A192" i="44"/>
  <c r="C191" i="44"/>
  <c r="B191" i="44"/>
  <c r="A191" i="44" s="1"/>
  <c r="C190" i="44"/>
  <c r="B190" i="44"/>
  <c r="A190" i="44" s="1"/>
  <c r="C189" i="44"/>
  <c r="B189" i="44"/>
  <c r="A189" i="44"/>
  <c r="C188" i="44"/>
  <c r="B188" i="44"/>
  <c r="A188" i="44"/>
  <c r="C187" i="44"/>
  <c r="B187" i="44"/>
  <c r="A187" i="44"/>
  <c r="C186" i="44"/>
  <c r="B186" i="44"/>
  <c r="A186" i="44" s="1"/>
  <c r="C185" i="44"/>
  <c r="B185" i="44"/>
  <c r="A185" i="44" s="1"/>
  <c r="C184" i="44"/>
  <c r="B184" i="44"/>
  <c r="A184" i="44" s="1"/>
  <c r="C183" i="44"/>
  <c r="B183" i="44"/>
  <c r="A183" i="44" s="1"/>
  <c r="C182" i="44"/>
  <c r="B182" i="44"/>
  <c r="A182" i="44"/>
  <c r="C181" i="44"/>
  <c r="B181" i="44"/>
  <c r="A181" i="44" s="1"/>
  <c r="C180" i="44"/>
  <c r="B180" i="44"/>
  <c r="A180" i="44"/>
  <c r="C179" i="44"/>
  <c r="B179" i="44"/>
  <c r="A179" i="44"/>
  <c r="C178" i="44"/>
  <c r="B178" i="44"/>
  <c r="A178" i="44" s="1"/>
  <c r="C177" i="44"/>
  <c r="B177" i="44"/>
  <c r="A177" i="44" s="1"/>
  <c r="C176" i="44"/>
  <c r="B176" i="44"/>
  <c r="A176" i="44"/>
  <c r="C175" i="44"/>
  <c r="B175" i="44"/>
  <c r="A175" i="44" s="1"/>
  <c r="C174" i="44"/>
  <c r="B174" i="44"/>
  <c r="A174" i="44" s="1"/>
  <c r="C173" i="44"/>
  <c r="B173" i="44"/>
  <c r="A173" i="44"/>
  <c r="C172" i="44"/>
  <c r="B172" i="44"/>
  <c r="A172" i="44" s="1"/>
  <c r="C171" i="44"/>
  <c r="B171" i="44"/>
  <c r="A171" i="44"/>
  <c r="C170" i="44"/>
  <c r="B170" i="44"/>
  <c r="A170" i="44" s="1"/>
  <c r="C169" i="44"/>
  <c r="B169" i="44"/>
  <c r="A169" i="44" s="1"/>
  <c r="C168" i="44"/>
  <c r="B168" i="44"/>
  <c r="A168" i="44" s="1"/>
  <c r="C167" i="44"/>
  <c r="B167" i="44"/>
  <c r="A167" i="44" s="1"/>
  <c r="C166" i="44"/>
  <c r="B166" i="44"/>
  <c r="A166" i="44" s="1"/>
  <c r="C165" i="44"/>
  <c r="B165" i="44"/>
  <c r="A165" i="44" s="1"/>
  <c r="C164" i="44"/>
  <c r="B164" i="44"/>
  <c r="A164" i="44"/>
  <c r="C163" i="44"/>
  <c r="B163" i="44"/>
  <c r="A163" i="44" s="1"/>
  <c r="C162" i="44"/>
  <c r="B162" i="44"/>
  <c r="A162" i="44" s="1"/>
  <c r="C161" i="44"/>
  <c r="B161" i="44"/>
  <c r="A161" i="44" s="1"/>
  <c r="C160" i="44"/>
  <c r="B160" i="44"/>
  <c r="A160" i="44" s="1"/>
  <c r="C159" i="44"/>
  <c r="B159" i="44"/>
  <c r="A159" i="44" s="1"/>
  <c r="C158" i="44"/>
  <c r="B158" i="44"/>
  <c r="A158" i="44" s="1"/>
  <c r="C157" i="44"/>
  <c r="B157" i="44"/>
  <c r="A157" i="44" s="1"/>
  <c r="C156" i="44"/>
  <c r="B156" i="44"/>
  <c r="A156" i="44" s="1"/>
  <c r="C155" i="44"/>
  <c r="B155" i="44"/>
  <c r="A155" i="44"/>
  <c r="C154" i="44"/>
  <c r="B154" i="44"/>
  <c r="A154" i="44" s="1"/>
  <c r="C153" i="44"/>
  <c r="B153" i="44"/>
  <c r="A153" i="44" s="1"/>
  <c r="C152" i="44"/>
  <c r="B152" i="44"/>
  <c r="A152" i="44" s="1"/>
  <c r="C151" i="44"/>
  <c r="B151" i="44"/>
  <c r="A151" i="44" s="1"/>
  <c r="C150" i="44"/>
  <c r="B150" i="44"/>
  <c r="A150" i="44"/>
  <c r="C149" i="44"/>
  <c r="B149" i="44"/>
  <c r="A149" i="44" s="1"/>
  <c r="C148" i="44"/>
  <c r="B148" i="44"/>
  <c r="A148" i="44" s="1"/>
  <c r="C147" i="44"/>
  <c r="B147" i="44"/>
  <c r="A147" i="44" s="1"/>
  <c r="C146" i="44"/>
  <c r="B146" i="44"/>
  <c r="A146" i="44" s="1"/>
  <c r="C145" i="44"/>
  <c r="B145" i="44"/>
  <c r="A145" i="44" s="1"/>
  <c r="C144" i="44"/>
  <c r="B144" i="44"/>
  <c r="A144" i="44"/>
  <c r="C143" i="44"/>
  <c r="B143" i="44"/>
  <c r="A143" i="44" s="1"/>
  <c r="C142" i="44"/>
  <c r="B142" i="44"/>
  <c r="A142" i="44"/>
  <c r="C141" i="44"/>
  <c r="B141" i="44"/>
  <c r="A141" i="44"/>
  <c r="C140" i="44"/>
  <c r="B140" i="44"/>
  <c r="A140" i="44" s="1"/>
  <c r="C139" i="44"/>
  <c r="B139" i="44"/>
  <c r="A139" i="44" s="1"/>
  <c r="C138" i="44"/>
  <c r="B138" i="44"/>
  <c r="A138" i="44" s="1"/>
  <c r="C137" i="44"/>
  <c r="B137" i="44"/>
  <c r="A137" i="44" s="1"/>
  <c r="C136" i="44"/>
  <c r="B136" i="44"/>
  <c r="A136" i="44"/>
  <c r="C135" i="44"/>
  <c r="B135" i="44"/>
  <c r="A135" i="44" s="1"/>
  <c r="C134" i="44"/>
  <c r="B134" i="44"/>
  <c r="A134" i="44"/>
  <c r="C133" i="44"/>
  <c r="B133" i="44"/>
  <c r="A133" i="44"/>
  <c r="C132" i="44"/>
  <c r="B132" i="44"/>
  <c r="A132" i="44"/>
  <c r="C131" i="44"/>
  <c r="B131" i="44"/>
  <c r="A131" i="44" s="1"/>
  <c r="C130" i="44"/>
  <c r="B130" i="44"/>
  <c r="A130" i="44" s="1"/>
  <c r="C129" i="44"/>
  <c r="B129" i="44"/>
  <c r="A129" i="44" s="1"/>
  <c r="C128" i="44"/>
  <c r="B128" i="44"/>
  <c r="A128" i="44"/>
  <c r="C127" i="44"/>
  <c r="B127" i="44"/>
  <c r="A127" i="44" s="1"/>
  <c r="C126" i="44"/>
  <c r="B126" i="44"/>
  <c r="A126" i="44" s="1"/>
  <c r="C125" i="44"/>
  <c r="B125" i="44"/>
  <c r="A125" i="44"/>
  <c r="C124" i="44"/>
  <c r="B124" i="44"/>
  <c r="A124" i="44"/>
  <c r="C123" i="44"/>
  <c r="B123" i="44"/>
  <c r="A123" i="44"/>
  <c r="C122" i="44"/>
  <c r="B122" i="44"/>
  <c r="A122" i="44" s="1"/>
  <c r="C121" i="44"/>
  <c r="B121" i="44"/>
  <c r="A121" i="44" s="1"/>
  <c r="C120" i="44"/>
  <c r="B120" i="44"/>
  <c r="A120" i="44"/>
  <c r="C119" i="44"/>
  <c r="B119" i="44"/>
  <c r="A119" i="44" s="1"/>
  <c r="C118" i="44"/>
  <c r="B118" i="44"/>
  <c r="A118" i="44"/>
  <c r="C117" i="44"/>
  <c r="B117" i="44"/>
  <c r="A117" i="44"/>
  <c r="C116" i="44"/>
  <c r="B116" i="44"/>
  <c r="A116" i="44"/>
  <c r="C115" i="44"/>
  <c r="B115" i="44"/>
  <c r="A115" i="44"/>
  <c r="C114" i="44"/>
  <c r="B114" i="44"/>
  <c r="A114" i="44" s="1"/>
  <c r="C113" i="44"/>
  <c r="B113" i="44"/>
  <c r="A113" i="44" s="1"/>
  <c r="C112" i="44"/>
  <c r="B112" i="44"/>
  <c r="A112" i="44"/>
  <c r="C111" i="44"/>
  <c r="B111" i="44"/>
  <c r="A111" i="44" s="1"/>
  <c r="C110" i="44"/>
  <c r="B110" i="44"/>
  <c r="A110" i="44" s="1"/>
  <c r="C109" i="44"/>
  <c r="B109" i="44"/>
  <c r="A109" i="44"/>
  <c r="C108" i="44"/>
  <c r="B108" i="44"/>
  <c r="A108" i="44"/>
  <c r="C107" i="44"/>
  <c r="B107" i="44"/>
  <c r="A107" i="44"/>
  <c r="C106" i="44"/>
  <c r="B106" i="44"/>
  <c r="A106" i="44" s="1"/>
  <c r="C105" i="44"/>
  <c r="B105" i="44"/>
  <c r="A105" i="44" s="1"/>
  <c r="C104" i="44"/>
  <c r="B104" i="44"/>
  <c r="A104" i="44" s="1"/>
  <c r="C103" i="44"/>
  <c r="B103" i="44"/>
  <c r="A103" i="44" s="1"/>
  <c r="C102" i="44"/>
  <c r="B102" i="44"/>
  <c r="A102" i="44" s="1"/>
  <c r="C101" i="44"/>
  <c r="B101" i="44"/>
  <c r="A101" i="44" s="1"/>
  <c r="C100" i="44"/>
  <c r="B100" i="44"/>
  <c r="A100" i="44"/>
  <c r="C99" i="44"/>
  <c r="B99" i="44"/>
  <c r="A99" i="44"/>
  <c r="C98" i="44"/>
  <c r="B98" i="44"/>
  <c r="A98" i="44" s="1"/>
  <c r="C97" i="44"/>
  <c r="B97" i="44"/>
  <c r="A97" i="44" s="1"/>
  <c r="C96" i="44"/>
  <c r="B96" i="44"/>
  <c r="A96" i="44" s="1"/>
  <c r="C95" i="44"/>
  <c r="B95" i="44"/>
  <c r="A95" i="44" s="1"/>
  <c r="C94" i="44"/>
  <c r="B94" i="44"/>
  <c r="A94" i="44" s="1"/>
  <c r="C93" i="44"/>
  <c r="B93" i="44"/>
  <c r="A93" i="44" s="1"/>
  <c r="C92" i="44"/>
  <c r="B92" i="44"/>
  <c r="A92" i="44" s="1"/>
  <c r="C91" i="44"/>
  <c r="B91" i="44"/>
  <c r="A91" i="44"/>
  <c r="C90" i="44"/>
  <c r="B90" i="44"/>
  <c r="A90" i="44" s="1"/>
  <c r="C89" i="44"/>
  <c r="B89" i="44"/>
  <c r="A89" i="44" s="1"/>
  <c r="C88" i="44"/>
  <c r="B88" i="44"/>
  <c r="A88" i="44" s="1"/>
  <c r="C87" i="44"/>
  <c r="B87" i="44"/>
  <c r="A87" i="44" s="1"/>
  <c r="C86" i="44"/>
  <c r="B86" i="44"/>
  <c r="A86" i="44"/>
  <c r="C85" i="44"/>
  <c r="B85" i="44"/>
  <c r="A85" i="44" s="1"/>
  <c r="C84" i="44"/>
  <c r="B84" i="44"/>
  <c r="A84" i="44" s="1"/>
  <c r="C83" i="44"/>
  <c r="B83" i="44"/>
  <c r="A83" i="44" s="1"/>
  <c r="C82" i="44"/>
  <c r="B82" i="44"/>
  <c r="A82" i="44" s="1"/>
  <c r="C81" i="44"/>
  <c r="B81" i="44"/>
  <c r="A81" i="44" s="1"/>
  <c r="C80" i="44"/>
  <c r="B80" i="44"/>
  <c r="A80" i="44"/>
  <c r="C79" i="44"/>
  <c r="B79" i="44"/>
  <c r="A79" i="44" s="1"/>
  <c r="C78" i="44"/>
  <c r="B78" i="44"/>
  <c r="A78" i="44"/>
  <c r="C77" i="44"/>
  <c r="B77" i="44"/>
  <c r="A77" i="44"/>
  <c r="C76" i="44"/>
  <c r="B76" i="44"/>
  <c r="A76" i="44" s="1"/>
  <c r="C75" i="44"/>
  <c r="B75" i="44"/>
  <c r="A75" i="44" s="1"/>
  <c r="C74" i="44"/>
  <c r="B74" i="44"/>
  <c r="A74" i="44" s="1"/>
  <c r="C73" i="44"/>
  <c r="B73" i="44"/>
  <c r="A73" i="44" s="1"/>
  <c r="C72" i="44"/>
  <c r="B72" i="44"/>
  <c r="A72" i="44"/>
  <c r="C71" i="44"/>
  <c r="B71" i="44"/>
  <c r="A71" i="44" s="1"/>
  <c r="C70" i="44"/>
  <c r="B70" i="44"/>
  <c r="A70" i="44"/>
  <c r="C69" i="44"/>
  <c r="B69" i="44"/>
  <c r="A69" i="44"/>
  <c r="C68" i="44"/>
  <c r="B68" i="44"/>
  <c r="A68" i="44"/>
  <c r="C67" i="44"/>
  <c r="B67" i="44"/>
  <c r="A67" i="44" s="1"/>
  <c r="C66" i="44"/>
  <c r="B66" i="44"/>
  <c r="A66" i="44" s="1"/>
  <c r="C65" i="44"/>
  <c r="B65" i="44"/>
  <c r="A65" i="44" s="1"/>
  <c r="C64" i="44"/>
  <c r="B64" i="44"/>
  <c r="A64" i="44"/>
  <c r="C63" i="44"/>
  <c r="B63" i="44"/>
  <c r="A63" i="44" s="1"/>
  <c r="C62" i="44"/>
  <c r="B62" i="44"/>
  <c r="A62" i="44"/>
  <c r="C61" i="44"/>
  <c r="B61" i="44"/>
  <c r="A61" i="44"/>
  <c r="C60" i="44"/>
  <c r="B60" i="44"/>
  <c r="A60" i="44"/>
  <c r="C59" i="44"/>
  <c r="B59" i="44"/>
  <c r="A59" i="44"/>
  <c r="C58" i="44"/>
  <c r="B58" i="44"/>
  <c r="A58" i="44" s="1"/>
  <c r="C57" i="44"/>
  <c r="B57" i="44"/>
  <c r="A57" i="44" s="1"/>
  <c r="C56" i="44"/>
  <c r="B56" i="44"/>
  <c r="A56" i="44"/>
  <c r="C55" i="44"/>
  <c r="B55" i="44"/>
  <c r="A55" i="44" s="1"/>
  <c r="C54" i="44"/>
  <c r="B54" i="44"/>
  <c r="A54" i="44"/>
  <c r="C53" i="44"/>
  <c r="B53" i="44"/>
  <c r="A53" i="44"/>
  <c r="C52" i="44"/>
  <c r="B52" i="44"/>
  <c r="A52" i="44"/>
  <c r="C51" i="44"/>
  <c r="B51" i="44"/>
  <c r="A51" i="44"/>
  <c r="C50" i="44"/>
  <c r="B50" i="44"/>
  <c r="A50" i="44" s="1"/>
  <c r="C49" i="44"/>
  <c r="B49" i="44"/>
  <c r="A49" i="44" s="1"/>
  <c r="C48" i="44"/>
  <c r="B48" i="44"/>
  <c r="A48" i="44"/>
  <c r="C47" i="44"/>
  <c r="B47" i="44"/>
  <c r="A47" i="44" s="1"/>
  <c r="C46" i="44"/>
  <c r="B46" i="44"/>
  <c r="A46" i="44" s="1"/>
  <c r="C45" i="44"/>
  <c r="B45" i="44"/>
  <c r="A45" i="44"/>
  <c r="C44" i="44"/>
  <c r="B44" i="44"/>
  <c r="A44" i="44"/>
  <c r="C43" i="44"/>
  <c r="B43" i="44"/>
  <c r="A43" i="44"/>
  <c r="C42" i="44"/>
  <c r="B42" i="44"/>
  <c r="A42" i="44" s="1"/>
  <c r="C41" i="44"/>
  <c r="B41" i="44"/>
  <c r="A41" i="44" s="1"/>
  <c r="C40" i="44"/>
  <c r="B40" i="44"/>
  <c r="A40" i="44" s="1"/>
  <c r="C39" i="44"/>
  <c r="B39" i="44"/>
  <c r="A39" i="44" s="1"/>
  <c r="C38" i="44"/>
  <c r="B38" i="44"/>
  <c r="A38" i="44"/>
  <c r="C37" i="44"/>
  <c r="B37" i="44"/>
  <c r="A37" i="44" s="1"/>
  <c r="C36" i="44"/>
  <c r="B36" i="44"/>
  <c r="A36" i="44"/>
  <c r="C35" i="44"/>
  <c r="B35" i="44"/>
  <c r="A35" i="44" s="1"/>
  <c r="C34" i="44"/>
  <c r="B34" i="44"/>
  <c r="A34" i="44" s="1"/>
  <c r="C33" i="44"/>
  <c r="B33" i="44"/>
  <c r="A33" i="44" s="1"/>
  <c r="C32" i="44"/>
  <c r="B32" i="44"/>
  <c r="A32" i="44"/>
  <c r="C31" i="44"/>
  <c r="B31" i="44"/>
  <c r="A31" i="44" s="1"/>
  <c r="C30" i="44"/>
  <c r="B30" i="44"/>
  <c r="A30" i="44" s="1"/>
  <c r="C29" i="44"/>
  <c r="B29" i="44"/>
  <c r="A29" i="44"/>
  <c r="C28" i="44"/>
  <c r="B28" i="44"/>
  <c r="A28" i="44" s="1"/>
  <c r="C27" i="44"/>
  <c r="B27" i="44"/>
  <c r="A27" i="44"/>
  <c r="C26" i="44"/>
  <c r="B26" i="44"/>
  <c r="A26" i="44" s="1"/>
  <c r="C25" i="44"/>
  <c r="B25" i="44"/>
  <c r="A25" i="44" s="1"/>
  <c r="C24" i="44"/>
  <c r="B24" i="44"/>
  <c r="A24" i="44" s="1"/>
  <c r="C23" i="44"/>
  <c r="B23" i="44"/>
  <c r="A23" i="44" s="1"/>
  <c r="C22" i="44"/>
  <c r="B22" i="44"/>
  <c r="A22" i="44"/>
  <c r="C21" i="44"/>
  <c r="B21" i="44"/>
  <c r="A21" i="44" s="1"/>
  <c r="C20" i="44"/>
  <c r="B20" i="44"/>
  <c r="A20" i="44"/>
  <c r="C19" i="44"/>
  <c r="B19" i="44"/>
  <c r="A19" i="44" s="1"/>
  <c r="C18" i="44"/>
  <c r="B18" i="44"/>
  <c r="A18" i="44" s="1"/>
  <c r="C17" i="44"/>
  <c r="B17" i="44"/>
  <c r="A17" i="44" s="1"/>
  <c r="C16" i="44"/>
  <c r="B16" i="44"/>
  <c r="A16" i="44"/>
  <c r="C15" i="44"/>
  <c r="B15" i="44"/>
  <c r="A15" i="44" s="1"/>
  <c r="C14" i="44"/>
  <c r="B14" i="44"/>
  <c r="A14" i="44"/>
  <c r="C13" i="44"/>
  <c r="B13" i="44"/>
  <c r="A13" i="44"/>
  <c r="C12" i="44"/>
  <c r="B12" i="44"/>
  <c r="A12" i="44" s="1"/>
  <c r="C11" i="44"/>
  <c r="B11" i="44"/>
  <c r="A11" i="44"/>
  <c r="C10" i="44"/>
  <c r="B10" i="44"/>
  <c r="A10" i="44" s="1"/>
  <c r="C9" i="44"/>
  <c r="B9" i="44"/>
  <c r="A9" i="44" s="1"/>
  <c r="C8" i="44"/>
  <c r="B8" i="44"/>
  <c r="A8" i="44"/>
  <c r="C7" i="44"/>
  <c r="B7" i="44"/>
  <c r="A7" i="44" s="1"/>
  <c r="C6" i="44"/>
  <c r="B6" i="44"/>
  <c r="A6" i="44"/>
  <c r="C5" i="44"/>
  <c r="B5" i="44"/>
  <c r="A5" i="44"/>
  <c r="C4" i="44"/>
  <c r="B4" i="44"/>
  <c r="A4" i="44"/>
  <c r="F15" i="46" l="1"/>
  <c r="F15" i="45"/>
  <c r="F17" i="39"/>
  <c r="D15" i="39"/>
  <c r="C15" i="39"/>
  <c r="B4" i="39"/>
  <c r="B3" i="39"/>
  <c r="B2" i="39"/>
  <c r="E17" i="38"/>
  <c r="F17" i="38" s="1"/>
  <c r="D15" i="38"/>
  <c r="C15" i="38"/>
  <c r="B4" i="38"/>
  <c r="B3" i="38"/>
  <c r="B2" i="38"/>
  <c r="E17" i="37"/>
  <c r="F17" i="37" s="1"/>
  <c r="D15" i="37"/>
  <c r="C15" i="37"/>
  <c r="B4" i="37"/>
  <c r="B3" i="37"/>
  <c r="B2" i="37"/>
  <c r="E17" i="35"/>
  <c r="F17" i="35" s="1"/>
  <c r="C520" i="36"/>
  <c r="B520" i="36"/>
  <c r="A520" i="36"/>
  <c r="C519" i="36"/>
  <c r="B519" i="36"/>
  <c r="A519" i="36"/>
  <c r="C518" i="36"/>
  <c r="B518" i="36"/>
  <c r="A518" i="36"/>
  <c r="C517" i="36"/>
  <c r="B517" i="36"/>
  <c r="A517" i="36" s="1"/>
  <c r="C516" i="36"/>
  <c r="B516" i="36"/>
  <c r="A516" i="36" s="1"/>
  <c r="C515" i="36"/>
  <c r="B515" i="36"/>
  <c r="A515" i="36" s="1"/>
  <c r="C514" i="36"/>
  <c r="B514" i="36"/>
  <c r="A514" i="36" s="1"/>
  <c r="C513" i="36"/>
  <c r="B513" i="36"/>
  <c r="A513" i="36" s="1"/>
  <c r="C512" i="36"/>
  <c r="B512" i="36"/>
  <c r="A512" i="36"/>
  <c r="C511" i="36"/>
  <c r="B511" i="36"/>
  <c r="A511" i="36"/>
  <c r="C510" i="36"/>
  <c r="B510" i="36"/>
  <c r="A510" i="36"/>
  <c r="C509" i="36"/>
  <c r="B509" i="36"/>
  <c r="A509" i="36" s="1"/>
  <c r="C508" i="36"/>
  <c r="B508" i="36"/>
  <c r="A508" i="36" s="1"/>
  <c r="C507" i="36"/>
  <c r="B507" i="36"/>
  <c r="A507" i="36" s="1"/>
  <c r="C506" i="36"/>
  <c r="B506" i="36"/>
  <c r="A506" i="36"/>
  <c r="C505" i="36"/>
  <c r="B505" i="36"/>
  <c r="A505" i="36"/>
  <c r="C504" i="36"/>
  <c r="B504" i="36"/>
  <c r="A504" i="36"/>
  <c r="C503" i="36"/>
  <c r="B503" i="36"/>
  <c r="A503" i="36"/>
  <c r="C502" i="36"/>
  <c r="B502" i="36"/>
  <c r="A502" i="36"/>
  <c r="C501" i="36"/>
  <c r="B501" i="36"/>
  <c r="A501" i="36" s="1"/>
  <c r="C500" i="36"/>
  <c r="B500" i="36"/>
  <c r="A500" i="36" s="1"/>
  <c r="C499" i="36"/>
  <c r="B499" i="36"/>
  <c r="A499" i="36" s="1"/>
  <c r="C498" i="36"/>
  <c r="B498" i="36"/>
  <c r="A498" i="36"/>
  <c r="C497" i="36"/>
  <c r="B497" i="36"/>
  <c r="A497" i="36"/>
  <c r="C496" i="36"/>
  <c r="B496" i="36"/>
  <c r="A496" i="36"/>
  <c r="C495" i="36"/>
  <c r="B495" i="36"/>
  <c r="A495" i="36"/>
  <c r="C494" i="36"/>
  <c r="B494" i="36"/>
  <c r="A494" i="36" s="1"/>
  <c r="C493" i="36"/>
  <c r="B493" i="36"/>
  <c r="A493" i="36" s="1"/>
  <c r="C492" i="36"/>
  <c r="B492" i="36"/>
  <c r="A492" i="36" s="1"/>
  <c r="C491" i="36"/>
  <c r="B491" i="36"/>
  <c r="A491" i="36" s="1"/>
  <c r="C490" i="36"/>
  <c r="B490" i="36"/>
  <c r="A490" i="36"/>
  <c r="C489" i="36"/>
  <c r="B489" i="36"/>
  <c r="A489" i="36"/>
  <c r="C488" i="36"/>
  <c r="B488" i="36"/>
  <c r="A488" i="36"/>
  <c r="C487" i="36"/>
  <c r="B487" i="36"/>
  <c r="A487" i="36"/>
  <c r="C486" i="36"/>
  <c r="B486" i="36"/>
  <c r="A486" i="36" s="1"/>
  <c r="C485" i="36"/>
  <c r="B485" i="36"/>
  <c r="A485" i="36" s="1"/>
  <c r="C484" i="36"/>
  <c r="B484" i="36"/>
  <c r="A484" i="36" s="1"/>
  <c r="C483" i="36"/>
  <c r="B483" i="36"/>
  <c r="A483" i="36" s="1"/>
  <c r="C482" i="36"/>
  <c r="B482" i="36"/>
  <c r="A482" i="36"/>
  <c r="C481" i="36"/>
  <c r="B481" i="36"/>
  <c r="A481" i="36"/>
  <c r="C480" i="36"/>
  <c r="B480" i="36"/>
  <c r="A480" i="36"/>
  <c r="C479" i="36"/>
  <c r="B479" i="36"/>
  <c r="A479" i="36"/>
  <c r="C478" i="36"/>
  <c r="B478" i="36"/>
  <c r="A478" i="36" s="1"/>
  <c r="C477" i="36"/>
  <c r="B477" i="36"/>
  <c r="A477" i="36" s="1"/>
  <c r="C476" i="36"/>
  <c r="B476" i="36"/>
  <c r="A476" i="36" s="1"/>
  <c r="C475" i="36"/>
  <c r="B475" i="36"/>
  <c r="A475" i="36"/>
  <c r="C474" i="36"/>
  <c r="B474" i="36"/>
  <c r="A474" i="36"/>
  <c r="C473" i="36"/>
  <c r="B473" i="36"/>
  <c r="A473" i="36"/>
  <c r="C472" i="36"/>
  <c r="B472" i="36"/>
  <c r="A472" i="36"/>
  <c r="C471" i="36"/>
  <c r="B471" i="36"/>
  <c r="A471" i="36"/>
  <c r="C470" i="36"/>
  <c r="B470" i="36"/>
  <c r="A470" i="36" s="1"/>
  <c r="C469" i="36"/>
  <c r="B469" i="36"/>
  <c r="A469" i="36" s="1"/>
  <c r="C468" i="36"/>
  <c r="B468" i="36"/>
  <c r="A468" i="36" s="1"/>
  <c r="C467" i="36"/>
  <c r="B467" i="36"/>
  <c r="A467" i="36"/>
  <c r="C466" i="36"/>
  <c r="B466" i="36"/>
  <c r="A466" i="36"/>
  <c r="C465" i="36"/>
  <c r="B465" i="36"/>
  <c r="A465" i="36"/>
  <c r="C464" i="36"/>
  <c r="B464" i="36"/>
  <c r="A464" i="36"/>
  <c r="C463" i="36"/>
  <c r="B463" i="36"/>
  <c r="A463" i="36"/>
  <c r="C462" i="36"/>
  <c r="B462" i="36"/>
  <c r="A462" i="36" s="1"/>
  <c r="C461" i="36"/>
  <c r="B461" i="36"/>
  <c r="A461" i="36" s="1"/>
  <c r="C460" i="36"/>
  <c r="B460" i="36"/>
  <c r="A460" i="36" s="1"/>
  <c r="C459" i="36"/>
  <c r="B459" i="36"/>
  <c r="A459" i="36"/>
  <c r="C458" i="36"/>
  <c r="B458" i="36"/>
  <c r="A458" i="36"/>
  <c r="C457" i="36"/>
  <c r="B457" i="36"/>
  <c r="A457" i="36"/>
  <c r="C456" i="36"/>
  <c r="B456" i="36"/>
  <c r="A456" i="36" s="1"/>
  <c r="C455" i="36"/>
  <c r="B455" i="36"/>
  <c r="A455" i="36"/>
  <c r="C454" i="36"/>
  <c r="B454" i="36"/>
  <c r="A454" i="36" s="1"/>
  <c r="C453" i="36"/>
  <c r="B453" i="36"/>
  <c r="A453" i="36" s="1"/>
  <c r="C452" i="36"/>
  <c r="B452" i="36"/>
  <c r="A452" i="36" s="1"/>
  <c r="C451" i="36"/>
  <c r="B451" i="36"/>
  <c r="A451" i="36"/>
  <c r="C450" i="36"/>
  <c r="B450" i="36"/>
  <c r="A450" i="36"/>
  <c r="C449" i="36"/>
  <c r="B449" i="36"/>
  <c r="A449" i="36"/>
  <c r="C448" i="36"/>
  <c r="B448" i="36"/>
  <c r="A448" i="36"/>
  <c r="C447" i="36"/>
  <c r="B447" i="36"/>
  <c r="A447" i="36" s="1"/>
  <c r="C446" i="36"/>
  <c r="B446" i="36"/>
  <c r="A446" i="36" s="1"/>
  <c r="C445" i="36"/>
  <c r="B445" i="36"/>
  <c r="A445" i="36" s="1"/>
  <c r="C444" i="36"/>
  <c r="B444" i="36"/>
  <c r="A444" i="36" s="1"/>
  <c r="C443" i="36"/>
  <c r="B443" i="36"/>
  <c r="A443" i="36"/>
  <c r="C442" i="36"/>
  <c r="B442" i="36"/>
  <c r="A442" i="36"/>
  <c r="C441" i="36"/>
  <c r="B441" i="36"/>
  <c r="A441" i="36"/>
  <c r="C440" i="36"/>
  <c r="B440" i="36"/>
  <c r="A440" i="36"/>
  <c r="C439" i="36"/>
  <c r="B439" i="36"/>
  <c r="A439" i="36" s="1"/>
  <c r="C438" i="36"/>
  <c r="B438" i="36"/>
  <c r="A438" i="36" s="1"/>
  <c r="C437" i="36"/>
  <c r="B437" i="36"/>
  <c r="A437" i="36" s="1"/>
  <c r="C436" i="36"/>
  <c r="B436" i="36"/>
  <c r="A436" i="36" s="1"/>
  <c r="C435" i="36"/>
  <c r="B435" i="36"/>
  <c r="A435" i="36"/>
  <c r="C434" i="36"/>
  <c r="B434" i="36"/>
  <c r="A434" i="36"/>
  <c r="C433" i="36"/>
  <c r="B433" i="36"/>
  <c r="A433" i="36"/>
  <c r="C432" i="36"/>
  <c r="B432" i="36"/>
  <c r="A432" i="36"/>
  <c r="C431" i="36"/>
  <c r="B431" i="36"/>
  <c r="A431" i="36" s="1"/>
  <c r="C430" i="36"/>
  <c r="B430" i="36"/>
  <c r="A430" i="36" s="1"/>
  <c r="C429" i="36"/>
  <c r="B429" i="36"/>
  <c r="A429" i="36" s="1"/>
  <c r="C428" i="36"/>
  <c r="B428" i="36"/>
  <c r="A428" i="36" s="1"/>
  <c r="C427" i="36"/>
  <c r="B427" i="36"/>
  <c r="A427" i="36"/>
  <c r="C426" i="36"/>
  <c r="B426" i="36"/>
  <c r="A426" i="36"/>
  <c r="C425" i="36"/>
  <c r="B425" i="36"/>
  <c r="A425" i="36"/>
  <c r="C424" i="36"/>
  <c r="B424" i="36"/>
  <c r="A424" i="36"/>
  <c r="C423" i="36"/>
  <c r="B423" i="36"/>
  <c r="A423" i="36" s="1"/>
  <c r="C422" i="36"/>
  <c r="B422" i="36"/>
  <c r="A422" i="36" s="1"/>
  <c r="C421" i="36"/>
  <c r="B421" i="36"/>
  <c r="A421" i="36" s="1"/>
  <c r="C420" i="36"/>
  <c r="B420" i="36"/>
  <c r="A420" i="36"/>
  <c r="C419" i="36"/>
  <c r="B419" i="36"/>
  <c r="A419" i="36"/>
  <c r="C418" i="36"/>
  <c r="B418" i="36"/>
  <c r="A418" i="36"/>
  <c r="C417" i="36"/>
  <c r="B417" i="36"/>
  <c r="A417" i="36" s="1"/>
  <c r="C416" i="36"/>
  <c r="B416" i="36"/>
  <c r="A416" i="36"/>
  <c r="C415" i="36"/>
  <c r="B415" i="36"/>
  <c r="A415" i="36" s="1"/>
  <c r="C414" i="36"/>
  <c r="B414" i="36"/>
  <c r="A414" i="36"/>
  <c r="C413" i="36"/>
  <c r="B413" i="36"/>
  <c r="A413" i="36" s="1"/>
  <c r="C412" i="36"/>
  <c r="B412" i="36"/>
  <c r="A412" i="36"/>
  <c r="C411" i="36"/>
  <c r="B411" i="36"/>
  <c r="A411" i="36" s="1"/>
  <c r="C410" i="36"/>
  <c r="B410" i="36"/>
  <c r="A410" i="36"/>
  <c r="C409" i="36"/>
  <c r="B409" i="36"/>
  <c r="A409" i="36" s="1"/>
  <c r="C408" i="36"/>
  <c r="B408" i="36"/>
  <c r="A408" i="36"/>
  <c r="C407" i="36"/>
  <c r="B407" i="36"/>
  <c r="A407" i="36" s="1"/>
  <c r="C406" i="36"/>
  <c r="B406" i="36"/>
  <c r="A406" i="36"/>
  <c r="C405" i="36"/>
  <c r="B405" i="36"/>
  <c r="A405" i="36" s="1"/>
  <c r="C404" i="36"/>
  <c r="B404" i="36"/>
  <c r="A404" i="36" s="1"/>
  <c r="C403" i="36"/>
  <c r="B403" i="36"/>
  <c r="A403" i="36" s="1"/>
  <c r="C402" i="36"/>
  <c r="B402" i="36"/>
  <c r="A402" i="36"/>
  <c r="C401" i="36"/>
  <c r="B401" i="36"/>
  <c r="A401" i="36" s="1"/>
  <c r="C400" i="36"/>
  <c r="B400" i="36"/>
  <c r="A400" i="36"/>
  <c r="C399" i="36"/>
  <c r="B399" i="36"/>
  <c r="A399" i="36" s="1"/>
  <c r="C398" i="36"/>
  <c r="B398" i="36"/>
  <c r="A398" i="36"/>
  <c r="C397" i="36"/>
  <c r="B397" i="36"/>
  <c r="A397" i="36" s="1"/>
  <c r="C396" i="36"/>
  <c r="B396" i="36"/>
  <c r="A396" i="36" s="1"/>
  <c r="C395" i="36"/>
  <c r="B395" i="36"/>
  <c r="A395" i="36" s="1"/>
  <c r="C394" i="36"/>
  <c r="B394" i="36"/>
  <c r="A394" i="36"/>
  <c r="C393" i="36"/>
  <c r="B393" i="36"/>
  <c r="A393" i="36"/>
  <c r="C392" i="36"/>
  <c r="B392" i="36"/>
  <c r="A392" i="36"/>
  <c r="C391" i="36"/>
  <c r="B391" i="36"/>
  <c r="A391" i="36" s="1"/>
  <c r="C390" i="36"/>
  <c r="B390" i="36"/>
  <c r="A390" i="36" s="1"/>
  <c r="C389" i="36"/>
  <c r="B389" i="36"/>
  <c r="A389" i="36" s="1"/>
  <c r="C388" i="36"/>
  <c r="B388" i="36"/>
  <c r="A388" i="36"/>
  <c r="C387" i="36"/>
  <c r="B387" i="36"/>
  <c r="A387" i="36"/>
  <c r="C386" i="36"/>
  <c r="B386" i="36"/>
  <c r="A386" i="36"/>
  <c r="C385" i="36"/>
  <c r="B385" i="36"/>
  <c r="A385" i="36"/>
  <c r="C384" i="36"/>
  <c r="B384" i="36"/>
  <c r="A384" i="36"/>
  <c r="C383" i="36"/>
  <c r="B383" i="36"/>
  <c r="A383" i="36" s="1"/>
  <c r="C382" i="36"/>
  <c r="B382" i="36"/>
  <c r="A382" i="36" s="1"/>
  <c r="C381" i="36"/>
  <c r="B381" i="36"/>
  <c r="A381" i="36" s="1"/>
  <c r="C380" i="36"/>
  <c r="B380" i="36"/>
  <c r="A380" i="36"/>
  <c r="C379" i="36"/>
  <c r="B379" i="36"/>
  <c r="A379" i="36"/>
  <c r="C378" i="36"/>
  <c r="B378" i="36"/>
  <c r="A378" i="36"/>
  <c r="C377" i="36"/>
  <c r="B377" i="36"/>
  <c r="A377" i="36" s="1"/>
  <c r="C376" i="36"/>
  <c r="B376" i="36"/>
  <c r="A376" i="36"/>
  <c r="C375" i="36"/>
  <c r="B375" i="36"/>
  <c r="A375" i="36" s="1"/>
  <c r="C374" i="36"/>
  <c r="B374" i="36"/>
  <c r="A374" i="36" s="1"/>
  <c r="C373" i="36"/>
  <c r="B373" i="36"/>
  <c r="A373" i="36" s="1"/>
  <c r="C372" i="36"/>
  <c r="B372" i="36"/>
  <c r="A372" i="36"/>
  <c r="C371" i="36"/>
  <c r="B371" i="36"/>
  <c r="A371" i="36"/>
  <c r="C370" i="36"/>
  <c r="B370" i="36"/>
  <c r="A370" i="36"/>
  <c r="C369" i="36"/>
  <c r="B369" i="36"/>
  <c r="A369" i="36" s="1"/>
  <c r="C368" i="36"/>
  <c r="B368" i="36"/>
  <c r="A368" i="36" s="1"/>
  <c r="C367" i="36"/>
  <c r="B367" i="36"/>
  <c r="A367" i="36"/>
  <c r="C366" i="36"/>
  <c r="B366" i="36"/>
  <c r="A366" i="36"/>
  <c r="C365" i="36"/>
  <c r="B365" i="36"/>
  <c r="A365" i="36"/>
  <c r="C364" i="36"/>
  <c r="B364" i="36"/>
  <c r="A364" i="36" s="1"/>
  <c r="C363" i="36"/>
  <c r="B363" i="36"/>
  <c r="A363" i="36" s="1"/>
  <c r="C362" i="36"/>
  <c r="B362" i="36"/>
  <c r="A362" i="36" s="1"/>
  <c r="C361" i="36"/>
  <c r="B361" i="36"/>
  <c r="A361" i="36" s="1"/>
  <c r="C360" i="36"/>
  <c r="B360" i="36"/>
  <c r="A360" i="36" s="1"/>
  <c r="C359" i="36"/>
  <c r="B359" i="36"/>
  <c r="A359" i="36"/>
  <c r="C358" i="36"/>
  <c r="B358" i="36"/>
  <c r="A358" i="36"/>
  <c r="C357" i="36"/>
  <c r="B357" i="36"/>
  <c r="A357" i="36"/>
  <c r="C356" i="36"/>
  <c r="B356" i="36"/>
  <c r="A356" i="36" s="1"/>
  <c r="C355" i="36"/>
  <c r="B355" i="36"/>
  <c r="A355" i="36" s="1"/>
  <c r="C354" i="36"/>
  <c r="B354" i="36"/>
  <c r="A354" i="36" s="1"/>
  <c r="C353" i="36"/>
  <c r="B353" i="36"/>
  <c r="A353" i="36"/>
  <c r="C352" i="36"/>
  <c r="B352" i="36"/>
  <c r="A352" i="36"/>
  <c r="C351" i="36"/>
  <c r="B351" i="36"/>
  <c r="A351" i="36"/>
  <c r="C350" i="36"/>
  <c r="B350" i="36"/>
  <c r="A350" i="36" s="1"/>
  <c r="C349" i="36"/>
  <c r="B349" i="36"/>
  <c r="A349" i="36" s="1"/>
  <c r="C348" i="36"/>
  <c r="B348" i="36"/>
  <c r="A348" i="36" s="1"/>
  <c r="C347" i="36"/>
  <c r="B347" i="36"/>
  <c r="A347" i="36"/>
  <c r="C346" i="36"/>
  <c r="B346" i="36"/>
  <c r="A346" i="36" s="1"/>
  <c r="C345" i="36"/>
  <c r="B345" i="36"/>
  <c r="A345" i="36"/>
  <c r="C344" i="36"/>
  <c r="B344" i="36"/>
  <c r="A344" i="36" s="1"/>
  <c r="C343" i="36"/>
  <c r="B343" i="36"/>
  <c r="A343" i="36"/>
  <c r="C342" i="36"/>
  <c r="B342" i="36"/>
  <c r="A342" i="36" s="1"/>
  <c r="C341" i="36"/>
  <c r="B341" i="36"/>
  <c r="A341" i="36" s="1"/>
  <c r="C340" i="36"/>
  <c r="B340" i="36"/>
  <c r="A340" i="36" s="1"/>
  <c r="C339" i="36"/>
  <c r="B339" i="36"/>
  <c r="A339" i="36"/>
  <c r="C338" i="36"/>
  <c r="B338" i="36"/>
  <c r="A338" i="36"/>
  <c r="C337" i="36"/>
  <c r="B337" i="36"/>
  <c r="A337" i="36"/>
  <c r="C336" i="36"/>
  <c r="B336" i="36"/>
  <c r="A336" i="36" s="1"/>
  <c r="C335" i="36"/>
  <c r="B335" i="36"/>
  <c r="A335" i="36" s="1"/>
  <c r="C334" i="36"/>
  <c r="B334" i="36"/>
  <c r="A334" i="36" s="1"/>
  <c r="C333" i="36"/>
  <c r="B333" i="36"/>
  <c r="A333" i="36"/>
  <c r="C332" i="36"/>
  <c r="B332" i="36"/>
  <c r="A332" i="36" s="1"/>
  <c r="C331" i="36"/>
  <c r="B331" i="36"/>
  <c r="A331" i="36"/>
  <c r="C330" i="36"/>
  <c r="B330" i="36"/>
  <c r="A330" i="36" s="1"/>
  <c r="C329" i="36"/>
  <c r="B329" i="36"/>
  <c r="A329" i="36"/>
  <c r="C328" i="36"/>
  <c r="B328" i="36"/>
  <c r="A328" i="36" s="1"/>
  <c r="C327" i="36"/>
  <c r="B327" i="36"/>
  <c r="A327" i="36"/>
  <c r="C326" i="36"/>
  <c r="B326" i="36"/>
  <c r="A326" i="36" s="1"/>
  <c r="C325" i="36"/>
  <c r="B325" i="36"/>
  <c r="A325" i="36"/>
  <c r="C324" i="36"/>
  <c r="B324" i="36"/>
  <c r="A324" i="36" s="1"/>
  <c r="C323" i="36"/>
  <c r="B323" i="36"/>
  <c r="A323" i="36"/>
  <c r="C322" i="36"/>
  <c r="B322" i="36"/>
  <c r="A322" i="36" s="1"/>
  <c r="C321" i="36"/>
  <c r="B321" i="36"/>
  <c r="A321" i="36"/>
  <c r="C320" i="36"/>
  <c r="B320" i="36"/>
  <c r="A320" i="36" s="1"/>
  <c r="C319" i="36"/>
  <c r="B319" i="36"/>
  <c r="A319" i="36"/>
  <c r="C318" i="36"/>
  <c r="B318" i="36"/>
  <c r="A318" i="36" s="1"/>
  <c r="C317" i="36"/>
  <c r="B317" i="36"/>
  <c r="A317" i="36"/>
  <c r="C316" i="36"/>
  <c r="B316" i="36"/>
  <c r="A316" i="36" s="1"/>
  <c r="C315" i="36"/>
  <c r="B315" i="36"/>
  <c r="A315" i="36"/>
  <c r="C314" i="36"/>
  <c r="B314" i="36"/>
  <c r="A314" i="36" s="1"/>
  <c r="C313" i="36"/>
  <c r="B313" i="36"/>
  <c r="A313" i="36"/>
  <c r="C312" i="36"/>
  <c r="B312" i="36"/>
  <c r="A312" i="36" s="1"/>
  <c r="C311" i="36"/>
  <c r="B311" i="36"/>
  <c r="A311" i="36"/>
  <c r="C310" i="36"/>
  <c r="B310" i="36"/>
  <c r="A310" i="36" s="1"/>
  <c r="C309" i="36"/>
  <c r="B309" i="36"/>
  <c r="A309" i="36"/>
  <c r="C308" i="36"/>
  <c r="B308" i="36"/>
  <c r="A308" i="36" s="1"/>
  <c r="C307" i="36"/>
  <c r="B307" i="36"/>
  <c r="A307" i="36"/>
  <c r="C306" i="36"/>
  <c r="B306" i="36"/>
  <c r="A306" i="36" s="1"/>
  <c r="C305" i="36"/>
  <c r="B305" i="36"/>
  <c r="A305" i="36"/>
  <c r="C304" i="36"/>
  <c r="B304" i="36"/>
  <c r="A304" i="36" s="1"/>
  <c r="C303" i="36"/>
  <c r="B303" i="36"/>
  <c r="A303" i="36"/>
  <c r="C302" i="36"/>
  <c r="B302" i="36"/>
  <c r="A302" i="36" s="1"/>
  <c r="C301" i="36"/>
  <c r="B301" i="36"/>
  <c r="A301" i="36"/>
  <c r="C300" i="36"/>
  <c r="B300" i="36"/>
  <c r="A300" i="36" s="1"/>
  <c r="C299" i="36"/>
  <c r="B299" i="36"/>
  <c r="A299" i="36"/>
  <c r="C298" i="36"/>
  <c r="B298" i="36"/>
  <c r="A298" i="36" s="1"/>
  <c r="C297" i="36"/>
  <c r="B297" i="36"/>
  <c r="A297" i="36"/>
  <c r="C296" i="36"/>
  <c r="B296" i="36"/>
  <c r="A296" i="36" s="1"/>
  <c r="C295" i="36"/>
  <c r="B295" i="36"/>
  <c r="A295" i="36"/>
  <c r="C294" i="36"/>
  <c r="B294" i="36"/>
  <c r="A294" i="36" s="1"/>
  <c r="C293" i="36"/>
  <c r="B293" i="36"/>
  <c r="A293" i="36"/>
  <c r="C292" i="36"/>
  <c r="B292" i="36"/>
  <c r="A292" i="36" s="1"/>
  <c r="C291" i="36"/>
  <c r="B291" i="36"/>
  <c r="A291" i="36"/>
  <c r="C290" i="36"/>
  <c r="B290" i="36"/>
  <c r="A290" i="36" s="1"/>
  <c r="C289" i="36"/>
  <c r="B289" i="36"/>
  <c r="A289" i="36"/>
  <c r="C288" i="36"/>
  <c r="B288" i="36"/>
  <c r="A288" i="36" s="1"/>
  <c r="C287" i="36"/>
  <c r="B287" i="36"/>
  <c r="A287" i="36"/>
  <c r="C286" i="36"/>
  <c r="B286" i="36"/>
  <c r="A286" i="36" s="1"/>
  <c r="C285" i="36"/>
  <c r="B285" i="36"/>
  <c r="A285" i="36"/>
  <c r="C284" i="36"/>
  <c r="B284" i="36"/>
  <c r="A284" i="36" s="1"/>
  <c r="C283" i="36"/>
  <c r="B283" i="36"/>
  <c r="A283" i="36"/>
  <c r="C282" i="36"/>
  <c r="B282" i="36"/>
  <c r="A282" i="36" s="1"/>
  <c r="C281" i="36"/>
  <c r="B281" i="36"/>
  <c r="A281" i="36"/>
  <c r="C280" i="36"/>
  <c r="B280" i="36"/>
  <c r="A280" i="36" s="1"/>
  <c r="C279" i="36"/>
  <c r="B279" i="36"/>
  <c r="A279" i="36"/>
  <c r="C278" i="36"/>
  <c r="B278" i="36"/>
  <c r="A278" i="36" s="1"/>
  <c r="C277" i="36"/>
  <c r="B277" i="36"/>
  <c r="A277" i="36"/>
  <c r="C276" i="36"/>
  <c r="B276" i="36"/>
  <c r="A276" i="36" s="1"/>
  <c r="C275" i="36"/>
  <c r="B275" i="36"/>
  <c r="A275" i="36"/>
  <c r="C274" i="36"/>
  <c r="B274" i="36"/>
  <c r="A274" i="36" s="1"/>
  <c r="C273" i="36"/>
  <c r="B273" i="36"/>
  <c r="A273" i="36"/>
  <c r="C272" i="36"/>
  <c r="B272" i="36"/>
  <c r="A272" i="36" s="1"/>
  <c r="C271" i="36"/>
  <c r="B271" i="36"/>
  <c r="A271" i="36"/>
  <c r="C270" i="36"/>
  <c r="B270" i="36"/>
  <c r="A270" i="36" s="1"/>
  <c r="C269" i="36"/>
  <c r="B269" i="36"/>
  <c r="A269" i="36"/>
  <c r="C268" i="36"/>
  <c r="B268" i="36"/>
  <c r="A268" i="36" s="1"/>
  <c r="C267" i="36"/>
  <c r="B267" i="36"/>
  <c r="A267" i="36"/>
  <c r="C266" i="36"/>
  <c r="B266" i="36"/>
  <c r="A266" i="36" s="1"/>
  <c r="C265" i="36"/>
  <c r="B265" i="36"/>
  <c r="A265" i="36"/>
  <c r="C264" i="36"/>
  <c r="B264" i="36"/>
  <c r="A264" i="36" s="1"/>
  <c r="C263" i="36"/>
  <c r="B263" i="36"/>
  <c r="A263" i="36"/>
  <c r="C262" i="36"/>
  <c r="B262" i="36"/>
  <c r="A262" i="36" s="1"/>
  <c r="C261" i="36"/>
  <c r="B261" i="36"/>
  <c r="A261" i="36"/>
  <c r="C260" i="36"/>
  <c r="B260" i="36"/>
  <c r="A260" i="36" s="1"/>
  <c r="C259" i="36"/>
  <c r="B259" i="36"/>
  <c r="A259" i="36"/>
  <c r="C258" i="36"/>
  <c r="B258" i="36"/>
  <c r="A258" i="36" s="1"/>
  <c r="C257" i="36"/>
  <c r="B257" i="36"/>
  <c r="A257" i="36"/>
  <c r="C256" i="36"/>
  <c r="B256" i="36"/>
  <c r="A256" i="36" s="1"/>
  <c r="C255" i="36"/>
  <c r="B255" i="36"/>
  <c r="A255" i="36"/>
  <c r="C254" i="36"/>
  <c r="B254" i="36"/>
  <c r="A254" i="36" s="1"/>
  <c r="C253" i="36"/>
  <c r="B253" i="36"/>
  <c r="A253" i="36"/>
  <c r="C252" i="36"/>
  <c r="B252" i="36"/>
  <c r="A252" i="36" s="1"/>
  <c r="C251" i="36"/>
  <c r="B251" i="36"/>
  <c r="A251" i="36"/>
  <c r="C250" i="36"/>
  <c r="B250" i="36"/>
  <c r="A250" i="36" s="1"/>
  <c r="C249" i="36"/>
  <c r="B249" i="36"/>
  <c r="A249" i="36"/>
  <c r="C248" i="36"/>
  <c r="B248" i="36"/>
  <c r="A248" i="36" s="1"/>
  <c r="C247" i="36"/>
  <c r="B247" i="36"/>
  <c r="A247" i="36"/>
  <c r="C246" i="36"/>
  <c r="B246" i="36"/>
  <c r="A246" i="36" s="1"/>
  <c r="C245" i="36"/>
  <c r="B245" i="36"/>
  <c r="A245" i="36"/>
  <c r="C244" i="36"/>
  <c r="B244" i="36"/>
  <c r="A244" i="36" s="1"/>
  <c r="C243" i="36"/>
  <c r="B243" i="36"/>
  <c r="A243" i="36"/>
  <c r="C242" i="36"/>
  <c r="B242" i="36"/>
  <c r="A242" i="36" s="1"/>
  <c r="C241" i="36"/>
  <c r="B241" i="36"/>
  <c r="A241" i="36"/>
  <c r="C240" i="36"/>
  <c r="B240" i="36"/>
  <c r="A240" i="36" s="1"/>
  <c r="C239" i="36"/>
  <c r="B239" i="36"/>
  <c r="A239" i="36"/>
  <c r="C238" i="36"/>
  <c r="B238" i="36"/>
  <c r="A238" i="36" s="1"/>
  <c r="C237" i="36"/>
  <c r="B237" i="36"/>
  <c r="A237" i="36"/>
  <c r="C236" i="36"/>
  <c r="B236" i="36"/>
  <c r="A236" i="36" s="1"/>
  <c r="C235" i="36"/>
  <c r="B235" i="36"/>
  <c r="A235" i="36"/>
  <c r="C234" i="36"/>
  <c r="B234" i="36"/>
  <c r="A234" i="36" s="1"/>
  <c r="C233" i="36"/>
  <c r="B233" i="36"/>
  <c r="A233" i="36"/>
  <c r="C232" i="36"/>
  <c r="B232" i="36"/>
  <c r="A232" i="36" s="1"/>
  <c r="C231" i="36"/>
  <c r="B231" i="36"/>
  <c r="A231" i="36"/>
  <c r="C230" i="36"/>
  <c r="B230" i="36"/>
  <c r="A230" i="36" s="1"/>
  <c r="C229" i="36"/>
  <c r="B229" i="36"/>
  <c r="A229" i="36"/>
  <c r="C228" i="36"/>
  <c r="B228" i="36"/>
  <c r="A228" i="36" s="1"/>
  <c r="C227" i="36"/>
  <c r="B227" i="36"/>
  <c r="A227" i="36"/>
  <c r="C226" i="36"/>
  <c r="B226" i="36"/>
  <c r="A226" i="36" s="1"/>
  <c r="C225" i="36"/>
  <c r="B225" i="36"/>
  <c r="A225" i="36"/>
  <c r="C224" i="36"/>
  <c r="B224" i="36"/>
  <c r="A224" i="36" s="1"/>
  <c r="C223" i="36"/>
  <c r="B223" i="36"/>
  <c r="A223" i="36"/>
  <c r="C222" i="36"/>
  <c r="B222" i="36"/>
  <c r="A222" i="36" s="1"/>
  <c r="C221" i="36"/>
  <c r="B221" i="36"/>
  <c r="A221" i="36"/>
  <c r="C220" i="36"/>
  <c r="B220" i="36"/>
  <c r="A220" i="36" s="1"/>
  <c r="C219" i="36"/>
  <c r="B219" i="36"/>
  <c r="A219" i="36"/>
  <c r="C218" i="36"/>
  <c r="B218" i="36"/>
  <c r="A218" i="36" s="1"/>
  <c r="C217" i="36"/>
  <c r="B217" i="36"/>
  <c r="A217" i="36"/>
  <c r="C216" i="36"/>
  <c r="B216" i="36"/>
  <c r="A216" i="36" s="1"/>
  <c r="C215" i="36"/>
  <c r="B215" i="36"/>
  <c r="A215" i="36"/>
  <c r="C214" i="36"/>
  <c r="B214" i="36"/>
  <c r="A214" i="36" s="1"/>
  <c r="C213" i="36"/>
  <c r="B213" i="36"/>
  <c r="A213" i="36"/>
  <c r="C212" i="36"/>
  <c r="B212" i="36"/>
  <c r="A212" i="36" s="1"/>
  <c r="C211" i="36"/>
  <c r="B211" i="36"/>
  <c r="A211" i="36" s="1"/>
  <c r="C210" i="36"/>
  <c r="B210" i="36"/>
  <c r="A210" i="36" s="1"/>
  <c r="C209" i="36"/>
  <c r="B209" i="36"/>
  <c r="A209" i="36"/>
  <c r="C208" i="36"/>
  <c r="B208" i="36"/>
  <c r="A208" i="36" s="1"/>
  <c r="C207" i="36"/>
  <c r="B207" i="36"/>
  <c r="A207" i="36"/>
  <c r="C206" i="36"/>
  <c r="B206" i="36"/>
  <c r="A206" i="36" s="1"/>
  <c r="C205" i="36"/>
  <c r="B205" i="36"/>
  <c r="A205" i="36"/>
  <c r="C204" i="36"/>
  <c r="B204" i="36"/>
  <c r="A204" i="36" s="1"/>
  <c r="C203" i="36"/>
  <c r="B203" i="36"/>
  <c r="A203" i="36"/>
  <c r="C202" i="36"/>
  <c r="B202" i="36"/>
  <c r="A202" i="36" s="1"/>
  <c r="C201" i="36"/>
  <c r="B201" i="36"/>
  <c r="A201" i="36"/>
  <c r="C200" i="36"/>
  <c r="B200" i="36"/>
  <c r="A200" i="36" s="1"/>
  <c r="C199" i="36"/>
  <c r="B199" i="36"/>
  <c r="A199" i="36"/>
  <c r="C198" i="36"/>
  <c r="B198" i="36"/>
  <c r="A198" i="36"/>
  <c r="C197" i="36"/>
  <c r="B197" i="36"/>
  <c r="A197" i="36"/>
  <c r="C196" i="36"/>
  <c r="B196" i="36"/>
  <c r="A196" i="36"/>
  <c r="C195" i="36"/>
  <c r="B195" i="36"/>
  <c r="A195" i="36"/>
  <c r="C194" i="36"/>
  <c r="B194" i="36"/>
  <c r="A194" i="36" s="1"/>
  <c r="C193" i="36"/>
  <c r="B193" i="36"/>
  <c r="A193" i="36" s="1"/>
  <c r="C192" i="36"/>
  <c r="B192" i="36"/>
  <c r="A192" i="36" s="1"/>
  <c r="C191" i="36"/>
  <c r="B191" i="36"/>
  <c r="A191" i="36" s="1"/>
  <c r="C190" i="36"/>
  <c r="B190" i="36"/>
  <c r="A190" i="36"/>
  <c r="C189" i="36"/>
  <c r="B189" i="36"/>
  <c r="A189" i="36"/>
  <c r="C188" i="36"/>
  <c r="B188" i="36"/>
  <c r="A188" i="36"/>
  <c r="C187" i="36"/>
  <c r="B187" i="36"/>
  <c r="A187" i="36"/>
  <c r="C186" i="36"/>
  <c r="B186" i="36"/>
  <c r="A186" i="36" s="1"/>
  <c r="C185" i="36"/>
  <c r="B185" i="36"/>
  <c r="A185" i="36" s="1"/>
  <c r="C184" i="36"/>
  <c r="B184" i="36"/>
  <c r="A184" i="36" s="1"/>
  <c r="C183" i="36"/>
  <c r="B183" i="36"/>
  <c r="A183" i="36"/>
  <c r="C182" i="36"/>
  <c r="B182" i="36"/>
  <c r="A182" i="36"/>
  <c r="C181" i="36"/>
  <c r="B181" i="36"/>
  <c r="A181" i="36"/>
  <c r="C180" i="36"/>
  <c r="B180" i="36"/>
  <c r="A180" i="36" s="1"/>
  <c r="C179" i="36"/>
  <c r="B179" i="36"/>
  <c r="A179" i="36"/>
  <c r="C178" i="36"/>
  <c r="B178" i="36"/>
  <c r="A178" i="36" s="1"/>
  <c r="C177" i="36"/>
  <c r="B177" i="36"/>
  <c r="A177" i="36"/>
  <c r="C176" i="36"/>
  <c r="B176" i="36"/>
  <c r="A176" i="36" s="1"/>
  <c r="C175" i="36"/>
  <c r="B175" i="36"/>
  <c r="A175" i="36"/>
  <c r="C174" i="36"/>
  <c r="B174" i="36"/>
  <c r="A174" i="36" s="1"/>
  <c r="C173" i="36"/>
  <c r="B173" i="36"/>
  <c r="A173" i="36"/>
  <c r="C172" i="36"/>
  <c r="B172" i="36"/>
  <c r="A172" i="36" s="1"/>
  <c r="C171" i="36"/>
  <c r="B171" i="36"/>
  <c r="A171" i="36"/>
  <c r="C170" i="36"/>
  <c r="B170" i="36"/>
  <c r="A170" i="36" s="1"/>
  <c r="C169" i="36"/>
  <c r="B169" i="36"/>
  <c r="A169" i="36"/>
  <c r="C168" i="36"/>
  <c r="B168" i="36"/>
  <c r="A168" i="36" s="1"/>
  <c r="C167" i="36"/>
  <c r="B167" i="36"/>
  <c r="A167" i="36"/>
  <c r="C166" i="36"/>
  <c r="B166" i="36"/>
  <c r="A166" i="36" s="1"/>
  <c r="C165" i="36"/>
  <c r="B165" i="36"/>
  <c r="A165" i="36"/>
  <c r="C164" i="36"/>
  <c r="B164" i="36"/>
  <c r="A164" i="36" s="1"/>
  <c r="C163" i="36"/>
  <c r="B163" i="36"/>
  <c r="A163" i="36"/>
  <c r="C162" i="36"/>
  <c r="B162" i="36"/>
  <c r="A162" i="36" s="1"/>
  <c r="C161" i="36"/>
  <c r="B161" i="36"/>
  <c r="A161" i="36"/>
  <c r="C160" i="36"/>
  <c r="B160" i="36"/>
  <c r="A160" i="36" s="1"/>
  <c r="C159" i="36"/>
  <c r="B159" i="36"/>
  <c r="A159" i="36"/>
  <c r="C158" i="36"/>
  <c r="B158" i="36"/>
  <c r="A158" i="36" s="1"/>
  <c r="C157" i="36"/>
  <c r="B157" i="36"/>
  <c r="A157" i="36"/>
  <c r="C156" i="36"/>
  <c r="B156" i="36"/>
  <c r="A156" i="36"/>
  <c r="C155" i="36"/>
  <c r="B155" i="36"/>
  <c r="A155" i="36" s="1"/>
  <c r="C154" i="36"/>
  <c r="B154" i="36"/>
  <c r="A154" i="36" s="1"/>
  <c r="C153" i="36"/>
  <c r="B153" i="36"/>
  <c r="A153" i="36" s="1"/>
  <c r="C152" i="36"/>
  <c r="B152" i="36"/>
  <c r="A152" i="36"/>
  <c r="C151" i="36"/>
  <c r="B151" i="36"/>
  <c r="A151" i="36"/>
  <c r="C150" i="36"/>
  <c r="B150" i="36"/>
  <c r="A150" i="36"/>
  <c r="C149" i="36"/>
  <c r="B149" i="36"/>
  <c r="A149" i="36"/>
  <c r="C148" i="36"/>
  <c r="B148" i="36"/>
  <c r="A148" i="36" s="1"/>
  <c r="C147" i="36"/>
  <c r="B147" i="36"/>
  <c r="A147" i="36" s="1"/>
  <c r="C146" i="36"/>
  <c r="B146" i="36"/>
  <c r="A146" i="36" s="1"/>
  <c r="C145" i="36"/>
  <c r="B145" i="36"/>
  <c r="A145" i="36" s="1"/>
  <c r="C144" i="36"/>
  <c r="B144" i="36"/>
  <c r="A144" i="36"/>
  <c r="C143" i="36"/>
  <c r="B143" i="36"/>
  <c r="A143" i="36"/>
  <c r="C142" i="36"/>
  <c r="B142" i="36"/>
  <c r="A142" i="36"/>
  <c r="C141" i="36"/>
  <c r="B141" i="36"/>
  <c r="A141" i="36"/>
  <c r="C140" i="36"/>
  <c r="B140" i="36"/>
  <c r="A140" i="36" s="1"/>
  <c r="C139" i="36"/>
  <c r="B139" i="36"/>
  <c r="A139" i="36" s="1"/>
  <c r="C138" i="36"/>
  <c r="B138" i="36"/>
  <c r="A138" i="36" s="1"/>
  <c r="C137" i="36"/>
  <c r="B137" i="36"/>
  <c r="A137" i="36" s="1"/>
  <c r="C136" i="36"/>
  <c r="B136" i="36"/>
  <c r="A136" i="36"/>
  <c r="C135" i="36"/>
  <c r="B135" i="36"/>
  <c r="A135" i="36"/>
  <c r="C134" i="36"/>
  <c r="B134" i="36"/>
  <c r="A134" i="36"/>
  <c r="C133" i="36"/>
  <c r="B133" i="36"/>
  <c r="A133" i="36" s="1"/>
  <c r="C132" i="36"/>
  <c r="B132" i="36"/>
  <c r="A132" i="36" s="1"/>
  <c r="C131" i="36"/>
  <c r="B131" i="36"/>
  <c r="A131" i="36" s="1"/>
  <c r="C130" i="36"/>
  <c r="B130" i="36"/>
  <c r="A130" i="36"/>
  <c r="C129" i="36"/>
  <c r="B129" i="36"/>
  <c r="A129" i="36"/>
  <c r="C128" i="36"/>
  <c r="B128" i="36"/>
  <c r="A128" i="36"/>
  <c r="C127" i="36"/>
  <c r="B127" i="36"/>
  <c r="A127" i="36" s="1"/>
  <c r="C126" i="36"/>
  <c r="B126" i="36"/>
  <c r="A126" i="36" s="1"/>
  <c r="C125" i="36"/>
  <c r="B125" i="36"/>
  <c r="A125" i="36" s="1"/>
  <c r="C124" i="36"/>
  <c r="B124" i="36"/>
  <c r="A124" i="36" s="1"/>
  <c r="C123" i="36"/>
  <c r="B123" i="36"/>
  <c r="A123" i="36"/>
  <c r="C122" i="36"/>
  <c r="B122" i="36"/>
  <c r="A122" i="36"/>
  <c r="C121" i="36"/>
  <c r="B121" i="36"/>
  <c r="A121" i="36"/>
  <c r="C120" i="36"/>
  <c r="B120" i="36"/>
  <c r="A120" i="36" s="1"/>
  <c r="C119" i="36"/>
  <c r="B119" i="36"/>
  <c r="A119" i="36" s="1"/>
  <c r="C118" i="36"/>
  <c r="B118" i="36"/>
  <c r="A118" i="36" s="1"/>
  <c r="C117" i="36"/>
  <c r="B117" i="36"/>
  <c r="A117" i="36"/>
  <c r="C116" i="36"/>
  <c r="B116" i="36"/>
  <c r="A116" i="36"/>
  <c r="C115" i="36"/>
  <c r="B115" i="36"/>
  <c r="A115" i="36"/>
  <c r="C114" i="36"/>
  <c r="B114" i="36"/>
  <c r="A114" i="36"/>
  <c r="C113" i="36"/>
  <c r="B113" i="36"/>
  <c r="A113" i="36"/>
  <c r="C112" i="36"/>
  <c r="B112" i="36"/>
  <c r="A112" i="36"/>
  <c r="C111" i="36"/>
  <c r="B111" i="36"/>
  <c r="A111" i="36"/>
  <c r="C110" i="36"/>
  <c r="B110" i="36"/>
  <c r="A110" i="36" s="1"/>
  <c r="C109" i="36"/>
  <c r="B109" i="36"/>
  <c r="A109" i="36" s="1"/>
  <c r="C108" i="36"/>
  <c r="B108" i="36"/>
  <c r="A108" i="36" s="1"/>
  <c r="C107" i="36"/>
  <c r="B107" i="36"/>
  <c r="A107" i="36"/>
  <c r="C106" i="36"/>
  <c r="B106" i="36"/>
  <c r="A106" i="36"/>
  <c r="C105" i="36"/>
  <c r="B105" i="36"/>
  <c r="A105" i="36" s="1"/>
  <c r="C104" i="36"/>
  <c r="B104" i="36"/>
  <c r="A104" i="36"/>
  <c r="C103" i="36"/>
  <c r="B103" i="36"/>
  <c r="A103" i="36"/>
  <c r="C102" i="36"/>
  <c r="B102" i="36"/>
  <c r="A102" i="36"/>
  <c r="C101" i="36"/>
  <c r="B101" i="36"/>
  <c r="A101" i="36" s="1"/>
  <c r="C100" i="36"/>
  <c r="B100" i="36"/>
  <c r="A100" i="36" s="1"/>
  <c r="C99" i="36"/>
  <c r="B99" i="36"/>
  <c r="A99" i="36" s="1"/>
  <c r="C98" i="36"/>
  <c r="B98" i="36"/>
  <c r="A98" i="36"/>
  <c r="C97" i="36"/>
  <c r="B97" i="36"/>
  <c r="A97" i="36" s="1"/>
  <c r="C96" i="36"/>
  <c r="B96" i="36"/>
  <c r="A96" i="36"/>
  <c r="C95" i="36"/>
  <c r="B95" i="36"/>
  <c r="A95" i="36"/>
  <c r="C94" i="36"/>
  <c r="B94" i="36"/>
  <c r="A94" i="36"/>
  <c r="C93" i="36"/>
  <c r="B93" i="36"/>
  <c r="A93" i="36" s="1"/>
  <c r="C92" i="36"/>
  <c r="B92" i="36"/>
  <c r="A92" i="36" s="1"/>
  <c r="C91" i="36"/>
  <c r="B91" i="36"/>
  <c r="A91" i="36" s="1"/>
  <c r="C90" i="36"/>
  <c r="B90" i="36"/>
  <c r="A90" i="36"/>
  <c r="C89" i="36"/>
  <c r="B89" i="36"/>
  <c r="A89" i="36"/>
  <c r="C88" i="36"/>
  <c r="B88" i="36"/>
  <c r="A88" i="36"/>
  <c r="C87" i="36"/>
  <c r="B87" i="36"/>
  <c r="A87" i="36"/>
  <c r="C86" i="36"/>
  <c r="B86" i="36"/>
  <c r="A86" i="36" s="1"/>
  <c r="C85" i="36"/>
  <c r="B85" i="36"/>
  <c r="A85" i="36" s="1"/>
  <c r="C84" i="36"/>
  <c r="B84" i="36"/>
  <c r="A84" i="36" s="1"/>
  <c r="C83" i="36"/>
  <c r="B83" i="36"/>
  <c r="A83" i="36" s="1"/>
  <c r="C82" i="36"/>
  <c r="B82" i="36"/>
  <c r="A82" i="36" s="1"/>
  <c r="C81" i="36"/>
  <c r="B81" i="36"/>
  <c r="A81" i="36"/>
  <c r="C80" i="36"/>
  <c r="B80" i="36"/>
  <c r="A80" i="36"/>
  <c r="C79" i="36"/>
  <c r="B79" i="36"/>
  <c r="A79" i="36"/>
  <c r="C78" i="36"/>
  <c r="B78" i="36"/>
  <c r="A78" i="36" s="1"/>
  <c r="C77" i="36"/>
  <c r="B77" i="36"/>
  <c r="A77" i="36" s="1"/>
  <c r="C76" i="36"/>
  <c r="B76" i="36"/>
  <c r="A76" i="36" s="1"/>
  <c r="C75" i="36"/>
  <c r="B75" i="36"/>
  <c r="A75" i="36"/>
  <c r="C74" i="36"/>
  <c r="B74" i="36"/>
  <c r="A74" i="36"/>
  <c r="C73" i="36"/>
  <c r="B73" i="36"/>
  <c r="A73" i="36"/>
  <c r="C72" i="36"/>
  <c r="B72" i="36"/>
  <c r="A72" i="36" s="1"/>
  <c r="C71" i="36"/>
  <c r="B71" i="36"/>
  <c r="A71" i="36" s="1"/>
  <c r="C70" i="36"/>
  <c r="B70" i="36"/>
  <c r="A70" i="36" s="1"/>
  <c r="C69" i="36"/>
  <c r="B69" i="36"/>
  <c r="A69" i="36" s="1"/>
  <c r="C68" i="36"/>
  <c r="B68" i="36"/>
  <c r="A68" i="36" s="1"/>
  <c r="C67" i="36"/>
  <c r="B67" i="36"/>
  <c r="A67" i="36"/>
  <c r="C66" i="36"/>
  <c r="B66" i="36"/>
  <c r="A66" i="36"/>
  <c r="C65" i="36"/>
  <c r="B65" i="36"/>
  <c r="A65" i="36"/>
  <c r="C64" i="36"/>
  <c r="B64" i="36"/>
  <c r="A64" i="36" s="1"/>
  <c r="C63" i="36"/>
  <c r="B63" i="36"/>
  <c r="A63" i="36" s="1"/>
  <c r="C62" i="36"/>
  <c r="B62" i="36"/>
  <c r="A62" i="36" s="1"/>
  <c r="C61" i="36"/>
  <c r="B61" i="36"/>
  <c r="A61" i="36"/>
  <c r="C60" i="36"/>
  <c r="B60" i="36"/>
  <c r="A60" i="36" s="1"/>
  <c r="C59" i="36"/>
  <c r="B59" i="36"/>
  <c r="A59" i="36"/>
  <c r="C58" i="36"/>
  <c r="B58" i="36"/>
  <c r="A58" i="36"/>
  <c r="C57" i="36"/>
  <c r="B57" i="36"/>
  <c r="A57" i="36"/>
  <c r="C56" i="36"/>
  <c r="B56" i="36"/>
  <c r="A56" i="36" s="1"/>
  <c r="C55" i="36"/>
  <c r="B55" i="36"/>
  <c r="A55" i="36" s="1"/>
  <c r="C54" i="36"/>
  <c r="B54" i="36"/>
  <c r="A54" i="36" s="1"/>
  <c r="C53" i="36"/>
  <c r="B53" i="36"/>
  <c r="A53" i="36"/>
  <c r="C52" i="36"/>
  <c r="B52" i="36"/>
  <c r="A52" i="36"/>
  <c r="C51" i="36"/>
  <c r="B51" i="36"/>
  <c r="A51" i="36"/>
  <c r="C50" i="36"/>
  <c r="B50" i="36"/>
  <c r="A50" i="36"/>
  <c r="C49" i="36"/>
  <c r="B49" i="36"/>
  <c r="A49" i="36"/>
  <c r="C48" i="36"/>
  <c r="B48" i="36"/>
  <c r="A48" i="36" s="1"/>
  <c r="C47" i="36"/>
  <c r="B47" i="36"/>
  <c r="A47" i="36" s="1"/>
  <c r="C46" i="36"/>
  <c r="B46" i="36"/>
  <c r="A46" i="36" s="1"/>
  <c r="C45" i="36"/>
  <c r="B45" i="36"/>
  <c r="A45" i="36"/>
  <c r="C44" i="36"/>
  <c r="B44" i="36"/>
  <c r="A44" i="36" s="1"/>
  <c r="C43" i="36"/>
  <c r="B43" i="36"/>
  <c r="A43" i="36"/>
  <c r="C42" i="36"/>
  <c r="B42" i="36"/>
  <c r="A42" i="36"/>
  <c r="C41" i="36"/>
  <c r="B41" i="36"/>
  <c r="A41" i="36"/>
  <c r="C40" i="36"/>
  <c r="B40" i="36"/>
  <c r="A40" i="36" s="1"/>
  <c r="C39" i="36"/>
  <c r="B39" i="36"/>
  <c r="A39" i="36" s="1"/>
  <c r="C38" i="36"/>
  <c r="B38" i="36"/>
  <c r="A38" i="36" s="1"/>
  <c r="C37" i="36"/>
  <c r="B37" i="36"/>
  <c r="A37" i="36"/>
  <c r="C36" i="36"/>
  <c r="B36" i="36"/>
  <c r="A36" i="36"/>
  <c r="C35" i="36"/>
  <c r="B35" i="36"/>
  <c r="A35" i="36"/>
  <c r="C34" i="36"/>
  <c r="B34" i="36"/>
  <c r="A34" i="36" s="1"/>
  <c r="C33" i="36"/>
  <c r="B33" i="36"/>
  <c r="A33" i="36"/>
  <c r="C32" i="36"/>
  <c r="B32" i="36"/>
  <c r="A32" i="36" s="1"/>
  <c r="C31" i="36"/>
  <c r="B31" i="36"/>
  <c r="A31" i="36" s="1"/>
  <c r="C30" i="36"/>
  <c r="B30" i="36"/>
  <c r="A30" i="36" s="1"/>
  <c r="C29" i="36"/>
  <c r="B29" i="36"/>
  <c r="A29" i="36"/>
  <c r="C28" i="36"/>
  <c r="B28" i="36"/>
  <c r="A28" i="36"/>
  <c r="C27" i="36"/>
  <c r="B27" i="36"/>
  <c r="A27" i="36"/>
  <c r="C26" i="36"/>
  <c r="B26" i="36"/>
  <c r="A26" i="36" s="1"/>
  <c r="C25" i="36"/>
  <c r="B25" i="36"/>
  <c r="A25" i="36"/>
  <c r="C24" i="36"/>
  <c r="B24" i="36"/>
  <c r="A24" i="36" s="1"/>
  <c r="C23" i="36"/>
  <c r="B23" i="36"/>
  <c r="A23" i="36"/>
  <c r="C22" i="36"/>
  <c r="B22" i="36"/>
  <c r="A22" i="36" s="1"/>
  <c r="C21" i="36"/>
  <c r="B21" i="36"/>
  <c r="A21" i="36"/>
  <c r="C20" i="36"/>
  <c r="B20" i="36"/>
  <c r="A20" i="36" s="1"/>
  <c r="C19" i="36"/>
  <c r="B19" i="36"/>
  <c r="A19" i="36"/>
  <c r="C18" i="36"/>
  <c r="B18" i="36"/>
  <c r="A18" i="36" s="1"/>
  <c r="C17" i="36"/>
  <c r="B17" i="36"/>
  <c r="A17" i="36"/>
  <c r="C16" i="36"/>
  <c r="B16" i="36"/>
  <c r="A16" i="36" s="1"/>
  <c r="C15" i="36"/>
  <c r="B15" i="36"/>
  <c r="A15" i="36"/>
  <c r="C14" i="36"/>
  <c r="B14" i="36"/>
  <c r="A14" i="36" s="1"/>
  <c r="C13" i="36"/>
  <c r="B13" i="36"/>
  <c r="A13" i="36"/>
  <c r="C12" i="36"/>
  <c r="B12" i="36"/>
  <c r="A12" i="36" s="1"/>
  <c r="C11" i="36"/>
  <c r="B11" i="36"/>
  <c r="A11" i="36"/>
  <c r="C10" i="36"/>
  <c r="B10" i="36"/>
  <c r="A10" i="36" s="1"/>
  <c r="C9" i="36"/>
  <c r="B9" i="36"/>
  <c r="A9" i="36"/>
  <c r="C8" i="36"/>
  <c r="B8" i="36"/>
  <c r="A8" i="36" s="1"/>
  <c r="C7" i="36"/>
  <c r="B7" i="36"/>
  <c r="A7" i="36"/>
  <c r="C6" i="36"/>
  <c r="B6" i="36"/>
  <c r="A6" i="36" s="1"/>
  <c r="C5" i="36"/>
  <c r="B5" i="36"/>
  <c r="A5" i="36"/>
  <c r="C4" i="36"/>
  <c r="B4" i="36"/>
  <c r="A4" i="36" s="1"/>
  <c r="D15" i="35"/>
  <c r="C15" i="35"/>
  <c r="B4" i="35"/>
  <c r="B3" i="35"/>
  <c r="B2" i="35"/>
  <c r="E17" i="33"/>
  <c r="F17" i="33" s="1"/>
  <c r="D15" i="33"/>
  <c r="C15" i="33"/>
  <c r="C500" i="34"/>
  <c r="B500" i="34"/>
  <c r="A500" i="34" s="1"/>
  <c r="C499" i="34"/>
  <c r="B499" i="34"/>
  <c r="A499" i="34"/>
  <c r="C498" i="34"/>
  <c r="B498" i="34"/>
  <c r="A498" i="34" s="1"/>
  <c r="C497" i="34"/>
  <c r="B497" i="34"/>
  <c r="A497" i="34"/>
  <c r="C496" i="34"/>
  <c r="B496" i="34"/>
  <c r="A496" i="34" s="1"/>
  <c r="C495" i="34"/>
  <c r="B495" i="34"/>
  <c r="A495" i="34"/>
  <c r="C494" i="34"/>
  <c r="B494" i="34"/>
  <c r="A494" i="34" s="1"/>
  <c r="C493" i="34"/>
  <c r="B493" i="34"/>
  <c r="A493" i="34"/>
  <c r="C492" i="34"/>
  <c r="B492" i="34"/>
  <c r="A492" i="34" s="1"/>
  <c r="C491" i="34"/>
  <c r="B491" i="34"/>
  <c r="A491" i="34"/>
  <c r="C490" i="34"/>
  <c r="B490" i="34"/>
  <c r="A490" i="34" s="1"/>
  <c r="C489" i="34"/>
  <c r="B489" i="34"/>
  <c r="A489" i="34"/>
  <c r="C488" i="34"/>
  <c r="B488" i="34"/>
  <c r="A488" i="34" s="1"/>
  <c r="C487" i="34"/>
  <c r="B487" i="34"/>
  <c r="A487" i="34"/>
  <c r="C486" i="34"/>
  <c r="B486" i="34"/>
  <c r="A486" i="34" s="1"/>
  <c r="C485" i="34"/>
  <c r="B485" i="34"/>
  <c r="A485" i="34"/>
  <c r="C484" i="34"/>
  <c r="B484" i="34"/>
  <c r="A484" i="34" s="1"/>
  <c r="C483" i="34"/>
  <c r="B483" i="34"/>
  <c r="A483" i="34"/>
  <c r="C482" i="34"/>
  <c r="B482" i="34"/>
  <c r="A482" i="34" s="1"/>
  <c r="C481" i="34"/>
  <c r="B481" i="34"/>
  <c r="A481" i="34"/>
  <c r="C480" i="34"/>
  <c r="B480" i="34"/>
  <c r="A480" i="34" s="1"/>
  <c r="C479" i="34"/>
  <c r="B479" i="34"/>
  <c r="A479" i="34"/>
  <c r="C478" i="34"/>
  <c r="B478" i="34"/>
  <c r="A478" i="34" s="1"/>
  <c r="C477" i="34"/>
  <c r="B477" i="34"/>
  <c r="A477" i="34"/>
  <c r="C476" i="34"/>
  <c r="B476" i="34"/>
  <c r="A476" i="34" s="1"/>
  <c r="C475" i="34"/>
  <c r="B475" i="34"/>
  <c r="A475" i="34"/>
  <c r="C474" i="34"/>
  <c r="B474" i="34"/>
  <c r="A474" i="34" s="1"/>
  <c r="C473" i="34"/>
  <c r="B473" i="34"/>
  <c r="A473" i="34"/>
  <c r="C472" i="34"/>
  <c r="B472" i="34"/>
  <c r="A472" i="34" s="1"/>
  <c r="C471" i="34"/>
  <c r="B471" i="34"/>
  <c r="A471" i="34"/>
  <c r="C470" i="34"/>
  <c r="B470" i="34"/>
  <c r="A470" i="34" s="1"/>
  <c r="C469" i="34"/>
  <c r="B469" i="34"/>
  <c r="A469" i="34"/>
  <c r="C468" i="34"/>
  <c r="B468" i="34"/>
  <c r="A468" i="34" s="1"/>
  <c r="C467" i="34"/>
  <c r="B467" i="34"/>
  <c r="A467" i="34"/>
  <c r="C466" i="34"/>
  <c r="B466" i="34"/>
  <c r="A466" i="34" s="1"/>
  <c r="C465" i="34"/>
  <c r="B465" i="34"/>
  <c r="A465" i="34"/>
  <c r="C464" i="34"/>
  <c r="B464" i="34"/>
  <c r="A464" i="34" s="1"/>
  <c r="C463" i="34"/>
  <c r="B463" i="34"/>
  <c r="A463" i="34"/>
  <c r="C462" i="34"/>
  <c r="B462" i="34"/>
  <c r="A462" i="34" s="1"/>
  <c r="C461" i="34"/>
  <c r="B461" i="34"/>
  <c r="A461" i="34"/>
  <c r="C460" i="34"/>
  <c r="B460" i="34"/>
  <c r="A460" i="34" s="1"/>
  <c r="C459" i="34"/>
  <c r="B459" i="34"/>
  <c r="A459" i="34"/>
  <c r="C458" i="34"/>
  <c r="B458" i="34"/>
  <c r="A458" i="34" s="1"/>
  <c r="C457" i="34"/>
  <c r="B457" i="34"/>
  <c r="A457" i="34"/>
  <c r="C456" i="34"/>
  <c r="B456" i="34"/>
  <c r="A456" i="34" s="1"/>
  <c r="C455" i="34"/>
  <c r="B455" i="34"/>
  <c r="A455" i="34"/>
  <c r="C454" i="34"/>
  <c r="B454" i="34"/>
  <c r="A454" i="34" s="1"/>
  <c r="C453" i="34"/>
  <c r="B453" i="34"/>
  <c r="A453" i="34"/>
  <c r="C452" i="34"/>
  <c r="B452" i="34"/>
  <c r="A452" i="34" s="1"/>
  <c r="C451" i="34"/>
  <c r="B451" i="34"/>
  <c r="A451" i="34"/>
  <c r="C450" i="34"/>
  <c r="B450" i="34"/>
  <c r="A450" i="34" s="1"/>
  <c r="C449" i="34"/>
  <c r="B449" i="34"/>
  <c r="A449" i="34"/>
  <c r="C448" i="34"/>
  <c r="B448" i="34"/>
  <c r="A448" i="34" s="1"/>
  <c r="C447" i="34"/>
  <c r="B447" i="34"/>
  <c r="A447" i="34"/>
  <c r="C446" i="34"/>
  <c r="B446" i="34"/>
  <c r="A446" i="34" s="1"/>
  <c r="C445" i="34"/>
  <c r="B445" i="34"/>
  <c r="A445" i="34"/>
  <c r="C444" i="34"/>
  <c r="B444" i="34"/>
  <c r="A444" i="34" s="1"/>
  <c r="C443" i="34"/>
  <c r="B443" i="34"/>
  <c r="A443" i="34"/>
  <c r="C442" i="34"/>
  <c r="B442" i="34"/>
  <c r="A442" i="34" s="1"/>
  <c r="C441" i="34"/>
  <c r="B441" i="34"/>
  <c r="A441" i="34"/>
  <c r="C440" i="34"/>
  <c r="B440" i="34"/>
  <c r="A440" i="34" s="1"/>
  <c r="C439" i="34"/>
  <c r="B439" i="34"/>
  <c r="A439" i="34"/>
  <c r="C438" i="34"/>
  <c r="B438" i="34"/>
  <c r="A438" i="34" s="1"/>
  <c r="C437" i="34"/>
  <c r="B437" i="34"/>
  <c r="A437" i="34"/>
  <c r="C436" i="34"/>
  <c r="B436" i="34"/>
  <c r="A436" i="34" s="1"/>
  <c r="C435" i="34"/>
  <c r="B435" i="34"/>
  <c r="A435" i="34"/>
  <c r="C434" i="34"/>
  <c r="B434" i="34"/>
  <c r="A434" i="34" s="1"/>
  <c r="C433" i="34"/>
  <c r="B433" i="34"/>
  <c r="A433" i="34"/>
  <c r="C432" i="34"/>
  <c r="B432" i="34"/>
  <c r="A432" i="34" s="1"/>
  <c r="C431" i="34"/>
  <c r="B431" i="34"/>
  <c r="A431" i="34"/>
  <c r="C430" i="34"/>
  <c r="B430" i="34"/>
  <c r="A430" i="34" s="1"/>
  <c r="C429" i="34"/>
  <c r="B429" i="34"/>
  <c r="A429" i="34"/>
  <c r="C428" i="34"/>
  <c r="B428" i="34"/>
  <c r="A428" i="34" s="1"/>
  <c r="C427" i="34"/>
  <c r="B427" i="34"/>
  <c r="A427" i="34"/>
  <c r="C426" i="34"/>
  <c r="B426" i="34"/>
  <c r="A426" i="34" s="1"/>
  <c r="C425" i="34"/>
  <c r="B425" i="34"/>
  <c r="A425" i="34"/>
  <c r="C424" i="34"/>
  <c r="B424" i="34"/>
  <c r="A424" i="34" s="1"/>
  <c r="C423" i="34"/>
  <c r="B423" i="34"/>
  <c r="A423" i="34"/>
  <c r="C422" i="34"/>
  <c r="B422" i="34"/>
  <c r="A422" i="34" s="1"/>
  <c r="C421" i="34"/>
  <c r="B421" i="34"/>
  <c r="A421" i="34"/>
  <c r="C420" i="34"/>
  <c r="B420" i="34"/>
  <c r="A420" i="34" s="1"/>
  <c r="C419" i="34"/>
  <c r="B419" i="34"/>
  <c r="A419" i="34"/>
  <c r="C418" i="34"/>
  <c r="B418" i="34"/>
  <c r="A418" i="34" s="1"/>
  <c r="C417" i="34"/>
  <c r="B417" i="34"/>
  <c r="A417" i="34"/>
  <c r="C416" i="34"/>
  <c r="B416" i="34"/>
  <c r="A416" i="34" s="1"/>
  <c r="C415" i="34"/>
  <c r="B415" i="34"/>
  <c r="A415" i="34"/>
  <c r="C414" i="34"/>
  <c r="B414" i="34"/>
  <c r="A414" i="34" s="1"/>
  <c r="C413" i="34"/>
  <c r="B413" i="34"/>
  <c r="A413" i="34"/>
  <c r="C412" i="34"/>
  <c r="B412" i="34"/>
  <c r="A412" i="34" s="1"/>
  <c r="C411" i="34"/>
  <c r="B411" i="34"/>
  <c r="A411" i="34"/>
  <c r="C410" i="34"/>
  <c r="B410" i="34"/>
  <c r="A410" i="34" s="1"/>
  <c r="C409" i="34"/>
  <c r="B409" i="34"/>
  <c r="A409" i="34"/>
  <c r="C408" i="34"/>
  <c r="B408" i="34"/>
  <c r="A408" i="34" s="1"/>
  <c r="C407" i="34"/>
  <c r="B407" i="34"/>
  <c r="A407" i="34"/>
  <c r="C406" i="34"/>
  <c r="B406" i="34"/>
  <c r="A406" i="34" s="1"/>
  <c r="C405" i="34"/>
  <c r="B405" i="34"/>
  <c r="A405" i="34"/>
  <c r="C404" i="34"/>
  <c r="B404" i="34"/>
  <c r="A404" i="34" s="1"/>
  <c r="C403" i="34"/>
  <c r="B403" i="34"/>
  <c r="A403" i="34"/>
  <c r="C402" i="34"/>
  <c r="B402" i="34"/>
  <c r="A402" i="34" s="1"/>
  <c r="C401" i="34"/>
  <c r="B401" i="34"/>
  <c r="A401" i="34"/>
  <c r="C400" i="34"/>
  <c r="B400" i="34"/>
  <c r="A400" i="34" s="1"/>
  <c r="C399" i="34"/>
  <c r="B399" i="34"/>
  <c r="A399" i="34"/>
  <c r="C398" i="34"/>
  <c r="B398" i="34"/>
  <c r="A398" i="34" s="1"/>
  <c r="C397" i="34"/>
  <c r="B397" i="34"/>
  <c r="A397" i="34"/>
  <c r="C396" i="34"/>
  <c r="B396" i="34"/>
  <c r="A396" i="34" s="1"/>
  <c r="C395" i="34"/>
  <c r="B395" i="34"/>
  <c r="A395" i="34"/>
  <c r="C394" i="34"/>
  <c r="B394" i="34"/>
  <c r="A394" i="34" s="1"/>
  <c r="C393" i="34"/>
  <c r="B393" i="34"/>
  <c r="A393" i="34"/>
  <c r="C392" i="34"/>
  <c r="B392" i="34"/>
  <c r="A392" i="34" s="1"/>
  <c r="C391" i="34"/>
  <c r="B391" i="34"/>
  <c r="A391" i="34"/>
  <c r="C390" i="34"/>
  <c r="B390" i="34"/>
  <c r="A390" i="34" s="1"/>
  <c r="C389" i="34"/>
  <c r="B389" i="34"/>
  <c r="A389" i="34"/>
  <c r="C388" i="34"/>
  <c r="B388" i="34"/>
  <c r="A388" i="34" s="1"/>
  <c r="C387" i="34"/>
  <c r="B387" i="34"/>
  <c r="A387" i="34"/>
  <c r="C386" i="34"/>
  <c r="B386" i="34"/>
  <c r="A386" i="34" s="1"/>
  <c r="C385" i="34"/>
  <c r="B385" i="34"/>
  <c r="A385" i="34"/>
  <c r="C384" i="34"/>
  <c r="B384" i="34"/>
  <c r="A384" i="34" s="1"/>
  <c r="C383" i="34"/>
  <c r="B383" i="34"/>
  <c r="A383" i="34"/>
  <c r="C382" i="34"/>
  <c r="B382" i="34"/>
  <c r="A382" i="34" s="1"/>
  <c r="C381" i="34"/>
  <c r="B381" i="34"/>
  <c r="A381" i="34"/>
  <c r="C380" i="34"/>
  <c r="B380" i="34"/>
  <c r="A380" i="34" s="1"/>
  <c r="C379" i="34"/>
  <c r="B379" i="34"/>
  <c r="A379" i="34"/>
  <c r="C378" i="34"/>
  <c r="B378" i="34"/>
  <c r="A378" i="34" s="1"/>
  <c r="C377" i="34"/>
  <c r="B377" i="34"/>
  <c r="A377" i="34"/>
  <c r="C376" i="34"/>
  <c r="B376" i="34"/>
  <c r="A376" i="34" s="1"/>
  <c r="C375" i="34"/>
  <c r="B375" i="34"/>
  <c r="A375" i="34"/>
  <c r="C374" i="34"/>
  <c r="B374" i="34"/>
  <c r="A374" i="34" s="1"/>
  <c r="C373" i="34"/>
  <c r="B373" i="34"/>
  <c r="A373" i="34"/>
  <c r="C372" i="34"/>
  <c r="B372" i="34"/>
  <c r="A372" i="34" s="1"/>
  <c r="C371" i="34"/>
  <c r="B371" i="34"/>
  <c r="A371" i="34"/>
  <c r="C370" i="34"/>
  <c r="B370" i="34"/>
  <c r="A370" i="34" s="1"/>
  <c r="C369" i="34"/>
  <c r="B369" i="34"/>
  <c r="A369" i="34"/>
  <c r="C368" i="34"/>
  <c r="B368" i="34"/>
  <c r="A368" i="34" s="1"/>
  <c r="C367" i="34"/>
  <c r="B367" i="34"/>
  <c r="A367" i="34"/>
  <c r="C366" i="34"/>
  <c r="B366" i="34"/>
  <c r="A366" i="34" s="1"/>
  <c r="C365" i="34"/>
  <c r="B365" i="34"/>
  <c r="A365" i="34"/>
  <c r="C364" i="34"/>
  <c r="B364" i="34"/>
  <c r="A364" i="34" s="1"/>
  <c r="C363" i="34"/>
  <c r="B363" i="34"/>
  <c r="A363" i="34"/>
  <c r="C362" i="34"/>
  <c r="B362" i="34"/>
  <c r="A362" i="34" s="1"/>
  <c r="C361" i="34"/>
  <c r="B361" i="34"/>
  <c r="A361" i="34"/>
  <c r="C360" i="34"/>
  <c r="B360" i="34"/>
  <c r="A360" i="34" s="1"/>
  <c r="C359" i="34"/>
  <c r="B359" i="34"/>
  <c r="A359" i="34"/>
  <c r="C358" i="34"/>
  <c r="B358" i="34"/>
  <c r="A358" i="34" s="1"/>
  <c r="C357" i="34"/>
  <c r="B357" i="34"/>
  <c r="A357" i="34"/>
  <c r="C356" i="34"/>
  <c r="B356" i="34"/>
  <c r="A356" i="34" s="1"/>
  <c r="C355" i="34"/>
  <c r="B355" i="34"/>
  <c r="A355" i="34"/>
  <c r="C354" i="34"/>
  <c r="B354" i="34"/>
  <c r="A354" i="34" s="1"/>
  <c r="C353" i="34"/>
  <c r="B353" i="34"/>
  <c r="A353" i="34"/>
  <c r="C352" i="34"/>
  <c r="B352" i="34"/>
  <c r="A352" i="34" s="1"/>
  <c r="C351" i="34"/>
  <c r="B351" i="34"/>
  <c r="A351" i="34"/>
  <c r="C350" i="34"/>
  <c r="B350" i="34"/>
  <c r="A350" i="34" s="1"/>
  <c r="C349" i="34"/>
  <c r="B349" i="34"/>
  <c r="A349" i="34"/>
  <c r="C348" i="34"/>
  <c r="B348" i="34"/>
  <c r="A348" i="34" s="1"/>
  <c r="C347" i="34"/>
  <c r="B347" i="34"/>
  <c r="A347" i="34"/>
  <c r="C346" i="34"/>
  <c r="B346" i="34"/>
  <c r="A346" i="34" s="1"/>
  <c r="C345" i="34"/>
  <c r="B345" i="34"/>
  <c r="A345" i="34"/>
  <c r="C344" i="34"/>
  <c r="B344" i="34"/>
  <c r="A344" i="34" s="1"/>
  <c r="C343" i="34"/>
  <c r="B343" i="34"/>
  <c r="A343" i="34"/>
  <c r="C342" i="34"/>
  <c r="B342" i="34"/>
  <c r="A342" i="34" s="1"/>
  <c r="C341" i="34"/>
  <c r="B341" i="34"/>
  <c r="A341" i="34"/>
  <c r="C340" i="34"/>
  <c r="B340" i="34"/>
  <c r="A340" i="34" s="1"/>
  <c r="C339" i="34"/>
  <c r="B339" i="34"/>
  <c r="A339" i="34"/>
  <c r="C338" i="34"/>
  <c r="B338" i="34"/>
  <c r="A338" i="34" s="1"/>
  <c r="C337" i="34"/>
  <c r="B337" i="34"/>
  <c r="A337" i="34"/>
  <c r="C336" i="34"/>
  <c r="B336" i="34"/>
  <c r="A336" i="34" s="1"/>
  <c r="C335" i="34"/>
  <c r="B335" i="34"/>
  <c r="A335" i="34"/>
  <c r="C334" i="34"/>
  <c r="B334" i="34"/>
  <c r="A334" i="34" s="1"/>
  <c r="C333" i="34"/>
  <c r="B333" i="34"/>
  <c r="A333" i="34"/>
  <c r="C332" i="34"/>
  <c r="B332" i="34"/>
  <c r="A332" i="34" s="1"/>
  <c r="C331" i="34"/>
  <c r="B331" i="34"/>
  <c r="A331" i="34"/>
  <c r="C330" i="34"/>
  <c r="B330" i="34"/>
  <c r="A330" i="34" s="1"/>
  <c r="C329" i="34"/>
  <c r="B329" i="34"/>
  <c r="A329" i="34"/>
  <c r="C328" i="34"/>
  <c r="B328" i="34"/>
  <c r="A328" i="34" s="1"/>
  <c r="C327" i="34"/>
  <c r="B327" i="34"/>
  <c r="A327" i="34"/>
  <c r="C326" i="34"/>
  <c r="B326" i="34"/>
  <c r="A326" i="34" s="1"/>
  <c r="C325" i="34"/>
  <c r="B325" i="34"/>
  <c r="A325" i="34"/>
  <c r="C324" i="34"/>
  <c r="B324" i="34"/>
  <c r="A324" i="34" s="1"/>
  <c r="C323" i="34"/>
  <c r="B323" i="34"/>
  <c r="A323" i="34"/>
  <c r="C322" i="34"/>
  <c r="B322" i="34"/>
  <c r="A322" i="34" s="1"/>
  <c r="C321" i="34"/>
  <c r="B321" i="34"/>
  <c r="A321" i="34"/>
  <c r="C320" i="34"/>
  <c r="B320" i="34"/>
  <c r="A320" i="34" s="1"/>
  <c r="C319" i="34"/>
  <c r="B319" i="34"/>
  <c r="A319" i="34"/>
  <c r="C318" i="34"/>
  <c r="B318" i="34"/>
  <c r="A318" i="34" s="1"/>
  <c r="C317" i="34"/>
  <c r="B317" i="34"/>
  <c r="A317" i="34"/>
  <c r="C316" i="34"/>
  <c r="B316" i="34"/>
  <c r="A316" i="34" s="1"/>
  <c r="C315" i="34"/>
  <c r="B315" i="34"/>
  <c r="A315" i="34"/>
  <c r="C314" i="34"/>
  <c r="B314" i="34"/>
  <c r="A314" i="34" s="1"/>
  <c r="C313" i="34"/>
  <c r="B313" i="34"/>
  <c r="A313" i="34"/>
  <c r="C312" i="34"/>
  <c r="B312" i="34"/>
  <c r="A312" i="34" s="1"/>
  <c r="C311" i="34"/>
  <c r="B311" i="34"/>
  <c r="A311" i="34"/>
  <c r="C310" i="34"/>
  <c r="B310" i="34"/>
  <c r="A310" i="34" s="1"/>
  <c r="C309" i="34"/>
  <c r="B309" i="34"/>
  <c r="A309" i="34"/>
  <c r="C308" i="34"/>
  <c r="B308" i="34"/>
  <c r="A308" i="34" s="1"/>
  <c r="C307" i="34"/>
  <c r="B307" i="34"/>
  <c r="A307" i="34"/>
  <c r="C306" i="34"/>
  <c r="B306" i="34"/>
  <c r="A306" i="34" s="1"/>
  <c r="C305" i="34"/>
  <c r="B305" i="34"/>
  <c r="A305" i="34"/>
  <c r="C304" i="34"/>
  <c r="B304" i="34"/>
  <c r="A304" i="34" s="1"/>
  <c r="C303" i="34"/>
  <c r="B303" i="34"/>
  <c r="A303" i="34"/>
  <c r="C302" i="34"/>
  <c r="B302" i="34"/>
  <c r="A302" i="34" s="1"/>
  <c r="C301" i="34"/>
  <c r="B301" i="34"/>
  <c r="A301" i="34"/>
  <c r="C300" i="34"/>
  <c r="B300" i="34"/>
  <c r="A300" i="34" s="1"/>
  <c r="C299" i="34"/>
  <c r="B299" i="34"/>
  <c r="A299" i="34"/>
  <c r="C298" i="34"/>
  <c r="B298" i="34"/>
  <c r="A298" i="34" s="1"/>
  <c r="C297" i="34"/>
  <c r="B297" i="34"/>
  <c r="A297" i="34"/>
  <c r="C296" i="34"/>
  <c r="B296" i="34"/>
  <c r="A296" i="34" s="1"/>
  <c r="C295" i="34"/>
  <c r="B295" i="34"/>
  <c r="A295" i="34"/>
  <c r="C294" i="34"/>
  <c r="B294" i="34"/>
  <c r="A294" i="34" s="1"/>
  <c r="C293" i="34"/>
  <c r="B293" i="34"/>
  <c r="A293" i="34"/>
  <c r="C292" i="34"/>
  <c r="B292" i="34"/>
  <c r="A292" i="34" s="1"/>
  <c r="C291" i="34"/>
  <c r="B291" i="34"/>
  <c r="A291" i="34"/>
  <c r="C290" i="34"/>
  <c r="B290" i="34"/>
  <c r="A290" i="34" s="1"/>
  <c r="C289" i="34"/>
  <c r="B289" i="34"/>
  <c r="A289" i="34"/>
  <c r="C288" i="34"/>
  <c r="B288" i="34"/>
  <c r="A288" i="34" s="1"/>
  <c r="C287" i="34"/>
  <c r="B287" i="34"/>
  <c r="A287" i="34"/>
  <c r="C286" i="34"/>
  <c r="B286" i="34"/>
  <c r="A286" i="34" s="1"/>
  <c r="C285" i="34"/>
  <c r="B285" i="34"/>
  <c r="A285" i="34"/>
  <c r="C284" i="34"/>
  <c r="B284" i="34"/>
  <c r="A284" i="34" s="1"/>
  <c r="C283" i="34"/>
  <c r="B283" i="34"/>
  <c r="A283" i="34"/>
  <c r="C282" i="34"/>
  <c r="B282" i="34"/>
  <c r="A282" i="34" s="1"/>
  <c r="C281" i="34"/>
  <c r="B281" i="34"/>
  <c r="A281" i="34"/>
  <c r="C280" i="34"/>
  <c r="B280" i="34"/>
  <c r="A280" i="34" s="1"/>
  <c r="C279" i="34"/>
  <c r="B279" i="34"/>
  <c r="A279" i="34"/>
  <c r="C278" i="34"/>
  <c r="B278" i="34"/>
  <c r="A278" i="34" s="1"/>
  <c r="C277" i="34"/>
  <c r="B277" i="34"/>
  <c r="A277" i="34"/>
  <c r="C276" i="34"/>
  <c r="B276" i="34"/>
  <c r="A276" i="34" s="1"/>
  <c r="C275" i="34"/>
  <c r="B275" i="34"/>
  <c r="A275" i="34"/>
  <c r="C274" i="34"/>
  <c r="B274" i="34"/>
  <c r="A274" i="34" s="1"/>
  <c r="C273" i="34"/>
  <c r="B273" i="34"/>
  <c r="A273" i="34"/>
  <c r="C272" i="34"/>
  <c r="B272" i="34"/>
  <c r="A272" i="34" s="1"/>
  <c r="C271" i="34"/>
  <c r="B271" i="34"/>
  <c r="A271" i="34"/>
  <c r="C270" i="34"/>
  <c r="B270" i="34"/>
  <c r="A270" i="34" s="1"/>
  <c r="C269" i="34"/>
  <c r="B269" i="34"/>
  <c r="A269" i="34"/>
  <c r="C268" i="34"/>
  <c r="B268" i="34"/>
  <c r="A268" i="34" s="1"/>
  <c r="C267" i="34"/>
  <c r="B267" i="34"/>
  <c r="A267" i="34"/>
  <c r="C266" i="34"/>
  <c r="B266" i="34"/>
  <c r="A266" i="34" s="1"/>
  <c r="C265" i="34"/>
  <c r="B265" i="34"/>
  <c r="A265" i="34"/>
  <c r="C264" i="34"/>
  <c r="B264" i="34"/>
  <c r="A264" i="34" s="1"/>
  <c r="C263" i="34"/>
  <c r="B263" i="34"/>
  <c r="A263" i="34"/>
  <c r="C262" i="34"/>
  <c r="B262" i="34"/>
  <c r="A262" i="34" s="1"/>
  <c r="C261" i="34"/>
  <c r="B261" i="34"/>
  <c r="A261" i="34"/>
  <c r="C260" i="34"/>
  <c r="B260" i="34"/>
  <c r="A260" i="34" s="1"/>
  <c r="C259" i="34"/>
  <c r="B259" i="34"/>
  <c r="A259" i="34"/>
  <c r="C258" i="34"/>
  <c r="B258" i="34"/>
  <c r="A258" i="34" s="1"/>
  <c r="C257" i="34"/>
  <c r="B257" i="34"/>
  <c r="A257" i="34"/>
  <c r="C256" i="34"/>
  <c r="B256" i="34"/>
  <c r="A256" i="34" s="1"/>
  <c r="C255" i="34"/>
  <c r="B255" i="34"/>
  <c r="A255" i="34"/>
  <c r="C254" i="34"/>
  <c r="B254" i="34"/>
  <c r="A254" i="34" s="1"/>
  <c r="C253" i="34"/>
  <c r="B253" i="34"/>
  <c r="A253" i="34"/>
  <c r="C252" i="34"/>
  <c r="B252" i="34"/>
  <c r="A252" i="34" s="1"/>
  <c r="C251" i="34"/>
  <c r="B251" i="34"/>
  <c r="A251" i="34"/>
  <c r="C250" i="34"/>
  <c r="B250" i="34"/>
  <c r="A250" i="34" s="1"/>
  <c r="C249" i="34"/>
  <c r="B249" i="34"/>
  <c r="A249" i="34"/>
  <c r="C248" i="34"/>
  <c r="B248" i="34"/>
  <c r="A248" i="34" s="1"/>
  <c r="C247" i="34"/>
  <c r="B247" i="34"/>
  <c r="A247" i="34"/>
  <c r="C246" i="34"/>
  <c r="B246" i="34"/>
  <c r="A246" i="34" s="1"/>
  <c r="C245" i="34"/>
  <c r="B245" i="34"/>
  <c r="A245" i="34"/>
  <c r="C244" i="34"/>
  <c r="B244" i="34"/>
  <c r="A244" i="34" s="1"/>
  <c r="C243" i="34"/>
  <c r="B243" i="34"/>
  <c r="A243" i="34"/>
  <c r="C242" i="34"/>
  <c r="B242" i="34"/>
  <c r="A242" i="34" s="1"/>
  <c r="C241" i="34"/>
  <c r="B241" i="34"/>
  <c r="A241" i="34"/>
  <c r="C240" i="34"/>
  <c r="B240" i="34"/>
  <c r="A240" i="34" s="1"/>
  <c r="C239" i="34"/>
  <c r="B239" i="34"/>
  <c r="A239" i="34"/>
  <c r="C238" i="34"/>
  <c r="B238" i="34"/>
  <c r="A238" i="34" s="1"/>
  <c r="C237" i="34"/>
  <c r="B237" i="34"/>
  <c r="A237" i="34"/>
  <c r="C236" i="34"/>
  <c r="B236" i="34"/>
  <c r="A236" i="34" s="1"/>
  <c r="C235" i="34"/>
  <c r="B235" i="34"/>
  <c r="A235" i="34"/>
  <c r="C234" i="34"/>
  <c r="B234" i="34"/>
  <c r="A234" i="34" s="1"/>
  <c r="C233" i="34"/>
  <c r="B233" i="34"/>
  <c r="A233" i="34"/>
  <c r="C232" i="34"/>
  <c r="B232" i="34"/>
  <c r="A232" i="34" s="1"/>
  <c r="C231" i="34"/>
  <c r="B231" i="34"/>
  <c r="A231" i="34"/>
  <c r="C230" i="34"/>
  <c r="B230" i="34"/>
  <c r="A230" i="34" s="1"/>
  <c r="C229" i="34"/>
  <c r="B229" i="34"/>
  <c r="A229" i="34"/>
  <c r="C228" i="34"/>
  <c r="B228" i="34"/>
  <c r="A228" i="34" s="1"/>
  <c r="C227" i="34"/>
  <c r="B227" i="34"/>
  <c r="A227" i="34"/>
  <c r="C226" i="34"/>
  <c r="B226" i="34"/>
  <c r="A226" i="34" s="1"/>
  <c r="C225" i="34"/>
  <c r="B225" i="34"/>
  <c r="A225" i="34"/>
  <c r="C224" i="34"/>
  <c r="B224" i="34"/>
  <c r="A224" i="34" s="1"/>
  <c r="C223" i="34"/>
  <c r="B223" i="34"/>
  <c r="A223" i="34"/>
  <c r="C222" i="34"/>
  <c r="B222" i="34"/>
  <c r="A222" i="34" s="1"/>
  <c r="C221" i="34"/>
  <c r="B221" i="34"/>
  <c r="A221" i="34"/>
  <c r="C220" i="34"/>
  <c r="B220" i="34"/>
  <c r="A220" i="34" s="1"/>
  <c r="C219" i="34"/>
  <c r="B219" i="34"/>
  <c r="A219" i="34"/>
  <c r="C218" i="34"/>
  <c r="B218" i="34"/>
  <c r="A218" i="34" s="1"/>
  <c r="C217" i="34"/>
  <c r="B217" i="34"/>
  <c r="A217" i="34"/>
  <c r="C216" i="34"/>
  <c r="B216" i="34"/>
  <c r="A216" i="34" s="1"/>
  <c r="C215" i="34"/>
  <c r="B215" i="34"/>
  <c r="A215" i="34"/>
  <c r="C214" i="34"/>
  <c r="B214" i="34"/>
  <c r="A214" i="34" s="1"/>
  <c r="C213" i="34"/>
  <c r="B213" i="34"/>
  <c r="A213" i="34"/>
  <c r="C212" i="34"/>
  <c r="B212" i="34"/>
  <c r="A212" i="34" s="1"/>
  <c r="C211" i="34"/>
  <c r="B211" i="34"/>
  <c r="A211" i="34"/>
  <c r="C210" i="34"/>
  <c r="B210" i="34"/>
  <c r="A210" i="34" s="1"/>
  <c r="C209" i="34"/>
  <c r="B209" i="34"/>
  <c r="A209" i="34"/>
  <c r="C208" i="34"/>
  <c r="B208" i="34"/>
  <c r="A208" i="34" s="1"/>
  <c r="C207" i="34"/>
  <c r="B207" i="34"/>
  <c r="A207" i="34"/>
  <c r="C206" i="34"/>
  <c r="B206" i="34"/>
  <c r="A206" i="34" s="1"/>
  <c r="C205" i="34"/>
  <c r="B205" i="34"/>
  <c r="A205" i="34"/>
  <c r="C204" i="34"/>
  <c r="B204" i="34"/>
  <c r="A204" i="34" s="1"/>
  <c r="C203" i="34"/>
  <c r="B203" i="34"/>
  <c r="A203" i="34"/>
  <c r="C202" i="34"/>
  <c r="B202" i="34"/>
  <c r="A202" i="34" s="1"/>
  <c r="C201" i="34"/>
  <c r="B201" i="34"/>
  <c r="A201" i="34"/>
  <c r="C200" i="34"/>
  <c r="B200" i="34"/>
  <c r="A200" i="34" s="1"/>
  <c r="C199" i="34"/>
  <c r="B199" i="34"/>
  <c r="A199" i="34"/>
  <c r="C198" i="34"/>
  <c r="B198" i="34"/>
  <c r="A198" i="34" s="1"/>
  <c r="C197" i="34"/>
  <c r="B197" i="34"/>
  <c r="A197" i="34"/>
  <c r="C196" i="34"/>
  <c r="B196" i="34"/>
  <c r="A196" i="34" s="1"/>
  <c r="C195" i="34"/>
  <c r="B195" i="34"/>
  <c r="A195" i="34"/>
  <c r="C194" i="34"/>
  <c r="B194" i="34"/>
  <c r="A194" i="34" s="1"/>
  <c r="C193" i="34"/>
  <c r="B193" i="34"/>
  <c r="A193" i="34"/>
  <c r="C192" i="34"/>
  <c r="B192" i="34"/>
  <c r="A192" i="34" s="1"/>
  <c r="C191" i="34"/>
  <c r="B191" i="34"/>
  <c r="A191" i="34"/>
  <c r="C190" i="34"/>
  <c r="B190" i="34"/>
  <c r="A190" i="34" s="1"/>
  <c r="C189" i="34"/>
  <c r="B189" i="34"/>
  <c r="A189" i="34"/>
  <c r="C188" i="34"/>
  <c r="B188" i="34"/>
  <c r="A188" i="34" s="1"/>
  <c r="C187" i="34"/>
  <c r="B187" i="34"/>
  <c r="A187" i="34"/>
  <c r="C186" i="34"/>
  <c r="B186" i="34"/>
  <c r="A186" i="34" s="1"/>
  <c r="C185" i="34"/>
  <c r="B185" i="34"/>
  <c r="A185" i="34"/>
  <c r="C184" i="34"/>
  <c r="B184" i="34"/>
  <c r="A184" i="34" s="1"/>
  <c r="C183" i="34"/>
  <c r="B183" i="34"/>
  <c r="A183" i="34"/>
  <c r="C182" i="34"/>
  <c r="B182" i="34"/>
  <c r="A182" i="34" s="1"/>
  <c r="C181" i="34"/>
  <c r="B181" i="34"/>
  <c r="A181" i="34"/>
  <c r="C180" i="34"/>
  <c r="B180" i="34"/>
  <c r="A180" i="34" s="1"/>
  <c r="C179" i="34"/>
  <c r="B179" i="34"/>
  <c r="A179" i="34"/>
  <c r="C178" i="34"/>
  <c r="B178" i="34"/>
  <c r="A178" i="34" s="1"/>
  <c r="C177" i="34"/>
  <c r="B177" i="34"/>
  <c r="A177" i="34"/>
  <c r="C176" i="34"/>
  <c r="B176" i="34"/>
  <c r="A176" i="34" s="1"/>
  <c r="C175" i="34"/>
  <c r="B175" i="34"/>
  <c r="A175" i="34"/>
  <c r="C174" i="34"/>
  <c r="B174" i="34"/>
  <c r="A174" i="34" s="1"/>
  <c r="C173" i="34"/>
  <c r="B173" i="34"/>
  <c r="A173" i="34"/>
  <c r="C172" i="34"/>
  <c r="B172" i="34"/>
  <c r="A172" i="34" s="1"/>
  <c r="C171" i="34"/>
  <c r="B171" i="34"/>
  <c r="A171" i="34"/>
  <c r="C170" i="34"/>
  <c r="B170" i="34"/>
  <c r="A170" i="34" s="1"/>
  <c r="C169" i="34"/>
  <c r="B169" i="34"/>
  <c r="A169" i="34"/>
  <c r="C168" i="34"/>
  <c r="B168" i="34"/>
  <c r="A168" i="34" s="1"/>
  <c r="C167" i="34"/>
  <c r="B167" i="34"/>
  <c r="A167" i="34"/>
  <c r="C166" i="34"/>
  <c r="B166" i="34"/>
  <c r="A166" i="34" s="1"/>
  <c r="C165" i="34"/>
  <c r="B165" i="34"/>
  <c r="A165" i="34"/>
  <c r="C164" i="34"/>
  <c r="B164" i="34"/>
  <c r="A164" i="34" s="1"/>
  <c r="C163" i="34"/>
  <c r="B163" i="34"/>
  <c r="A163" i="34"/>
  <c r="C162" i="34"/>
  <c r="B162" i="34"/>
  <c r="A162" i="34" s="1"/>
  <c r="C161" i="34"/>
  <c r="B161" i="34"/>
  <c r="A161" i="34"/>
  <c r="C160" i="34"/>
  <c r="B160" i="34"/>
  <c r="A160" i="34" s="1"/>
  <c r="C159" i="34"/>
  <c r="B159" i="34"/>
  <c r="A159" i="34"/>
  <c r="C158" i="34"/>
  <c r="B158" i="34"/>
  <c r="A158" i="34" s="1"/>
  <c r="C157" i="34"/>
  <c r="B157" i="34"/>
  <c r="A157" i="34"/>
  <c r="C156" i="34"/>
  <c r="B156" i="34"/>
  <c r="A156" i="34" s="1"/>
  <c r="C155" i="34"/>
  <c r="B155" i="34"/>
  <c r="A155" i="34"/>
  <c r="C154" i="34"/>
  <c r="B154" i="34"/>
  <c r="A154" i="34" s="1"/>
  <c r="C153" i="34"/>
  <c r="B153" i="34"/>
  <c r="A153" i="34"/>
  <c r="C152" i="34"/>
  <c r="B152" i="34"/>
  <c r="A152" i="34" s="1"/>
  <c r="C151" i="34"/>
  <c r="B151" i="34"/>
  <c r="A151" i="34"/>
  <c r="C150" i="34"/>
  <c r="B150" i="34"/>
  <c r="A150" i="34" s="1"/>
  <c r="C149" i="34"/>
  <c r="B149" i="34"/>
  <c r="A149" i="34"/>
  <c r="C148" i="34"/>
  <c r="B148" i="34"/>
  <c r="A148" i="34" s="1"/>
  <c r="C147" i="34"/>
  <c r="B147" i="34"/>
  <c r="A147" i="34"/>
  <c r="C146" i="34"/>
  <c r="B146" i="34"/>
  <c r="A146" i="34" s="1"/>
  <c r="C145" i="34"/>
  <c r="B145" i="34"/>
  <c r="A145" i="34"/>
  <c r="C144" i="34"/>
  <c r="B144" i="34"/>
  <c r="A144" i="34" s="1"/>
  <c r="C143" i="34"/>
  <c r="B143" i="34"/>
  <c r="A143" i="34"/>
  <c r="C142" i="34"/>
  <c r="B142" i="34"/>
  <c r="A142" i="34" s="1"/>
  <c r="C141" i="34"/>
  <c r="B141" i="34"/>
  <c r="A141" i="34"/>
  <c r="C140" i="34"/>
  <c r="B140" i="34"/>
  <c r="A140" i="34" s="1"/>
  <c r="C139" i="34"/>
  <c r="B139" i="34"/>
  <c r="A139" i="34"/>
  <c r="C138" i="34"/>
  <c r="B138" i="34"/>
  <c r="A138" i="34" s="1"/>
  <c r="C137" i="34"/>
  <c r="B137" i="34"/>
  <c r="A137" i="34"/>
  <c r="C136" i="34"/>
  <c r="B136" i="34"/>
  <c r="A136" i="34" s="1"/>
  <c r="C135" i="34"/>
  <c r="B135" i="34"/>
  <c r="A135" i="34"/>
  <c r="C134" i="34"/>
  <c r="B134" i="34"/>
  <c r="A134" i="34" s="1"/>
  <c r="C133" i="34"/>
  <c r="B133" i="34"/>
  <c r="A133" i="34"/>
  <c r="C132" i="34"/>
  <c r="B132" i="34"/>
  <c r="A132" i="34" s="1"/>
  <c r="C131" i="34"/>
  <c r="B131" i="34"/>
  <c r="A131" i="34"/>
  <c r="C130" i="34"/>
  <c r="B130" i="34"/>
  <c r="A130" i="34" s="1"/>
  <c r="C129" i="34"/>
  <c r="B129" i="34"/>
  <c r="A129" i="34"/>
  <c r="C128" i="34"/>
  <c r="B128" i="34"/>
  <c r="A128" i="34" s="1"/>
  <c r="C127" i="34"/>
  <c r="B127" i="34"/>
  <c r="A127" i="34"/>
  <c r="C126" i="34"/>
  <c r="B126" i="34"/>
  <c r="A126" i="34" s="1"/>
  <c r="C125" i="34"/>
  <c r="B125" i="34"/>
  <c r="A125" i="34"/>
  <c r="C124" i="34"/>
  <c r="B124" i="34"/>
  <c r="A124" i="34" s="1"/>
  <c r="C123" i="34"/>
  <c r="B123" i="34"/>
  <c r="A123" i="34"/>
  <c r="C122" i="34"/>
  <c r="B122" i="34"/>
  <c r="A122" i="34" s="1"/>
  <c r="C121" i="34"/>
  <c r="B121" i="34"/>
  <c r="A121" i="34"/>
  <c r="C120" i="34"/>
  <c r="B120" i="34"/>
  <c r="A120" i="34" s="1"/>
  <c r="C119" i="34"/>
  <c r="B119" i="34"/>
  <c r="A119" i="34"/>
  <c r="C118" i="34"/>
  <c r="B118" i="34"/>
  <c r="A118" i="34" s="1"/>
  <c r="C117" i="34"/>
  <c r="B117" i="34"/>
  <c r="A117" i="34"/>
  <c r="C116" i="34"/>
  <c r="B116" i="34"/>
  <c r="A116" i="34" s="1"/>
  <c r="C115" i="34"/>
  <c r="B115" i="34"/>
  <c r="A115" i="34"/>
  <c r="C114" i="34"/>
  <c r="B114" i="34"/>
  <c r="A114" i="34" s="1"/>
  <c r="C113" i="34"/>
  <c r="B113" i="34"/>
  <c r="A113" i="34"/>
  <c r="C112" i="34"/>
  <c r="B112" i="34"/>
  <c r="A112" i="34" s="1"/>
  <c r="C111" i="34"/>
  <c r="B111" i="34"/>
  <c r="A111" i="34"/>
  <c r="C110" i="34"/>
  <c r="B110" i="34"/>
  <c r="A110" i="34" s="1"/>
  <c r="C109" i="34"/>
  <c r="B109" i="34"/>
  <c r="A109" i="34"/>
  <c r="C108" i="34"/>
  <c r="B108" i="34"/>
  <c r="A108" i="34" s="1"/>
  <c r="C107" i="34"/>
  <c r="B107" i="34"/>
  <c r="A107" i="34"/>
  <c r="C106" i="34"/>
  <c r="B106" i="34"/>
  <c r="A106" i="34" s="1"/>
  <c r="C105" i="34"/>
  <c r="B105" i="34"/>
  <c r="A105" i="34"/>
  <c r="C104" i="34"/>
  <c r="B104" i="34"/>
  <c r="A104" i="34" s="1"/>
  <c r="C103" i="34"/>
  <c r="B103" i="34"/>
  <c r="A103" i="34"/>
  <c r="C102" i="34"/>
  <c r="B102" i="34"/>
  <c r="A102" i="34" s="1"/>
  <c r="C101" i="34"/>
  <c r="B101" i="34"/>
  <c r="A101" i="34"/>
  <c r="C100" i="34"/>
  <c r="B100" i="34"/>
  <c r="A100" i="34" s="1"/>
  <c r="C99" i="34"/>
  <c r="B99" i="34"/>
  <c r="A99" i="34"/>
  <c r="C98" i="34"/>
  <c r="B98" i="34"/>
  <c r="A98" i="34" s="1"/>
  <c r="C97" i="34"/>
  <c r="B97" i="34"/>
  <c r="A97" i="34"/>
  <c r="C96" i="34"/>
  <c r="B96" i="34"/>
  <c r="A96" i="34" s="1"/>
  <c r="C95" i="34"/>
  <c r="B95" i="34"/>
  <c r="A95" i="34"/>
  <c r="C94" i="34"/>
  <c r="B94" i="34"/>
  <c r="A94" i="34" s="1"/>
  <c r="C93" i="34"/>
  <c r="B93" i="34"/>
  <c r="A93" i="34"/>
  <c r="C92" i="34"/>
  <c r="B92" i="34"/>
  <c r="A92" i="34" s="1"/>
  <c r="C91" i="34"/>
  <c r="B91" i="34"/>
  <c r="A91" i="34"/>
  <c r="C90" i="34"/>
  <c r="B90" i="34"/>
  <c r="A90" i="34" s="1"/>
  <c r="C89" i="34"/>
  <c r="B89" i="34"/>
  <c r="A89" i="34"/>
  <c r="C88" i="34"/>
  <c r="B88" i="34"/>
  <c r="A88" i="34" s="1"/>
  <c r="C87" i="34"/>
  <c r="B87" i="34"/>
  <c r="A87" i="34"/>
  <c r="C86" i="34"/>
  <c r="B86" i="34"/>
  <c r="A86" i="34" s="1"/>
  <c r="C85" i="34"/>
  <c r="B85" i="34"/>
  <c r="A85" i="34"/>
  <c r="C84" i="34"/>
  <c r="B84" i="34"/>
  <c r="A84" i="34" s="1"/>
  <c r="C83" i="34"/>
  <c r="B83" i="34"/>
  <c r="A83" i="34"/>
  <c r="C82" i="34"/>
  <c r="B82" i="34"/>
  <c r="A82" i="34" s="1"/>
  <c r="C81" i="34"/>
  <c r="B81" i="34"/>
  <c r="A81" i="34"/>
  <c r="C80" i="34"/>
  <c r="B80" i="34"/>
  <c r="A80" i="34" s="1"/>
  <c r="C79" i="34"/>
  <c r="B79" i="34"/>
  <c r="A79" i="34"/>
  <c r="C78" i="34"/>
  <c r="B78" i="34"/>
  <c r="A78" i="34" s="1"/>
  <c r="C77" i="34"/>
  <c r="B77" i="34"/>
  <c r="A77" i="34"/>
  <c r="C76" i="34"/>
  <c r="B76" i="34"/>
  <c r="A76" i="34" s="1"/>
  <c r="C75" i="34"/>
  <c r="B75" i="34"/>
  <c r="A75" i="34"/>
  <c r="C74" i="34"/>
  <c r="B74" i="34"/>
  <c r="A74" i="34" s="1"/>
  <c r="C73" i="34"/>
  <c r="B73" i="34"/>
  <c r="A73" i="34"/>
  <c r="C72" i="34"/>
  <c r="B72" i="34"/>
  <c r="A72" i="34" s="1"/>
  <c r="C71" i="34"/>
  <c r="B71" i="34"/>
  <c r="A71" i="34"/>
  <c r="C70" i="34"/>
  <c r="B70" i="34"/>
  <c r="A70" i="34" s="1"/>
  <c r="C69" i="34"/>
  <c r="B69" i="34"/>
  <c r="A69" i="34"/>
  <c r="C68" i="34"/>
  <c r="B68" i="34"/>
  <c r="A68" i="34" s="1"/>
  <c r="C67" i="34"/>
  <c r="B67" i="34"/>
  <c r="A67" i="34"/>
  <c r="C66" i="34"/>
  <c r="B66" i="34"/>
  <c r="A66" i="34" s="1"/>
  <c r="C65" i="34"/>
  <c r="B65" i="34"/>
  <c r="A65" i="34"/>
  <c r="C64" i="34"/>
  <c r="B64" i="34"/>
  <c r="A64" i="34" s="1"/>
  <c r="C63" i="34"/>
  <c r="B63" i="34"/>
  <c r="A63" i="34"/>
  <c r="C62" i="34"/>
  <c r="B62" i="34"/>
  <c r="A62" i="34" s="1"/>
  <c r="C61" i="34"/>
  <c r="B61" i="34"/>
  <c r="A61" i="34"/>
  <c r="C60" i="34"/>
  <c r="B60" i="34"/>
  <c r="A60" i="34" s="1"/>
  <c r="C59" i="34"/>
  <c r="B59" i="34"/>
  <c r="A59" i="34"/>
  <c r="C58" i="34"/>
  <c r="B58" i="34"/>
  <c r="A58" i="34" s="1"/>
  <c r="C57" i="34"/>
  <c r="B57" i="34"/>
  <c r="A57" i="34"/>
  <c r="C56" i="34"/>
  <c r="B56" i="34"/>
  <c r="A56" i="34" s="1"/>
  <c r="C55" i="34"/>
  <c r="B55" i="34"/>
  <c r="A55" i="34"/>
  <c r="C54" i="34"/>
  <c r="B54" i="34"/>
  <c r="A54" i="34" s="1"/>
  <c r="C53" i="34"/>
  <c r="B53" i="34"/>
  <c r="A53" i="34"/>
  <c r="C52" i="34"/>
  <c r="B52" i="34"/>
  <c r="A52" i="34" s="1"/>
  <c r="C51" i="34"/>
  <c r="B51" i="34"/>
  <c r="A51" i="34"/>
  <c r="C50" i="34"/>
  <c r="B50" i="34"/>
  <c r="A50" i="34" s="1"/>
  <c r="C49" i="34"/>
  <c r="B49" i="34"/>
  <c r="A49" i="34"/>
  <c r="C48" i="34"/>
  <c r="B48" i="34"/>
  <c r="A48" i="34" s="1"/>
  <c r="C47" i="34"/>
  <c r="B47" i="34"/>
  <c r="A47" i="34"/>
  <c r="C46" i="34"/>
  <c r="B46" i="34"/>
  <c r="A46" i="34" s="1"/>
  <c r="C45" i="34"/>
  <c r="B45" i="34"/>
  <c r="A45" i="34"/>
  <c r="C44" i="34"/>
  <c r="B44" i="34"/>
  <c r="A44" i="34" s="1"/>
  <c r="C43" i="34"/>
  <c r="B43" i="34"/>
  <c r="A43" i="34"/>
  <c r="C42" i="34"/>
  <c r="B42" i="34"/>
  <c r="A42" i="34" s="1"/>
  <c r="C41" i="34"/>
  <c r="B41" i="34"/>
  <c r="A41" i="34"/>
  <c r="C40" i="34"/>
  <c r="B40" i="34"/>
  <c r="A40" i="34" s="1"/>
  <c r="C39" i="34"/>
  <c r="B39" i="34"/>
  <c r="A39" i="34"/>
  <c r="C38" i="34"/>
  <c r="B38" i="34"/>
  <c r="A38" i="34" s="1"/>
  <c r="C37" i="34"/>
  <c r="B37" i="34"/>
  <c r="A37" i="34"/>
  <c r="C36" i="34"/>
  <c r="B36" i="34"/>
  <c r="A36" i="34" s="1"/>
  <c r="C35" i="34"/>
  <c r="B35" i="34"/>
  <c r="A35" i="34"/>
  <c r="C34" i="34"/>
  <c r="B34" i="34"/>
  <c r="A34" i="34" s="1"/>
  <c r="C33" i="34"/>
  <c r="B33" i="34"/>
  <c r="A33" i="34"/>
  <c r="C32" i="34"/>
  <c r="B32" i="34"/>
  <c r="A32" i="34" s="1"/>
  <c r="C31" i="34"/>
  <c r="B31" i="34"/>
  <c r="A31" i="34"/>
  <c r="C30" i="34"/>
  <c r="B30" i="34"/>
  <c r="A30" i="34" s="1"/>
  <c r="C29" i="34"/>
  <c r="B29" i="34"/>
  <c r="A29" i="34"/>
  <c r="C28" i="34"/>
  <c r="B28" i="34"/>
  <c r="A28" i="34" s="1"/>
  <c r="C27" i="34"/>
  <c r="B27" i="34"/>
  <c r="A27" i="34"/>
  <c r="C26" i="34"/>
  <c r="B26" i="34"/>
  <c r="A26" i="34" s="1"/>
  <c r="C25" i="34"/>
  <c r="B25" i="34"/>
  <c r="A25" i="34"/>
  <c r="C24" i="34"/>
  <c r="B24" i="34"/>
  <c r="A24" i="34" s="1"/>
  <c r="C23" i="34"/>
  <c r="B23" i="34"/>
  <c r="A23" i="34"/>
  <c r="C22" i="34"/>
  <c r="B22" i="34"/>
  <c r="A22" i="34" s="1"/>
  <c r="C21" i="34"/>
  <c r="B21" i="34"/>
  <c r="A21" i="34"/>
  <c r="C20" i="34"/>
  <c r="B20" i="34"/>
  <c r="A20" i="34" s="1"/>
  <c r="C19" i="34"/>
  <c r="B19" i="34"/>
  <c r="A19" i="34"/>
  <c r="C18" i="34"/>
  <c r="B18" i="34"/>
  <c r="A18" i="34" s="1"/>
  <c r="C17" i="34"/>
  <c r="B17" i="34"/>
  <c r="A17" i="34"/>
  <c r="C16" i="34"/>
  <c r="B16" i="34"/>
  <c r="A16" i="34" s="1"/>
  <c r="C15" i="34"/>
  <c r="B15" i="34"/>
  <c r="A15" i="34"/>
  <c r="C14" i="34"/>
  <c r="B14" i="34"/>
  <c r="A14" i="34" s="1"/>
  <c r="C13" i="34"/>
  <c r="B13" i="34"/>
  <c r="A13" i="34"/>
  <c r="C12" i="34"/>
  <c r="B12" i="34"/>
  <c r="A12" i="34" s="1"/>
  <c r="C11" i="34"/>
  <c r="B11" i="34"/>
  <c r="A11" i="34"/>
  <c r="C10" i="34"/>
  <c r="B10" i="34"/>
  <c r="A10" i="34" s="1"/>
  <c r="C9" i="34"/>
  <c r="B9" i="34"/>
  <c r="A9" i="34"/>
  <c r="C8" i="34"/>
  <c r="B8" i="34"/>
  <c r="A8" i="34" s="1"/>
  <c r="C7" i="34"/>
  <c r="B7" i="34"/>
  <c r="A7" i="34"/>
  <c r="C6" i="34"/>
  <c r="B6" i="34"/>
  <c r="A6" i="34" s="1"/>
  <c r="C5" i="34"/>
  <c r="B5" i="34"/>
  <c r="A5" i="34"/>
  <c r="C4" i="34"/>
  <c r="B4" i="34"/>
  <c r="A4" i="34" s="1"/>
  <c r="F15" i="38" l="1"/>
  <c r="F15" i="39"/>
  <c r="F15" i="37"/>
  <c r="F15" i="35"/>
  <c r="F15" i="33"/>
  <c r="B3" i="33"/>
  <c r="B4" i="33"/>
  <c r="B2" i="33"/>
  <c r="B3" i="4"/>
  <c r="B4" i="4"/>
  <c r="B2" i="4"/>
</calcChain>
</file>

<file path=xl/sharedStrings.xml><?xml version="1.0" encoding="utf-8"?>
<sst xmlns="http://schemas.openxmlformats.org/spreadsheetml/2006/main" count="24883" uniqueCount="3372">
  <si>
    <t>Elektronische Dokumentenvorlage</t>
  </si>
  <si>
    <t>Gemäß § 4 der AEB-Psych-Vereinbarung 2022</t>
  </si>
  <si>
    <t>www.dkgev.de</t>
  </si>
  <si>
    <t>www.gkv-spitzenverband.de</t>
  </si>
  <si>
    <t>Datum</t>
  </si>
  <si>
    <t>Versionsnummer</t>
  </si>
  <si>
    <t>Text</t>
  </si>
  <si>
    <t>0.8</t>
  </si>
  <si>
    <t>Vereinbarte Dokumentenversion zwischen GKV, DKG und PKV</t>
  </si>
  <si>
    <t>0.9</t>
  </si>
  <si>
    <t>Tabellenblatt Sendung erweitert</t>
  </si>
  <si>
    <t>1.0</t>
  </si>
  <si>
    <t>Version zur Bekanntmachung</t>
  </si>
  <si>
    <t>2.0</t>
  </si>
  <si>
    <t>Version 2022</t>
  </si>
  <si>
    <t>Übersicht aller Tabellen</t>
  </si>
  <si>
    <t>Nr</t>
  </si>
  <si>
    <t>Kurz</t>
  </si>
  <si>
    <t>Kategorie</t>
  </si>
  <si>
    <t>Titel</t>
  </si>
  <si>
    <t>Untertitel</t>
  </si>
  <si>
    <t>Fachabteilung</t>
  </si>
  <si>
    <t>Entgeltart</t>
  </si>
  <si>
    <t>Variante</t>
  </si>
  <si>
    <t>gültig ab</t>
  </si>
  <si>
    <t>A1</t>
  </si>
  <si>
    <t>A1 - Angaben zum Krankenhaus</t>
  </si>
  <si>
    <t>entfällt</t>
  </si>
  <si>
    <t>sofort</t>
  </si>
  <si>
    <t>E11ÜLVVVJ</t>
  </si>
  <si>
    <t>E11X</t>
  </si>
  <si>
    <t>E1 - Aufstellung der mit Bewertungsrelationen bewerteten Entgelte für das Krankenhaus</t>
  </si>
  <si>
    <t>E1.1 - Aufstellung der tagesbezogenen pauschalierenden Entgelte für die Psychiatrie und Psychosomatik (PEPP)</t>
  </si>
  <si>
    <t>E11ÜLVVJÜ</t>
  </si>
  <si>
    <t>E11VVJ</t>
  </si>
  <si>
    <t>E11ÜLVVJ</t>
  </si>
  <si>
    <t>E11ÜLVJÜ</t>
  </si>
  <si>
    <t>E11VJ</t>
  </si>
  <si>
    <t>E11J</t>
  </si>
  <si>
    <t>E11F</t>
  </si>
  <si>
    <t>E11V</t>
  </si>
  <si>
    <t>E12ÜLVVVJ</t>
  </si>
  <si>
    <t>E12X</t>
  </si>
  <si>
    <t xml:space="preserve">E1.2 - Aufstellung der ergänzenden Tagesentgelte (ET) </t>
  </si>
  <si>
    <t>E12VVJ</t>
  </si>
  <si>
    <t>E12ÜLVVJ</t>
  </si>
  <si>
    <t>E12ÜLVJÜ</t>
  </si>
  <si>
    <t>E12VJ</t>
  </si>
  <si>
    <t>E12J</t>
  </si>
  <si>
    <t>E12F</t>
  </si>
  <si>
    <t>E12V</t>
  </si>
  <si>
    <t>E2VVJ</t>
  </si>
  <si>
    <t>E2X</t>
  </si>
  <si>
    <t xml:space="preserve">E2 - Aufstellung der bewerteten Zusatzentgelte für das Krankenhaus </t>
  </si>
  <si>
    <t>E2VJ</t>
  </si>
  <si>
    <t>E2F</t>
  </si>
  <si>
    <t>E2V</t>
  </si>
  <si>
    <t>E311VVJ</t>
  </si>
  <si>
    <t>E311X</t>
  </si>
  <si>
    <t>E3 - Aufstellung der nach § 6 BPflV krankenhausindividuell verhandelten Entgelte</t>
  </si>
  <si>
    <t>E3.1 - Aufstellung der fallbezogenen Entgelte</t>
  </si>
  <si>
    <t>E3.1.1 - Aufstellung der fallbezogenen Entgelte nach § 6 Abs. 1 BPflV</t>
  </si>
  <si>
    <t>E311VJ</t>
  </si>
  <si>
    <t>E311F</t>
  </si>
  <si>
    <t>E311V</t>
  </si>
  <si>
    <t>E312VVJ</t>
  </si>
  <si>
    <t>E312X</t>
  </si>
  <si>
    <t>E3.1.2 - Aufstellung der fallbezogenen unbewerteten Entgelte bei stationsäquivalenter Behandlung nach § 115d SGB V</t>
  </si>
  <si>
    <t>E312VJ</t>
  </si>
  <si>
    <t>E312F</t>
  </si>
  <si>
    <t>E312V</t>
  </si>
  <si>
    <t>E313VVJ</t>
  </si>
  <si>
    <t>E313X</t>
  </si>
  <si>
    <t>E3.1.3 - Aufstellung der fallbezogenen Entgelte nach § 6 Abs. 2 BPFlV</t>
  </si>
  <si>
    <t>E313VJ</t>
  </si>
  <si>
    <t>E313F</t>
  </si>
  <si>
    <t>E313V</t>
  </si>
  <si>
    <t>E314VVJ</t>
  </si>
  <si>
    <t>E314X</t>
  </si>
  <si>
    <t>E3.1.4 - Aufstellung der fallbezogenen Entgelte nach § 6 Abs. 4 BPFlV</t>
  </si>
  <si>
    <t>E314VJ</t>
  </si>
  <si>
    <t>E314F</t>
  </si>
  <si>
    <t>E314V</t>
  </si>
  <si>
    <t>E321VVJ</t>
  </si>
  <si>
    <t>E321X</t>
  </si>
  <si>
    <t>E3.2 - Aufstellung der Zusatzentgelte</t>
  </si>
  <si>
    <t>E3.2.1 - Aufstellung der Zusatzentgelte nach § 6 Abs. 1 BPflV</t>
  </si>
  <si>
    <t>E321VJ</t>
  </si>
  <si>
    <t>E321F</t>
  </si>
  <si>
    <t>E321V</t>
  </si>
  <si>
    <t>E324VVJ</t>
  </si>
  <si>
    <t>E324X</t>
  </si>
  <si>
    <t>E3.2.4 - Aufstellung der Zusatzentgelte nach § 6 Abs. 4 BPflV</t>
  </si>
  <si>
    <t>E324VJ</t>
  </si>
  <si>
    <t>E324F</t>
  </si>
  <si>
    <t>E324V</t>
  </si>
  <si>
    <t>E331VVJ</t>
  </si>
  <si>
    <t>E331X</t>
  </si>
  <si>
    <t>E3.3 - Aufstellung der tagesbezogenen Entgelte</t>
  </si>
  <si>
    <t>E3.3.1 - Aufstellung der tagesbezogenen Entgelte nach § 6 Abs. 1 BPflV</t>
  </si>
  <si>
    <t>E331VJ</t>
  </si>
  <si>
    <t>E331F</t>
  </si>
  <si>
    <t>E331V</t>
  </si>
  <si>
    <t>E332VVJ</t>
  </si>
  <si>
    <t>E332X</t>
  </si>
  <si>
    <t>E3.3.2 - Aufstellung der tagesbezogenen unbewerteten Entgelte bei stationsäquivalenter Behandlung nach § 115d SGB V</t>
  </si>
  <si>
    <t>E332VJ</t>
  </si>
  <si>
    <t>E332F</t>
  </si>
  <si>
    <t>E332V</t>
  </si>
  <si>
    <t>E333VVJ</t>
  </si>
  <si>
    <t>E333X</t>
  </si>
  <si>
    <t>E3.3.3 - Aufstellung der tagesbezogenen Entgelte nach § 6 Abs. 2 BPflV</t>
  </si>
  <si>
    <t>E333VJ</t>
  </si>
  <si>
    <t>E333F</t>
  </si>
  <si>
    <t>E333V</t>
  </si>
  <si>
    <t>E334VVJ</t>
  </si>
  <si>
    <t>E334X</t>
  </si>
  <si>
    <t>E3.3.4 - Aufstellung der tagesbezogenen Entgelte nach § 6 Abs. 4 BPflV</t>
  </si>
  <si>
    <t>E334VJ</t>
  </si>
  <si>
    <t>E334F</t>
  </si>
  <si>
    <t>E334V</t>
  </si>
  <si>
    <t>E34VVJ</t>
  </si>
  <si>
    <t>E34X</t>
  </si>
  <si>
    <t>E3.4 - Aufstellung der Zuschläge bei regionalen oder strukturellen Besonderheiten gemäß § 6 Abs. 2 BPflV</t>
  </si>
  <si>
    <t>E34VJ</t>
  </si>
  <si>
    <t>E34F</t>
  </si>
  <si>
    <t>E34V</t>
  </si>
  <si>
    <t>B2</t>
  </si>
  <si>
    <t>B2 - Gesamtbetrag und Basisentgeltwert für die Kalenderjahre ab 2020</t>
  </si>
  <si>
    <t>L1</t>
  </si>
  <si>
    <t>L1 - Belegungsdaten des Krankenhauses</t>
  </si>
  <si>
    <t>L2&lt;&lt;ID&gt;&gt;</t>
  </si>
  <si>
    <t>L2 - Belegungsdaten der Fachabteilung</t>
  </si>
  <si>
    <t>Klarname</t>
  </si>
  <si>
    <t>K1</t>
  </si>
  <si>
    <t>K1 - Kostenaufstellung des Krankenhauses</t>
  </si>
  <si>
    <t>K2</t>
  </si>
  <si>
    <t>K2E</t>
  </si>
  <si>
    <t>K2 - Kostenaufstellung der Fachabteilung</t>
  </si>
  <si>
    <t>Erwachsenenpsychiatrie</t>
  </si>
  <si>
    <t>K2P</t>
  </si>
  <si>
    <t>Psychosomatik</t>
  </si>
  <si>
    <t>K2K</t>
  </si>
  <si>
    <t>Kinder- und Jugendpsychiatrie</t>
  </si>
  <si>
    <t>P1</t>
  </si>
  <si>
    <t>P1 - Personal des Krankenhauses</t>
  </si>
  <si>
    <t>P2E</t>
  </si>
  <si>
    <t>P2 - Personal der Fachabteilung</t>
  </si>
  <si>
    <t>P2P</t>
  </si>
  <si>
    <t>P2K</t>
  </si>
  <si>
    <t xml:space="preserve"> </t>
  </si>
  <si>
    <t>Vereinbarungszeitraum:</t>
  </si>
  <si>
    <t>Datum:</t>
  </si>
  <si>
    <t>Krankenhaus:</t>
  </si>
  <si>
    <t>Einzelblatt:</t>
  </si>
  <si>
    <t>Haupt-IK des KH:</t>
  </si>
  <si>
    <t>Standort-IDs</t>
  </si>
  <si>
    <t>A2</t>
  </si>
  <si>
    <t>Variante:</t>
  </si>
  <si>
    <t>PEPP</t>
  </si>
  <si>
    <r>
      <t>Summe der  Bewertungsrelationen</t>
    </r>
    <r>
      <rPr>
        <sz val="11"/>
        <color theme="1"/>
        <rFont val="Arial"/>
        <family val="2"/>
      </rPr>
      <t xml:space="preserve">
</t>
    </r>
    <r>
      <rPr>
        <sz val="11"/>
        <rFont val="Arial"/>
        <family val="2"/>
      </rPr>
      <t xml:space="preserve">(Sp. 4 x Sp. 5) </t>
    </r>
  </si>
  <si>
    <t>Summe</t>
  </si>
  <si>
    <t>k.A.</t>
  </si>
  <si>
    <t>Einzelwerte</t>
  </si>
  <si>
    <t>Bewertungsrelation/Tag</t>
  </si>
  <si>
    <t>Vergütungsklasse</t>
  </si>
  <si>
    <t xml:space="preserve">E1 - Aufstellung der mit Bewertungsrelationen bewerteten Entgelte für das Krankenhaus </t>
  </si>
  <si>
    <t>ET-Nr.</t>
  </si>
  <si>
    <t xml:space="preserve">Summe der  Bewertungs-relationen
(Sp. 2 x Sp. 3) </t>
  </si>
  <si>
    <t>Zusatzentgelt-Nr.
(ZP nach Entgeltkatalog)</t>
  </si>
  <si>
    <t>Anzahl 
der Zusatzentgelte</t>
  </si>
  <si>
    <t>Entgelthöhe 
lt. Zusatzentgeltkatalog</t>
  </si>
  <si>
    <t>Erlössumme
(Sp. 2 x Sp. 3)</t>
  </si>
  <si>
    <t>Engeltart:</t>
  </si>
  <si>
    <t xml:space="preserve">Entgelt nach 
§ 6 BPflV </t>
  </si>
  <si>
    <t>Fallzahl
(fallbezogene Entgelte)</t>
  </si>
  <si>
    <t>Entgelthöhe 
(in €)</t>
  </si>
  <si>
    <t>Bruttoerlös-
summe ohne
Zu- und Ab-
schläge (in €)
(Sp. 3 x Sp. 4)</t>
  </si>
  <si>
    <t>davon Fälle mit patientenbezogenen Abschlägen</t>
  </si>
  <si>
    <t>davon Fälle mit patientenbezogenen Zuschlägen</t>
  </si>
  <si>
    <t>Nettoerlös-summe inkl.
Zu- und Ab-
schläge (in €)
(Sp. 5 - (Sp. 9) + Sp. 13)</t>
  </si>
  <si>
    <t>Anzahl der
Fälle mit
Abschlägen</t>
  </si>
  <si>
    <t>Anzahl der
Tage mit
Abschlägen</t>
  </si>
  <si>
    <t>Abschlag je Tag (in €)</t>
  </si>
  <si>
    <t>Summe der
Abschläge
(Sp. 7 x Sp. 8)</t>
  </si>
  <si>
    <t>Anzahl der
Fälle mit
Zuschlägen</t>
  </si>
  <si>
    <t>Anzahl der
Tage mit
Zuschlägen</t>
  </si>
  <si>
    <t>Zuschlag je Tag (in €)</t>
  </si>
  <si>
    <t>Summe der Zuschläge
(Sp. 11 x Sp. 12)</t>
  </si>
  <si>
    <t>A2 - Übersicht der enthaltenen Tabellen</t>
  </si>
  <si>
    <t>Entgeltart:</t>
  </si>
  <si>
    <t xml:space="preserve">Zusatzentgelt 
nach § 6 BPflV </t>
  </si>
  <si>
    <t xml:space="preserve">OPS-Kode </t>
  </si>
  <si>
    <r>
      <t xml:space="preserve">Anzahl </t>
    </r>
    <r>
      <rPr>
        <vertAlign val="superscript"/>
        <sz val="11"/>
        <color theme="1"/>
        <rFont val="Arial"/>
        <family val="2"/>
      </rPr>
      <t>4)</t>
    </r>
  </si>
  <si>
    <t>Entgelt-
höhe</t>
  </si>
  <si>
    <t>Erlös-
summe
(Sp. 4 x 5)</t>
  </si>
  <si>
    <t xml:space="preserve">E3 - Aufstellung der nach § 6 BPflV krankenhausindividuell verhandelten Entgelte </t>
  </si>
  <si>
    <r>
      <t>Entgelt nach 
§ 6 BPflV</t>
    </r>
    <r>
      <rPr>
        <vertAlign val="superscript"/>
        <sz val="11"/>
        <color theme="1"/>
        <rFont val="Arial"/>
        <family val="2"/>
      </rPr>
      <t xml:space="preserve"> </t>
    </r>
  </si>
  <si>
    <t>Fallzahl</t>
  </si>
  <si>
    <t>Tage</t>
  </si>
  <si>
    <t>Entgelthöhe</t>
  </si>
  <si>
    <t>Zuschlag nach § 6 Abs. 2 BPflV</t>
  </si>
  <si>
    <t>Bezugsgröße 
(z.B. Fall)</t>
  </si>
  <si>
    <t>Anzahl</t>
  </si>
  <si>
    <t>Zuschlagshöhe</t>
  </si>
  <si>
    <t>Erlössumme
(Sp. 4 x 5)</t>
  </si>
  <si>
    <t>lfd.Nr.</t>
  </si>
  <si>
    <t>Berechnungsschritte</t>
  </si>
  <si>
    <t>Vereinbarung Vorjahr</t>
  </si>
  <si>
    <t>Forderung</t>
  </si>
  <si>
    <t>Vereinbarung</t>
  </si>
  <si>
    <t>Ermittlung des berichtigten Gesamtbetrages</t>
  </si>
  <si>
    <t>Gesamtbetrag für das Vorjahr (laufende Kalenderjahr) ohne Ausgleiche</t>
  </si>
  <si>
    <t>+/- Berichtigungen für Vorjahre nach § 3 Abs. 3 Satz 12 BPflV</t>
  </si>
  <si>
    <t>= berichtigter Gesamtbetrag</t>
  </si>
  <si>
    <t>+/- Veränderungen von Art und Menge der Leistungen der auf Bundesebene vereinbarten Kataloge (Nr. 1)</t>
  </si>
  <si>
    <t>Nur in Forderung des Krankenhauses für den Vereinbarungszeitraum verpflichtend</t>
  </si>
  <si>
    <t>+/- Veränderungen von Art und Menge der krankenhausindividuell zu vereinbarenden Leistungen (Nr. 2)</t>
  </si>
  <si>
    <t>+/- Verkürzungen von Verweildauern (Nr. 3)</t>
  </si>
  <si>
    <t>+/- Ergebnisse von Fehlbelegungsprüfungen (Nr. 3)</t>
  </si>
  <si>
    <t>+/- Leistungsverlagerungen (Nr. 3)</t>
  </si>
  <si>
    <t>+/- Ergebnisse des leistungsbezogenen Vergleichs (Nr. 4)</t>
  </si>
  <si>
    <t>+/- Umsetzung einer Anpassungsvereinbarung (Nr. 6)</t>
  </si>
  <si>
    <r>
      <t>+/-  Vergütung für praktische Tätigkeit nach § 27 Abs. 4 Psychotherapeutengesetz (Nr. 7</t>
    </r>
    <r>
      <rPr>
        <i/>
        <sz val="12"/>
        <rFont val="Arial"/>
        <family val="2"/>
      </rPr>
      <t>)</t>
    </r>
  </si>
  <si>
    <r>
      <t>= Gesamtbetrag nach § 3 Abs. 3 Satz 4 BPflV ohne Berücksichtigung einer Obergrenze</t>
    </r>
    <r>
      <rPr>
        <b/>
        <vertAlign val="superscript"/>
        <sz val="12"/>
        <rFont val="Arial"/>
        <family val="2"/>
      </rPr>
      <t xml:space="preserve"> 6)</t>
    </r>
  </si>
  <si>
    <r>
      <t xml:space="preserve">Ermittlung der erweiterten Obergrenze nach § 3 Abs. 3 Satz 5 BPflV </t>
    </r>
    <r>
      <rPr>
        <b/>
        <vertAlign val="superscript"/>
        <sz val="12"/>
        <rFont val="Arial"/>
        <family val="2"/>
      </rPr>
      <t>1)</t>
    </r>
  </si>
  <si>
    <t>Berichtigter Gesamtbetrag des Vorjahres aus lfd. Nr. 3</t>
  </si>
  <si>
    <t>+ Veränderungswert (§ 9 Abs. 1 Nr. 5 BPflV)</t>
  </si>
  <si>
    <r>
      <t xml:space="preserve">+ Überschreitung von lfd.Nr. 17, soweit aufgrund der Ausnahmetatbestände nach § 3 Abs. 3 erforderlich: </t>
    </r>
    <r>
      <rPr>
        <vertAlign val="superscript"/>
        <sz val="12"/>
        <rFont val="Arial"/>
        <family val="2"/>
      </rPr>
      <t>7)</t>
    </r>
    <r>
      <rPr>
        <sz val="12"/>
        <rFont val="Arial"/>
        <family val="2"/>
      </rPr>
      <t xml:space="preserve">  </t>
    </r>
  </si>
  <si>
    <t>• Überschreitung aufgrund zusätzlicher Leistungen, wenn diese Mehrleistungen aus zusätzlichen Kapazitäten aufgrund der Krankenhausplanung oder des Investitionsprogramms des Landes resultieren oder wenn dies aufgrund von Veränderungen der medizinischen Leistungsstruktur oder der Fallzahlen erforderlich ist</t>
  </si>
  <si>
    <t>• Umsetzung der Personalanforderungen des G-BA (Nr. 5)</t>
  </si>
  <si>
    <t>• Umsetzung einer Anpassungsvereinbarung (Nr. 6)</t>
  </si>
  <si>
    <t>• Vergütung für praktische Tätigkeit nach § 27 Abs. 4 Psychotherapeutengesetz (Nr. 7)</t>
  </si>
  <si>
    <r>
      <t xml:space="preserve">= Erweiterte Obergrenze nach § 3 Abs. 3 Satz 5 BPflV </t>
    </r>
    <r>
      <rPr>
        <b/>
        <vertAlign val="superscript"/>
        <sz val="12"/>
        <rFont val="Arial"/>
        <family val="2"/>
      </rPr>
      <t>6)</t>
    </r>
  </si>
  <si>
    <t>Ermittlung des veränderten Erlösbudgets nach § 3 Absatz 3 Satz 12 BPflV</t>
  </si>
  <si>
    <t>Gesamtbetrag für den Vereinbarungszeitraum</t>
  </si>
  <si>
    <r>
      <t xml:space="preserve">+/- neue Ausgleiche und Ausgleichsbeträge aus Berichtigungen für Vorjahre </t>
    </r>
    <r>
      <rPr>
        <vertAlign val="superscript"/>
        <sz val="12"/>
        <rFont val="Arial"/>
        <family val="2"/>
      </rPr>
      <t>8)</t>
    </r>
  </si>
  <si>
    <t>= Veränderter Gesamtbetrag nach § 3 Absatz 3 Satz 12</t>
  </si>
  <si>
    <t>- Entgelte nach § 6 Absatz 1 BPflV</t>
  </si>
  <si>
    <t>- Entgelte nach § 6 Absatz 2 BPflV</t>
  </si>
  <si>
    <t>= Verändertes Erlösbudget nach § 3 Absatz 3 Satz 12</t>
  </si>
  <si>
    <t>Ermittlung des Basisentgeltwerts nach § 3 Abs. 5 BPflV</t>
  </si>
  <si>
    <t>Erlösbudget aus lfd. Nr. 29</t>
  </si>
  <si>
    <t>- Erlöse aus bewerteten Zusatzentgelten</t>
  </si>
  <si>
    <t>= Summe mit Bewertungsrelationen bewertete Entgelte einschl. lfd. Nr. 25</t>
  </si>
  <si>
    <r>
      <t xml:space="preserve">: Summe der </t>
    </r>
    <r>
      <rPr>
        <sz val="12"/>
        <rFont val="Arial"/>
        <family val="2"/>
      </rPr>
      <t xml:space="preserve">Bewertungsrelationen (Anlage E1) </t>
    </r>
  </si>
  <si>
    <t>= krankenhausindividueller Basisentgeltwert mit Ausgleichen</t>
  </si>
  <si>
    <t>Basisentgeltwert ohne Ausgleiche und Ausgleichsbeträge aus Berichtigungen</t>
  </si>
  <si>
    <t>Belegungsdaten</t>
  </si>
  <si>
    <t>Ist-Daten &lt;Y-2&gt;</t>
  </si>
  <si>
    <t>Ist-Daten  &lt;Y-1&gt;</t>
  </si>
  <si>
    <t>Planbetten / Planplätze</t>
  </si>
  <si>
    <t xml:space="preserve"> davon: vollstationär</t>
  </si>
  <si>
    <t xml:space="preserve"> davon: stationsäquivalent (sofern im Krankenhausplan gesondert ausgewiesen)</t>
  </si>
  <si>
    <t xml:space="preserve"> davon: teilstationär</t>
  </si>
  <si>
    <r>
      <t xml:space="preserve">Nutzungsgrad der Planbetten / Planplätze </t>
    </r>
    <r>
      <rPr>
        <b/>
        <vertAlign val="superscript"/>
        <sz val="11"/>
        <rFont val="Arial"/>
        <family val="2"/>
      </rPr>
      <t>1)</t>
    </r>
  </si>
  <si>
    <t xml:space="preserve"> Teilbereich: vollstationär</t>
  </si>
  <si>
    <t xml:space="preserve"> Teilbereich: stationsäquivalent (sofern im Krankenhausplan gesondert ausgewiesen)</t>
  </si>
  <si>
    <t xml:space="preserve"> Teilbereich: teilstationär</t>
  </si>
  <si>
    <t>Berechnungstage gesamt (Summe aus lfd. Nr. 10, 12 und 13)</t>
  </si>
  <si>
    <r>
      <t xml:space="preserve"> davon: vollstationär</t>
    </r>
    <r>
      <rPr>
        <vertAlign val="superscript"/>
        <sz val="11"/>
        <rFont val="Arial"/>
        <family val="2"/>
      </rPr>
      <t xml:space="preserve"> 2)</t>
    </r>
  </si>
  <si>
    <r>
      <t xml:space="preserve"> davon: vollstationäre Entlassungstage </t>
    </r>
    <r>
      <rPr>
        <vertAlign val="superscript"/>
        <sz val="11"/>
        <rFont val="Arial"/>
        <family val="2"/>
      </rPr>
      <t>3)</t>
    </r>
  </si>
  <si>
    <t xml:space="preserve"> davon: stationsäquivalent</t>
  </si>
  <si>
    <t>Fälle gesamt</t>
  </si>
  <si>
    <r>
      <t xml:space="preserve">Verweildauer gesamt </t>
    </r>
    <r>
      <rPr>
        <b/>
        <vertAlign val="superscript"/>
        <sz val="11"/>
        <rFont val="Arial"/>
        <family val="2"/>
      </rPr>
      <t>4)</t>
    </r>
  </si>
  <si>
    <t xml:space="preserve"> Teilbereich: stationsäquivalent</t>
  </si>
  <si>
    <r>
      <t xml:space="preserve">Einzelblatt </t>
    </r>
    <r>
      <rPr>
        <vertAlign val="superscript"/>
        <sz val="12"/>
        <rFont val="Arial"/>
        <family val="2"/>
      </rPr>
      <t xml:space="preserve"> 5)</t>
    </r>
    <r>
      <rPr>
        <sz val="12"/>
        <rFont val="Arial"/>
        <family val="2"/>
      </rPr>
      <t>:</t>
    </r>
  </si>
  <si>
    <r>
      <t>Fachabteilung</t>
    </r>
    <r>
      <rPr>
        <b/>
        <sz val="13"/>
        <rFont val="Arial"/>
        <family val="2"/>
      </rPr>
      <t>:</t>
    </r>
  </si>
  <si>
    <t>Kostenarten</t>
  </si>
  <si>
    <t>Betrag in Euro</t>
  </si>
  <si>
    <r>
      <t xml:space="preserve">Therapeutisches Personal nach §  18 Abs. 2 Satz 3 BPflV </t>
    </r>
    <r>
      <rPr>
        <b/>
        <vertAlign val="superscript"/>
        <sz val="11"/>
        <rFont val="Arial"/>
        <family val="2"/>
      </rPr>
      <t>1)</t>
    </r>
  </si>
  <si>
    <t>Ärzte</t>
  </si>
  <si>
    <t>Pflegefachpersonen</t>
  </si>
  <si>
    <t>Psychotherapeuten, Psychologen</t>
  </si>
  <si>
    <t>Spezialtherapeuten</t>
  </si>
  <si>
    <t>Bewegungstherapeuten, Physiotherapeuten</t>
  </si>
  <si>
    <t>Sozialarbeiter, Sozialpädagogen</t>
  </si>
  <si>
    <t>Genesungsbegleiter</t>
  </si>
  <si>
    <t>Kosten des therapeutischen Personals insgesamt (Nr. 1 bis 7)</t>
  </si>
  <si>
    <t>Weiteres Personal des Krankenhauses</t>
  </si>
  <si>
    <t>Ärztlicher Dienst</t>
  </si>
  <si>
    <t>Pflegedienst</t>
  </si>
  <si>
    <t>Medizinisch-technischer  Dienst</t>
  </si>
  <si>
    <t>Funktionsdienst</t>
  </si>
  <si>
    <t>Klinisches Hauspersonal</t>
  </si>
  <si>
    <t>Wirtschafts- und Versorgungsdienst</t>
  </si>
  <si>
    <t>Technischer Dienst</t>
  </si>
  <si>
    <t>Verwaltungsdienst</t>
  </si>
  <si>
    <t>Sonderdienste</t>
  </si>
  <si>
    <t>Sonstiges Personal</t>
  </si>
  <si>
    <t>Nicht zurechenbare Personalkosten</t>
  </si>
  <si>
    <r>
      <t xml:space="preserve">Kosten für Personal ohne direktes Beschäftigungsverhältnis des weiteren Personals </t>
    </r>
    <r>
      <rPr>
        <vertAlign val="superscript"/>
        <sz val="11"/>
        <rFont val="Arial"/>
        <family val="2"/>
      </rPr>
      <t>2)</t>
    </r>
  </si>
  <si>
    <t>21</t>
  </si>
  <si>
    <t>Kosten des weiteren Personals insgesamt (Nr. 9 bis 20)</t>
  </si>
  <si>
    <t>Personalkosten insgesamt</t>
  </si>
  <si>
    <t>Sachkosten</t>
  </si>
  <si>
    <t>Lebensmittel und bezogene Leistungen</t>
  </si>
  <si>
    <t>Medizinischer Bedarf</t>
  </si>
  <si>
    <t>Wasser, Energie, Brennstoffe</t>
  </si>
  <si>
    <t>Wirtschafts- und Verwaltungsbedarf</t>
  </si>
  <si>
    <t>Zentrale Verwaltungs- und Gemeinschaftsdienste</t>
  </si>
  <si>
    <t>Steuern, Abgaben, Versicherungen</t>
  </si>
  <si>
    <t>Instandhaltung</t>
  </si>
  <si>
    <t>Gebrauchsgüter</t>
  </si>
  <si>
    <t>Sonstiges</t>
  </si>
  <si>
    <t>Zinsen für Betriebsmittelkredite</t>
  </si>
  <si>
    <r>
      <t xml:space="preserve">Sachkosten insgesamt </t>
    </r>
    <r>
      <rPr>
        <vertAlign val="superscript"/>
        <sz val="11"/>
        <rFont val="Arial"/>
        <family val="2"/>
      </rPr>
      <t>3)</t>
    </r>
  </si>
  <si>
    <t>Krankenhaus insgesamt</t>
  </si>
  <si>
    <t>Fachabteilung:</t>
  </si>
  <si>
    <t xml:space="preserve">Spezialtherapeuten </t>
  </si>
  <si>
    <t>Personalgruppen</t>
  </si>
  <si>
    <t>Durchschn. beschäft. Vollkräfte</t>
  </si>
  <si>
    <t>Durchschn. Wert 
je VK in Euro</t>
  </si>
  <si>
    <r>
      <t xml:space="preserve">Gesamt (Summe Nr. 1 bis </t>
    </r>
    <r>
      <rPr>
        <sz val="11"/>
        <rFont val="Arial"/>
        <family val="2"/>
      </rPr>
      <t>7)</t>
    </r>
  </si>
  <si>
    <r>
      <t>Weiteres Personal des Krankenhauses</t>
    </r>
    <r>
      <rPr>
        <b/>
        <vertAlign val="superscript"/>
        <sz val="11"/>
        <rFont val="Arial"/>
        <family val="2"/>
      </rPr>
      <t xml:space="preserve"> </t>
    </r>
  </si>
  <si>
    <r>
      <t xml:space="preserve">Personal ohne direktes Beschäftigungsverhältnis beim Krankenhaus </t>
    </r>
    <r>
      <rPr>
        <vertAlign val="superscript"/>
        <sz val="11"/>
        <rFont val="Arial"/>
        <family val="2"/>
      </rPr>
      <t>2)</t>
    </r>
  </si>
  <si>
    <t>Gesamt (Summe Nr. 9 bis 19)</t>
  </si>
  <si>
    <t>Krankenhaus insgesamt Nr. 8+20</t>
  </si>
  <si>
    <t>2.1</t>
  </si>
  <si>
    <t>Anlage 2: Fußnoten zu den Abschnitten der Anlage 1</t>
  </si>
  <si>
    <t>Fußnoten zu A2:</t>
  </si>
  <si>
    <t>1)</t>
  </si>
  <si>
    <t>Der Abschnitt enthält eine Auflistung aller Varianten der Formulare, die erstellt wurden. Für die Übermittlung sind die Vorlagen und Kurzbezeichnungen zu nutzen, die in der elektronischen Dokumentenvorlage gemäß § 4 von den Vertragsparteien auf Bundesebene vereinbart worden sind.</t>
  </si>
  <si>
    <t>Fußnoten zu E1:</t>
  </si>
  <si>
    <t>Die Spalte 3 braucht für die Forderung des Vereinbarungszeitraumes nicht ausgefüllt werden. Diese Spalte ist nur für die Ist-Daten des abgelaufenen Kalenderjahres und die Ist-Daten des laufenden Kalenderjahres (ggf. Hochrechnung) auszufüllen.</t>
  </si>
  <si>
    <t>2)</t>
  </si>
  <si>
    <t>Alle Berechnungstage innerhalb des Budgetzeitraumes (01.01. bis 31.12.) unabhängig von der Aufnahme oder Entlassung.</t>
  </si>
  <si>
    <t>Fußnoten zu E3:</t>
  </si>
  <si>
    <t>Für die Forderung des Vereinbarungszeitraums brauchen die Spalten 6 bis 7, 9 bis 11 und 13 nicht ausgefüllt zu werden; für diese sind lediglich die jeweiligen Endsummen zu schätzen.</t>
  </si>
  <si>
    <t>Die Entgelte sind nach den gesetzlichen Grundlagen für die folgenden Arten gesondert darzustellen:</t>
  </si>
  <si>
    <r>
      <t>1.</t>
    </r>
    <r>
      <rPr>
        <sz val="7"/>
        <color theme="1"/>
        <rFont val="Times New Roman"/>
        <family val="1"/>
      </rPr>
      <t xml:space="preserve">   </t>
    </r>
    <r>
      <rPr>
        <sz val="10"/>
        <color theme="1"/>
        <rFont val="Lucida Sans Unicode"/>
        <family val="2"/>
      </rPr>
      <t>die Entgelte nach § 6 Absatz 1 BPflV</t>
    </r>
  </si>
  <si>
    <r>
      <t>2.</t>
    </r>
    <r>
      <rPr>
        <sz val="7"/>
        <color theme="1"/>
        <rFont val="Times New Roman"/>
        <family val="1"/>
      </rPr>
      <t xml:space="preserve">   </t>
    </r>
    <r>
      <rPr>
        <sz val="10"/>
        <color theme="1"/>
        <rFont val="Lucida Sans Unicode"/>
        <family val="2"/>
      </rPr>
      <t>die unbewerteten Entgelte bei stationsäquivalenter Behandlung nach § 115d SGB V</t>
    </r>
  </si>
  <si>
    <r>
      <t>3.</t>
    </r>
    <r>
      <rPr>
        <sz val="7"/>
        <color theme="1"/>
        <rFont val="Times New Roman"/>
        <family val="1"/>
      </rPr>
      <t xml:space="preserve">   </t>
    </r>
    <r>
      <rPr>
        <sz val="10"/>
        <color theme="1"/>
        <rFont val="Lucida Sans Unicode"/>
        <family val="2"/>
      </rPr>
      <t>die Entgelte nach § 6 Absatz 2 BPflV</t>
    </r>
  </si>
  <si>
    <r>
      <t>4.</t>
    </r>
    <r>
      <rPr>
        <sz val="7"/>
        <color theme="1"/>
        <rFont val="Times New Roman"/>
        <family val="1"/>
      </rPr>
      <t xml:space="preserve">   </t>
    </r>
    <r>
      <rPr>
        <sz val="10"/>
        <color theme="1"/>
        <rFont val="Lucida Sans Unicode"/>
        <family val="2"/>
      </rPr>
      <t>die Entgelte nach § 6 Absatz 4 BPflV</t>
    </r>
  </si>
  <si>
    <t>3)</t>
  </si>
  <si>
    <t>Nur anzugeben, soweit vorhanden.</t>
  </si>
  <si>
    <t>4)</t>
  </si>
  <si>
    <t>Bei selten erbrachten Leistungen ist es möglich, eine Anzahl von „0“ zu vereinbaren, um im Fall der Leistungserbringung eine sachgerechte Entgelthöhe abrechnen und eine realistische Erlössumme vereinbaren zu können.</t>
  </si>
  <si>
    <t>Fußnoten zu B2:</t>
  </si>
  <si>
    <t>Die Angaben in den lfd. Nummern 4 bis 23 sind nur in der Forderung des Krankenhauses für den Vereinbarungszeitraum auszufüllen. Es bleibt den Vertragsparteien nach § 11 BPflV überlassen, ob und inwieweit Beträge zu einzelnen Tatbeständen auch in der Vereinbarung ausgewiesen werden.</t>
  </si>
  <si>
    <t>Bei der differenzierten Darstellung der Tatbestände nach § 3 Absatz 3 BPflV ist eine mehrfache Berücksichtigung einzelner Tatbestände hinsichtlich ihrer finanziellen Auswirkungen auf den Gesamtbetrag ausgeschlossen.</t>
  </si>
  <si>
    <t>Die Kostenentwicklungen sind auf Grundlage der Angaben zu den Kosten im Abschnitt K1 zu verhandeln.</t>
  </si>
  <si>
    <t>Die Umsetzung der Anforderungen des G-BA sowie eine darüberhinausgehende erforderliche Ausstattung mit therapeutischem Personal ist auf Grundlage der Angaben zu den Personalstellen im Abschnitt P1 zu verhandeln.</t>
  </si>
  <si>
    <t>5)</t>
  </si>
  <si>
    <t xml:space="preserve">Als weitere Tatbestände sind beispielsweise zu berücksichtigen: </t>
  </si>
  <si>
    <r>
      <t>-</t>
    </r>
    <r>
      <rPr>
        <sz val="7"/>
        <color theme="1"/>
        <rFont val="Times New Roman"/>
        <family val="1"/>
      </rPr>
      <t xml:space="preserve">    </t>
    </r>
    <r>
      <rPr>
        <sz val="10"/>
        <color theme="1"/>
        <rFont val="Lucida Sans Unicode"/>
        <family val="2"/>
      </rPr>
      <t>Nicht vorgenommene vereinbarte Stellenbesetzung nach § 3 Absatz 3 Satz 8 BPflV.</t>
    </r>
  </si>
  <si>
    <r>
      <t>-</t>
    </r>
    <r>
      <rPr>
        <sz val="7"/>
        <color theme="1"/>
        <rFont val="Times New Roman"/>
        <family val="1"/>
      </rPr>
      <t xml:space="preserve">    </t>
    </r>
    <r>
      <rPr>
        <sz val="10"/>
        <color theme="1"/>
        <rFont val="Lucida Sans Unicode"/>
        <family val="2"/>
      </rPr>
      <t>Ausübung der Option nach § 3 Absatz 8 BPflV (Leistungen für zur Krankenhausbehandlung nach Deutschland einreisende ausländische Patienten und für Empfänger nach dem AsylbLG).</t>
    </r>
  </si>
  <si>
    <r>
      <t>-</t>
    </r>
    <r>
      <rPr>
        <sz val="7"/>
        <color theme="1"/>
        <rFont val="Times New Roman"/>
        <family val="1"/>
      </rPr>
      <t xml:space="preserve">    </t>
    </r>
    <r>
      <rPr>
        <sz val="10"/>
        <color theme="1"/>
        <rFont val="Lucida Sans Unicode"/>
        <family val="2"/>
      </rPr>
      <t>Zusätzliche Kosten für die Vornahme einer Stellenbesetzung nach Absenkung des Gesamtbetrags gemäß § 3 Absatz 3 Satz 10 BPflV i. V. m. Satz 8.</t>
    </r>
  </si>
  <si>
    <r>
      <t>-</t>
    </r>
    <r>
      <rPr>
        <sz val="7"/>
        <color theme="1"/>
        <rFont val="Times New Roman"/>
        <family val="1"/>
      </rPr>
      <t xml:space="preserve">    </t>
    </r>
    <r>
      <rPr>
        <sz val="10"/>
        <color theme="1"/>
        <rFont val="Lucida Sans Unicode"/>
        <family val="2"/>
      </rPr>
      <t>Investitionskosten gemäß § 3 Absatz 6 Satz 1 BPflV für nicht nach dem KHG geförderte Krankenhäuser.</t>
    </r>
  </si>
  <si>
    <t>6)</t>
  </si>
  <si>
    <t>Es ist der niedrigere Betrag aus lfd. Nummer 15 und lfd. Nummer 23 in lfd. Nummer 24 zu übernehmen.</t>
  </si>
  <si>
    <t>7)</t>
  </si>
  <si>
    <t>Der Ausweis kann entweder in einer Summe unter der lfd. Nummer 18 oder zusätzlich separat für die einzelnen Tatbestände der lfd. Nummern 19 bis 22 erfolgen.</t>
  </si>
  <si>
    <t>8)</t>
  </si>
  <si>
    <t>Die Ausgleiche sind auf einem gesonderten Blatt einzeln auszuweisen. Im Regelfall sind alle Ausgleichsbeträge dem veränderten Erlösbudget in lfd. Nummer 29 zuzuordnen. Nur dann, wenn ein hoher Anteil an Entgelten nach § 6 Absatz 1 und 2 BPflV vorliegt, ist eine Aufteilung der Ausgleichsbeträge auf das Erlösbudget und die sonstigen Entgelte erforderlich.</t>
  </si>
  <si>
    <t>Fußnoten zu L1 und L2:</t>
  </si>
  <si>
    <r>
      <t>1)</t>
    </r>
    <r>
      <rPr>
        <sz val="7"/>
        <color theme="1"/>
        <rFont val="Times New Roman"/>
        <family val="1"/>
      </rPr>
      <t/>
    </r>
  </si>
  <si>
    <t>Der Nutzungsgrad ergibt sich grundsätzlich als Quotient aus den Berechnungstagen, bei dem Nutzungsgrad nach lfd. Nr. 5 und dem vollstationären Nutzungsgrad nach lfd. Nr. 6 abzüglich der Entlassungstage nach lfd. Nr. 11, und den Planbetten/Planplätzen der vollstationären und stationsäquivalenten Versorgung multipliziert mit den Kalendertagen des Jahres bzw. Planplätzen der teilstationären Versorgung multipliziert mit 250 Tagen. Sofern im Krankenhausplan keine Planbetten/Planplätze für die stationsäquivalente Behandlung ausgewiesen werden, entscheiden die Vertragsparteien vor Ort, ob und inwieweit die Berechnungstage für die stationsäquivalente Behandlung bei der Berechnung der jeweiligen Nutzungsgrade zu berücksichtigen sind.</t>
  </si>
  <si>
    <r>
      <t>2)</t>
    </r>
    <r>
      <rPr>
        <sz val="7"/>
        <color theme="1"/>
        <rFont val="Times New Roman"/>
        <family val="1"/>
      </rPr>
      <t/>
    </r>
  </si>
  <si>
    <t>Die Angabe umfasst alle vollstationären Berechnungstage einschließlich der vollstationären Entlassungstage in lfd. Nummer 11.</t>
  </si>
  <si>
    <r>
      <t>3)</t>
    </r>
    <r>
      <rPr>
        <sz val="7"/>
        <color theme="1"/>
        <rFont val="Times New Roman"/>
        <family val="1"/>
      </rPr>
      <t/>
    </r>
  </si>
  <si>
    <t>Anzugeben sind vollstationäre Entlassungs- oder Verlegungstage, die nicht zugleich Aufnahmetag sind. Bei Fallzusammenfassungen sind Entlassungs- oder Verlegungstage aller zusammengeführten Aufenthalte mit einzubeziehen.</t>
  </si>
  <si>
    <r>
      <t>4)</t>
    </r>
    <r>
      <rPr>
        <sz val="7"/>
        <color theme="1"/>
        <rFont val="Times New Roman"/>
        <family val="1"/>
      </rPr>
      <t/>
    </r>
  </si>
  <si>
    <t>Die Verweildauer ergibt sich als Quotient aus den jeweiligen Berechnungstagen, bei der vollstationären Verweildauer abzüglich der Entlassungstage nach lfd. Nummer 11, und der Fallzahl.</t>
  </si>
  <si>
    <t>Die Bezeichnung des Einzelblattes für eine Fachabteilung enthält „L2-“ und eine eineindeutige Bezeichnung der Fachabteilung in genau vier Zeichen (z. B. L2-2900). Der Zeichenvorrat beinhaltet die Ziffern 0 bis 9. Leerzeichen, Sonderzeichen und Umlaute dürfen nicht verwendet werden.</t>
  </si>
  <si>
    <t>Fußnoten zu K1 und K2:</t>
  </si>
  <si>
    <t>Das therapeutische Personal in den lfd. Nummern 1 bis 6 umfasst auch das Personal ohne direktes Beschäftigungsverhältnis beim Krankenhaus und Fach- und Hilfskräfte anderer, in § 5 PPP-RL nicht genannter Berufsgruppen, soweit diese gemäß Psych-Personalnachweis-Vereinbarung anrechnungsfähig und nicht im weiteren Personal des Krankenhauses (in den lfd. Nrn. 9 bis 19) vereinbart sind. Eine gleichzeitige Berücksichtigung des gleichen Personals sowohl beim therapeutischen Personal als auch beim weiteren Personal des Krankenhauses ist ausgeschlossen.</t>
  </si>
  <si>
    <t>Für das weitere Personal des Krankenhauses in den lfd. Nummern 9 bis 19 ist das Personal ohne direktes Beschäftigungsverhältnis in lfd. Nummer 20 auszuweisen.</t>
  </si>
  <si>
    <t>Sachkosten ohne lfd. Nummer 20.</t>
  </si>
  <si>
    <t>Fußnoten zu P1 und P2:</t>
  </si>
  <si>
    <t>Für das weitere Personal des Krankenhauses in den lfd. Nummern 9 bis 18 ist das Personal ohne direktes Beschäftigungsverhältnis beim Krankenhaus in lfd. Nummer 19 auszuweisen.</t>
  </si>
  <si>
    <r>
      <t>A2 - Übersicht der enthaltenen Tabellen</t>
    </r>
    <r>
      <rPr>
        <b/>
        <vertAlign val="superscript"/>
        <sz val="13"/>
        <rFont val="Arial"/>
        <family val="2"/>
      </rPr>
      <t>1)</t>
    </r>
  </si>
  <si>
    <r>
      <t>Fallzahl</t>
    </r>
    <r>
      <rPr>
        <vertAlign val="superscript"/>
        <sz val="11"/>
        <color indexed="8"/>
        <rFont val="Arial"/>
        <family val="2"/>
      </rPr>
      <t>1)</t>
    </r>
  </si>
  <si>
    <r>
      <t>Berechnungstage</t>
    </r>
    <r>
      <rPr>
        <vertAlign val="superscript"/>
        <sz val="11"/>
        <color theme="1"/>
        <rFont val="Arial"/>
        <family val="2"/>
      </rPr>
      <t>2</t>
    </r>
    <r>
      <rPr>
        <vertAlign val="superscript"/>
        <sz val="11"/>
        <color indexed="8"/>
        <rFont val="Arial"/>
        <family val="2"/>
      </rPr>
      <t xml:space="preserve">) </t>
    </r>
  </si>
  <si>
    <r>
      <t>Anzahl/Berechnungstage</t>
    </r>
    <r>
      <rPr>
        <vertAlign val="superscript"/>
        <sz val="11"/>
        <color theme="1"/>
        <rFont val="Arial"/>
        <family val="2"/>
      </rPr>
      <t>2</t>
    </r>
    <r>
      <rPr>
        <vertAlign val="superscript"/>
        <sz val="11"/>
        <color indexed="8"/>
        <rFont val="Arial"/>
        <family val="2"/>
      </rPr>
      <t xml:space="preserve">) </t>
    </r>
  </si>
  <si>
    <r>
      <t>Entgelt-
schlüssel nach 
§ 301 SGB V</t>
    </r>
    <r>
      <rPr>
        <vertAlign val="superscript"/>
        <sz val="11"/>
        <color theme="1"/>
        <rFont val="Arial"/>
        <family val="2"/>
      </rPr>
      <t>3)</t>
    </r>
  </si>
  <si>
    <t>Nettoerlössumme inkl.
Zu- und Ab-
schläge (in €)
(Sp. 5 - (Sp. 9) + Sp. 13)</t>
  </si>
  <si>
    <r>
      <t>Entgeltschlüssel nach 
§ 301 SGB V</t>
    </r>
    <r>
      <rPr>
        <vertAlign val="superscript"/>
        <sz val="11"/>
        <color theme="1"/>
        <rFont val="Arial"/>
        <family val="2"/>
      </rPr>
      <t>3)</t>
    </r>
  </si>
  <si>
    <r>
      <t>Ermittlung eines Gesamtbetrages nach § 3 Abs. 3 Satz 4 BPflV ohne Berücksichtigung einer Obergrenze</t>
    </r>
    <r>
      <rPr>
        <b/>
        <vertAlign val="superscript"/>
        <sz val="12"/>
        <rFont val="Arial"/>
        <family val="2"/>
      </rPr>
      <t>1) 2)</t>
    </r>
  </si>
  <si>
    <r>
      <t>+/- Kostenentwicklungen (Nr. 3)</t>
    </r>
    <r>
      <rPr>
        <vertAlign val="superscript"/>
        <sz val="12"/>
        <rFont val="Arial"/>
        <family val="2"/>
      </rPr>
      <t>3)</t>
    </r>
  </si>
  <si>
    <r>
      <t>+/- Umsetzung der Personalanforderungen des G-BA (Nr. 5)</t>
    </r>
    <r>
      <rPr>
        <vertAlign val="superscript"/>
        <sz val="12"/>
        <rFont val="Arial"/>
        <family val="2"/>
      </rPr>
      <t>4)</t>
    </r>
  </si>
  <si>
    <r>
      <t>+/- Weitere Tatbestände nach § 3 BPflV</t>
    </r>
    <r>
      <rPr>
        <vertAlign val="superscript"/>
        <sz val="12"/>
        <rFont val="Arial"/>
        <family val="2"/>
      </rPr>
      <t>5)</t>
    </r>
  </si>
  <si>
    <t>L2X</t>
  </si>
  <si>
    <t>Version 2022 - Korrekturen Gesamtübersicht/Kopfzeile bei Spalte E (Vereinbarung) in K1, K2E, K2K, K2P</t>
  </si>
  <si>
    <t>BEZEICHNUNG IHRER KLINIK</t>
  </si>
  <si>
    <t>Ist-Daten nach dem Entgeltkatalog des Kalenderjahres 2019 für Jahresüberlieger 2019/2020 anteilig ab 1.1.2020</t>
  </si>
  <si>
    <t>PEPP 2019; Anlage 1a und Anlage 2a</t>
  </si>
  <si>
    <t>Suchmuster</t>
  </si>
  <si>
    <t>Klasse</t>
  </si>
  <si>
    <t>BewProTag</t>
  </si>
  <si>
    <t>Anlage</t>
  </si>
  <si>
    <t>Bezeichnung</t>
  </si>
  <si>
    <t>Klasse2</t>
  </si>
  <si>
    <t>BewJeTag2</t>
  </si>
  <si>
    <t>1a</t>
  </si>
  <si>
    <t>Prä-Strukturkategorie</t>
  </si>
  <si>
    <t>P002Z</t>
  </si>
  <si>
    <t>Erhöhter Betreuungsaufwand bei Kindern und Jugendlichen, Einzelbetreuung mit hohem Aufwand</t>
  </si>
  <si>
    <t>P003A</t>
  </si>
  <si>
    <t>Erhöhter Betreuungsaufwand bei Erwachsenen, 1:1-Betreuung, Krisenintervention und komplexer Entlassaufwand mit äußerst hohem Aufwand</t>
  </si>
  <si>
    <t>P003B</t>
  </si>
  <si>
    <t>Erhöhter Betreuungsaufwand bei Erwachsenen, 1:1-Betreuung, Krisenintervention und komplexer Entlassaufwand mit sehr hohem Aufwand oder mit schwerer oder schwerster Pflegebedürftigkeit oder mit Intensivbehandlung</t>
  </si>
  <si>
    <t>P003C</t>
  </si>
  <si>
    <t>Erhöhter Betreuungsaufwand bei Erwachsenen, 1:1-Betreuung, Krisenintervention und komplexer Entlassaufwand mit deutlich erhöhtem Aufwand, ohne schwere oder schwerste Pflegebedürftigkeit, ohne Intensivbehandlung</t>
  </si>
  <si>
    <t>Strukturkategorie Psychiatrie, vollstationär</t>
  </si>
  <si>
    <t>PA01A</t>
  </si>
  <si>
    <t>Intelligenzstörungen, tief greifende Entwicklungsstörungen, Ticstörungen und andere Störungen mit Beginn in der Kindheit und Jugend mit komplizierender Konstellation</t>
  </si>
  <si>
    <t>PA01B</t>
  </si>
  <si>
    <t>Intelligenzstörungen, tief greifende Entwicklungsstörungen, Ticstörungen und andere Störungen mit Beginn in der Kindheit und Jugend ohne komplizierende Konstellation</t>
  </si>
  <si>
    <t>PA02A</t>
  </si>
  <si>
    <t>Psychische und Verhaltensstörungen durch psychotr. Subst. mit Heroinkon. od. intrav. Gebrauch sonst. Subst. od. mit schw. Begleiterkr. bei Opiatabh. od. mit schw. od. schwerster Pflegebedürft. od. mit hoher Therapieintens. od. mit hohem Betreuungsaufw.</t>
  </si>
  <si>
    <t>PA02B</t>
  </si>
  <si>
    <t>Psychische und Verhaltensstörungen durch psychotrope Substanzen mit komplizierender Konstellation oder mit multiplem Substanzmissbrauch bei Opiat- oder Kokainkonsum oder mit hoher Therapieintensität oder mit Mutter/Vater-Kind-Setting</t>
  </si>
  <si>
    <t>PA02C</t>
  </si>
  <si>
    <t>Psychische und Verhaltensstörungen durch psychotrope Substanzen, Alter &gt; 64 Jahre oder mit Qualifiziertem Entzug ab mehr als 14 Behandlungstagen oder mit komplizierender Konstellation oder mit multiplem Substanzmissbrauch außer bei Opiat- und Kokainkonsum</t>
  </si>
  <si>
    <t>PA02D</t>
  </si>
  <si>
    <t>Psychische und Verhaltensstörungen durch psychotrope Substanzen, Alter &lt; 65 Jahre, ohne komplizierende Konstellation, ohne Heroinkonsum oder intravenösen Gebrauch sonstiger Substanzen, ohne Qualifizierten Entzug ab mehr als 14 Behandlungstagen</t>
  </si>
  <si>
    <t>PA03A</t>
  </si>
  <si>
    <t>Schizophrenie, schizotype und wahnhafte Störungen oder andere psychotische Störungen, Alter &gt; 64 Jahre oder mit komplizierender Konstellation oder mit hoher Therapieintensität oder mit Mutter/Vater-Kind-Setting</t>
  </si>
  <si>
    <t>PA03B</t>
  </si>
  <si>
    <t>Schizophrenie, schizotype und wahnhafte Störungen oder andere psychotische Störungen, Alter &lt; 65 Jahre, ohne komplizierende Konstellation</t>
  </si>
  <si>
    <t>PA04A</t>
  </si>
  <si>
    <t>Affektive, neurotische, Belastungs-, somatoforme und Schlafstörungen, Alter &gt; 84 Jahre oder mit komplizierender Diagnose und Alter &gt; 64 Jahre oder mit komplizierender Konstellation oder mit hoher Therapieintensität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</si>
  <si>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</si>
  <si>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</si>
  <si>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PA04C</t>
  </si>
  <si>
    <t>Affektive, neurotische, Belastungs-, somatoforme und Schlafstörungen, Alter &lt; 65 Jahre, ohne komplizierende Konstellation, ohne komplizierende Diagnose,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</si>
  <si>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</si>
  <si>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</si>
  <si>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PA14B</t>
  </si>
  <si>
    <t>Persönlichkeits- und Verhaltensstörungen, Essstörungen und andere Störungen, Alter &lt; 65 Jahre, ohne komplizierende Konstellation, ohne hohe Therapieintensität, ohne erhebliche Pflegebedürftigkeit</t>
  </si>
  <si>
    <t>PA15A</t>
  </si>
  <si>
    <t>Organische Störungen, amnestisches Syndrom, Alzheimer-Krankheit und sonstige degenerative Krankheiten des Nervensystems mit komplizierender Konstellation oder mit hoher Therapieintensität oder 1:1-Betreuung mit erhöhtem Aufwand</t>
  </si>
  <si>
    <t>PA15B</t>
  </si>
  <si>
    <t>Organische Störungen, amnestisches Syndrom, Alzheimer-Krankheit und sonstige degenerative Krankheiten des Nervensystems mit bestimmten Demenzerkrankungen oder mit komplizierender Konstellation oder Alter &gt; 84 Jahre</t>
  </si>
  <si>
    <t>PA15C</t>
  </si>
  <si>
    <t>Organische Störungen, amnestisches Syndrom, Alzheimer-Krankheit und sonstige degenerative Krankheiten des Nervensystems ohne bestimmte Demenzerkrankungen, ohne komplizierende Konstellation, Alter &lt; 85 Jahre</t>
  </si>
  <si>
    <t>Strukturkategorie Kinder- und Jugendpsychiatrie, vollstationär</t>
  </si>
  <si>
    <t>PK01A</t>
  </si>
  <si>
    <t>PK01B</t>
  </si>
  <si>
    <t>PK02A</t>
  </si>
  <si>
    <t>Psychische und Verhaltensstörungen durch psychotrope Substanzen mit komplizierender Konstellation oder mit erhöhtem Betreuungsaufwand oder mit Behandlung im besonderen Setting oder Alter &lt; 14 Jahre</t>
  </si>
  <si>
    <t>PK02B</t>
  </si>
  <si>
    <t>Psychische und Verhaltensstörungen durch psychotrope Substanzen ohne komplizierende Konstellation, ohne erhöhten Betreuungsaufwand, ohne Behandlung im besonderen Setting oder Alter &gt; 13 Jahre</t>
  </si>
  <si>
    <t>PK03Z</t>
  </si>
  <si>
    <t>Schizophrenie, schizotype und wahnhafte Störungen oder andere psychotische Störungen</t>
  </si>
  <si>
    <t>PK04A</t>
  </si>
  <si>
    <t>Affektive, neurotische, Belastungs-, somatoforme und Schlafstörungen mit komplizierender Nebendiagnose oder mit erhöhtem Betreuungsaufwand oder mit hoher Therapieintensität oder mit Intensivbehandlung</t>
  </si>
  <si>
    <t>PK04B</t>
  </si>
  <si>
    <t>Affektive, neurotische, Belastungs-, somatoforme und Schlafstörungen ohne komplizierende Nebendiagnose, ohne erhöhten Betreuungsaufwand, ohne hohe Therapieintensität, ohne Intensivbehandlung</t>
  </si>
  <si>
    <t>PK10Z</t>
  </si>
  <si>
    <t>Ess- und Fütterstörungen</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</si>
  <si>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</si>
  <si>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</si>
  <si>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PK14B</t>
  </si>
  <si>
    <t>Verhaltensstörungen mit Beginn in der Kindheit und Jugend, Persönlichkeits- und Verhaltensstörungen oder andere Störungen, Alter 8-13 Jahre, ohne kompliz. ND, ohne erhöhten Betreuungsaufwand, ohne hohe Therapieintens., ohne Intensivbehandlung</t>
  </si>
  <si>
    <t>PK14C</t>
  </si>
  <si>
    <t>Verhaltensstörungen mit Beginn in der Kindheit und Jugend, Persönlichkeits- und Verhaltensstörungen oder andere Störungen, Alter &gt; 13 Jahre, ohne kompliz. ND, ohne erhöhten Betreuungsaufwand, ohne hohe Therapieintens., ohne Intensivbehandlung</t>
  </si>
  <si>
    <t>Strukturkategorie Psychosomatik, vollstationär</t>
  </si>
  <si>
    <t>PP04A</t>
  </si>
  <si>
    <t>Affektive, neurotische, Belastungs-, somatoforme und Schlafstörungen, Alter &gt; 64 Jahre oder mit komplizierender Konstellation oder mit hoher Therapieintensität oder mit Mutter/Vater-Kind-Setting oder mit schwerer oder schwerster Pflegebedürftigkeit</t>
  </si>
  <si>
    <t>PP04B</t>
  </si>
  <si>
    <t>Affektive, neurotische, Belastungs-, somatoforme und Schlafstörungen, Alter &lt; 65 Jahre, ohne komplizierende Konstellation, ohne hohe Therapieintensität, ohne Mutter/Vater-Kind-Setting, ohne schwere oder schwerste Pflegebedürftigkeit</t>
  </si>
  <si>
    <t>PP10A</t>
  </si>
  <si>
    <t>Anorexia nervosa oder Ess- und Fütterstörungen mit komplizierender Konstellation oder mit hoher Therapieintensität</t>
  </si>
  <si>
    <t>PP10B</t>
  </si>
  <si>
    <t>Ess- und Fütterstörungen außer bei Anorexia nervosa ohne komplizierende Konstellation, ohne hohe Therapieintensität</t>
  </si>
  <si>
    <t>PP14Z</t>
  </si>
  <si>
    <t>Persönlichkeits- und Verhaltensstörungen oder andere Störungen</t>
  </si>
  <si>
    <t>Fehler-PEPP und sonstige PEPP</t>
  </si>
  <si>
    <t>PF01Z</t>
  </si>
  <si>
    <t>Fehlkodierung bei erhöhtem Betreuungsaufwand bei Erwachsenen, 1:1-Betreuung, Krisenintervention und Entlassaufwand</t>
  </si>
  <si>
    <t>PF02Z</t>
  </si>
  <si>
    <t>Fehlkodierung bei psychosomatisch-psychotherapeutischer Komplexbehandlung bei Erwachsenen</t>
  </si>
  <si>
    <t>PF03Z</t>
  </si>
  <si>
    <t>Fehlkodierung bei Einzel- und Kleinstgruppenbetreuung bei Kindern und Jugendlichen</t>
  </si>
  <si>
    <t>PF04Z</t>
  </si>
  <si>
    <t>Fehlkodierung der Behandlung bei psychischen und psychosomatischen Störungen mit unzulässiger Erfassung mehrerer Therapieeinheitenkodes am gleichen Tag</t>
  </si>
  <si>
    <t>PF96Z</t>
  </si>
  <si>
    <t>Nicht gruppierbar</t>
  </si>
  <si>
    <t>2a</t>
  </si>
  <si>
    <t>Strukturkategorie Psychiatrie, teilstationär</t>
  </si>
  <si>
    <t>TA02Z</t>
  </si>
  <si>
    <t>Psychische und Verhaltensstörungen durch psychotrope Substanzen</t>
  </si>
  <si>
    <t>TA15Z</t>
  </si>
  <si>
    <t>Organische Störungen, amnestisches Syndrom, Alzheimer-Krankheit und sonstige degenerative Krankheiten des Nervensystems</t>
  </si>
  <si>
    <t>TA19Z</t>
  </si>
  <si>
    <t>Psychotische, affektive, neurotische, Belastungs-, somatoforme, Schlaf-, Persönlichkeits- und Verhaltensstörungen oder andere Störungen, Alter &gt; 64 Jahre oder mit komplizierender Diagnose</t>
  </si>
  <si>
    <t>TA20Z</t>
  </si>
  <si>
    <t>Psychotische, affektive, neurotische, Belastungs-, somatoforme, Schlaf-, Persönlichkeits- und Verhaltensstörungen oder andere Störungen, Alter &lt; 65 Jahre, ohne komplizierende Diagnose</t>
  </si>
  <si>
    <t>Strukturkategorie Kinder- und Jugendpsychiatrie, teilstationär</t>
  </si>
  <si>
    <t>TK04Z</t>
  </si>
  <si>
    <t>Affektive, neurotische, Belastungs-, somatoforme und Schlafstörungen ohne komplizierende Nebendiagnose</t>
  </si>
  <si>
    <t>TK14Z</t>
  </si>
  <si>
    <t>Affektive, neurotische, Belastungs-, somatoforme und Schlafstörungen mit komplizierender Nebendiagnose oder Verhaltensstörungen mit Beginn in der Kindheit und Jugend, Persönlichkeits- und Verhaltensstörungen oder andere Störungen</t>
  </si>
  <si>
    <t>Strukturkategorie Psychosomatik, teilstationär</t>
  </si>
  <si>
    <t>TP20Z</t>
  </si>
  <si>
    <t>Psychosomatische oder psychiatrische Störungen</t>
  </si>
  <si>
    <t>Ist-Daten nach dem Entgeltkatalog des Kalenderjahres 2020 für Jahresüberlieger 2019/2020 anteilig ab 1.1.2020 (nach Überleitung)</t>
  </si>
  <si>
    <t>PEPP 2020; Anlage 1a und Anlage 2a</t>
  </si>
  <si>
    <t>Erhöhter Betreuungsaufwand bei Erwachsenen, 1:1-Betreuung, Krisenintervention und komplexer Entlassungsaufwand mit äußerst hohem Aufwand</t>
  </si>
  <si>
    <t>Erhöhter Betreuungsaufwand bei Erwachsenen, 1:1-Betreuung, Krisenintervention und komplexer Entlassungsaufwand mit sehr hohem Aufwand oder mit schwerer oder schwerster Pflegebedürftigkeit oder mit Intensivbehandlung</t>
  </si>
  <si>
    <t>Erhöhter Betreuungsaufwand bei Erwachsenen, 1:1-Betreuung, Krisenintervention und komplexer Entlassungsaufwand mit deutlich erhöhtem Aufwand, ohne schwere oder schwerste Pflegebedürftigkeit, ohne Intensivbehandlung</t>
  </si>
  <si>
    <t>Psychische und Verhaltensstörungen durch psychotr. Subst. mit Heroinkon. od. sonst. Subst. (intrav.) od. mit schw. Begleiterkr. bei Opiatabh. od. Schwanger. od. mit schw. od. schwerster Pflegebed. od. mit hoher Therapieinten. od. mit hohem Betreuungsaufw.</t>
  </si>
  <si>
    <t>Organische Störungen, amnestisches Syndrom, Alzheimer-Krankheit und sonst. degen. Krankheiten des Nervensystems mit kompliz. Konst. oder mit schw. oder schwerster mot. Fkt-einschr. oder mit hoher Therapieintens. oder 1:1-Betreuung mit erhöhtem Aufw.</t>
  </si>
  <si>
    <t>Organische Störungen, amnestisches Syndrom, Alzheimer-Krankheit und sonstige degen. Krankheiten des Nervensystems mit best. Demenzerkrankungen oder mit kompliz. Konst. oder mit mittelschwerer mot. Fkt-einschränkung oder Alter &gt; 84 Jahre</t>
  </si>
  <si>
    <t>Organische Störungen, amnestisches Syndrom, Alzheimer-Krankheit und sonstige degenerative Krankheiten des Nervensystems ohne bestimmte demenzerkrankungen, ohne komplizierende Konstellation, Alter &lt; 85 Jahre</t>
  </si>
  <si>
    <t>Affektive, neurotische, Belastungs-, somatoforme und Schlafstörungen mit komplizierender Konstellation oder mit erhöhtem Betreuungsaufwand oder mit hoher Therapieintensität oder mit Intensivbehandlung</t>
  </si>
  <si>
    <t>Affektive, neurotische, Belastungs-, somatoforme und Schlafstörungen ohne komplizierende Konstellation, ohne erhöhten Betreuungsaufwand, ohne hohe Therapieintensität, ohne Intensivbehandlung, mit komplizierender Nebendiagnose oder Alter &lt; 14 Jahre</t>
  </si>
  <si>
    <t>PK04C</t>
  </si>
  <si>
    <t>Affektive, neurotische, Belastungs-, somatoforme und Schlafstörungen ohne komplizierende Konstellation, ohne erhöhten Betreuungsaufwand, ohne hohe Therapieintensität, ohne Intensivbehandlung, ohne komplizierender Nebendiagnose oder Alter &gt; 13 Jahre</t>
  </si>
  <si>
    <t>PK10A</t>
  </si>
  <si>
    <t>Ess- und Fütterstörungen mit hoher Therapieintensität oder mit Intensivbehandlung oder Alter &lt; 12 Jahre</t>
  </si>
  <si>
    <t>PK10B</t>
  </si>
  <si>
    <t>Ess- oder Fütterstörungen ohne hohe Therapieintensität, ohne Intensivbehandlung oder Alter &gt; 11 Jahre</t>
  </si>
  <si>
    <t>Affektive, neurotische, Belastungs-, somatoforme und Schlafstörungen, Alter &gt; 64 Jahre oder mit komplizierender Konstellation oder mit hoher Therapieintensität oder mit Mutter/Vater-Kind-Setting oder mit erheblicher Pflegebedürftigkeit</t>
  </si>
  <si>
    <t>Affektive, neurotische, Belastungs-, somatoforme und Schlafstörungen, Alter &lt; 65 Jahre, ohne komplizierende Konstellation, ohne hohe Therapieintensität, ohne Mutter/Vater-Kind-Setting, ohne erhebliche Pflegebedürftigkeit</t>
  </si>
  <si>
    <t>Fehlkodierung bei erhöhtem Betreuungsaufwand bei Erwachsenen, 1:1-Betreuung, Krisenintervention und Entlassungsaufwand</t>
  </si>
  <si>
    <t>Ist-Daten nach dem Entgeltkatalog des Kalenderjahres 2020 des Jahres 2020</t>
  </si>
  <si>
    <t>Ist-Daten nach dem Entgeltkatalog des Kalenderjahres 2020 für Jahresüberlieger 2020/2021 anteilig ab 1.1.2021</t>
  </si>
  <si>
    <t>Ist-Daten nach dem Entgeltkatalog des Kalenderjahres 2021 für Jahresüberlieger 2020/2021 anteilig ab 1.1.2021 (nach Überleitung)</t>
  </si>
  <si>
    <t>PEPP 2021; Anlage 1a + 2a</t>
  </si>
  <si>
    <t>Erhöhter Betreuungsaufwand bei Erwachsenen, 1:1-Betreuung, Krisenintervention und komplexer Entlassungsaufwand mit sehr hohem Aufwand oder mit schwerer oder schwerster Pflegebedürftigkeit oder mit Intensivbehandlung oder Alter &gt; 79 Jahre</t>
  </si>
  <si>
    <t>Erhöhter Betreuungsaufwand bei Erwachsenen, 1:1-Betreuung, Krisenintervention und komplexer Entlassungsaufwand mit deutlich erhöhtem Aufwand, ohne schwere oder schwerste Pflegebedürftigkeit, ohne Intensivbehandlung, Alter &lt; 80 Jahre</t>
  </si>
  <si>
    <t>Psychische und Verhaltensstörungen durch psychotr. Subst. mit Heroinkon. od. sonst. Subst. (intrav.) od. mit schw. Begleiterkr. bei Opiatabh. od. Schwanger. od. mit schw. od. schwerster Pflegebed. od. mit hoher Therapieint. od. mit hohem Betreuungsaufw.</t>
  </si>
  <si>
    <t>Psychische und Verhaltensstörungen durch psychotrope Substanzen, Alter &gt; 74 Jahre oder mit kompliz. Konstellation oder mit multiplem Substanzmissbrauch bei Opiat- oder Kokainkonsum oder mit hoher Therapieintensität oder mit Mutter/Vater-Kind-Setting</t>
  </si>
  <si>
    <t>Psychische und Verhaltensstörungen durch psychotrope Substanzen, Alter &gt; 64 J. u. &lt; 75 J. oder mit Qualifiziertem Entzug ab mehr als 14 Behandlungstagen oder mit kompliz. Konstell. oder mit multiplem Substanzmissbrauch außer bei Opiat- und Kokainkonsum</t>
  </si>
  <si>
    <t>Schizophrenie, schizotype und wahnhafte Störungen oder andere psychotische Störungen, Alter &gt; 64 Jahre oder mit komplizierender Konstellation oder mit hoher Therapieintensität oder mit Intensivbehandlung oder mit Mutter/Vater-Kind-Setting</t>
  </si>
  <si>
    <t>Schizophrenie, schizotype und wahnhafte Störungen oder andere psychotische Störungen, Alter &lt; 65 Jahre, ohne komplizierende Konstellation, ohne hohe Therapieintensität, ohne Intensivbehandlung, ohne Mutter/Vater-Kind-Setting</t>
  </si>
  <si>
    <t>Organische Störungen, amnestisches Syndrom, Alzheimer-Krankheit und sonstige degen. Krankheiten des Nervensystems mit best. Demenzerkrankungen oder kompliz. Konst. oder mit mittelschwerer mot. Fkt-einschränkung oder Intensivbeh. oder Alter &gt; 84 Jahre</t>
  </si>
  <si>
    <t>Organische Störungen, amnestisches Syndrom, Alzheimer-Krankheit und sonstige degenerative Krankheiten des Nervensystems ohne bestimmte Demenzerkrankungen, ohne komplizierende Konstellation, ohne Intensivbehandlung, Alter &lt; 85 Jahre</t>
  </si>
  <si>
    <t>Strukturkategorie Kinder- und Jugendpsychiatrie und -psychosomatik, vollstationär</t>
  </si>
  <si>
    <t>PK03A</t>
  </si>
  <si>
    <t>Schizophrenie, schizotype und wahnhafte Störungen oder andere psychotische Störungen mit Intensivbehandlung</t>
  </si>
  <si>
    <t>PK03B</t>
  </si>
  <si>
    <t>Schizophrenie, schizotype und wahnhafte Störungen oder andere psychotische Störungen ohne Intensivbehandlung</t>
  </si>
  <si>
    <t>Affektive, neurotische, Belastungs-, somatoforme und Schlafstörungen ohne komplizierende Konstellation, ohne erhöhten Betreuungsaufwand, ohne hohe Therapieintensität, ohne Intensivbehandlung, ohne komplizierende Nebendiagnose, Alter &gt; 13 Jahre</t>
  </si>
  <si>
    <t>Ess- und Fütterstörungen mit hoher Therapieintensität oder mit Intensivbehandlung oder mit erhöhtem Betreuungsaufwand oder Alter &lt; 12 Jahre</t>
  </si>
  <si>
    <t>Ess- und Fütterstörungen ohne hohe Therapieintensität, ohne Intensivbehandlung, ohne erhöhten Betreuungsaufwand, Alter &gt; 11 Jahre</t>
  </si>
  <si>
    <t>Verhaltensstörungen mit Beginn in der Kindheit und Jugend, Persönlichkeits- und Verhaltensstörungen oder andere Stör., Alter 8-13 J. od. mit erhöhter Pflegebed., ohne kompliz. ND, ohne erhöhten Betreuungsaufw., ohne hohe Therapieint., ohne Intensivbeh.</t>
  </si>
  <si>
    <t>Verhaltensstörungen mit Beginn in der Kindheit und Jugend, Persönlichkeits- und Verhaltensstörungen oder andere Stör., Alter &gt; 13 Jahre, ohne erhöhter Pflegebed., ohne kompliz. ND, ohne erhöhten Betreuungsaufw., ohne hohe Therapieint., ohne Intensivbeh.</t>
  </si>
  <si>
    <t>Strukturkategorie Kinder- und Jugendpsychiatrie und -psychosomatik, teilstationär</t>
  </si>
  <si>
    <t>Ist-Daten nach dem Entgeltkatalog des Kalenderjahres 2021 des Jahres 2021</t>
  </si>
  <si>
    <t>Ist-Daten nach dem Entgeltkatalog des Kalenderjahres 2022 des Jahres 2021</t>
  </si>
  <si>
    <t>PEPP 2022; Anlage 1a + 2a</t>
  </si>
  <si>
    <t>Psychische und Verhaltensstörungen durch psychotrope Substanzen, 
Alter &gt; 74 Jahre oder mit kompliz. Konstellation oder mit multiplem Substanzmissbrauch bei Opiat- oder Kokainkonsum oder mit hoher Therapieintensität oder mit Mutter/Vater-Kind-Setting</t>
  </si>
  <si>
    <t>Psychische und Verhaltensstörungen durch psychotrope Substanzen, 
Alter &gt; 64 J. u. &lt; 75 J. oder mit Qualifiziertem Entzug ab mehr als 
14 Behandlungstagen oder mit kompliz. Konstell. oder mit multiplem Substanzmissbrauch außer bei Opiat- und Kokainkonsum</t>
  </si>
  <si>
    <t>Psychische und Verhaltensstörungen durch psychotrope Substanzen, 
Alter &lt; 65 Jahre, ohne komplizierende Konstellation, ohne Heroinkonsum oder intravenösen Gebrauch sonstiger Substanzen, ohne Qualifizierten Entzug ab mehr als 14 Behandlungstagen</t>
  </si>
  <si>
    <t>Organische Störungen, amnestisches Syndrom, Alzheimer-Krankheit und sonstige degen. Krankheiten des Nervensystems mit best. Demenzerkrankungen oder kompliz. Konst. oder mit mittelschwerer mot. 
Fkt-einschränkung oder Intensivbeh. oder Alter &gt; 84 Jahre</t>
  </si>
  <si>
    <t>Ess- und Fütterstörungen mit hoher Therapieintensität oder mit Intensivbehandlung oder mit erhöhtem Betreuungsaufwand oder 
Alter &lt; 12 Jahre</t>
  </si>
  <si>
    <t>Fehlkodierung bei erhöhtem Betreuungsaufwand bei Erwachsenen, 
1:1-Betreuung, Krisenintervention und Entlassungsaufwand</t>
  </si>
  <si>
    <t>Forderung für den Vereinbarungszeitraum 2022</t>
  </si>
  <si>
    <t>Vereinbarung für den Vereinbarungszeitraum 2022</t>
  </si>
  <si>
    <t>PEPP 2019; Anlage 5</t>
  </si>
  <si>
    <t>ETD</t>
  </si>
  <si>
    <t>OPS</t>
  </si>
  <si>
    <t>ET</t>
  </si>
  <si>
    <t>ETD2</t>
  </si>
  <si>
    <t>OPS2</t>
  </si>
  <si>
    <t>OPSText</t>
  </si>
  <si>
    <t>BewProTag2</t>
  </si>
  <si>
    <t>ET01</t>
  </si>
  <si>
    <t>Erhöhter Betreuungsaufwand bei psychischen und psychosomatischen Störungen und Verhaltensstörungen bei Erwachsenen</t>
  </si>
  <si>
    <t>9-640.0</t>
  </si>
  <si>
    <t>Erhöhter Betreuungsaufwand bei psychischen und psychosomatischen Störungen und Verhaltensstörungen bei Erwachsenen: 1:1-Betreuung</t>
  </si>
  <si>
    <t>ET02</t>
  </si>
  <si>
    <t>ET01.04</t>
  </si>
  <si>
    <t>9-640.06</t>
  </si>
  <si>
    <t>Mehr als 6 bis zu 12 Stunden pro Tag</t>
  </si>
  <si>
    <t>ET03</t>
  </si>
  <si>
    <t>ET01.05</t>
  </si>
  <si>
    <t>9-640.07</t>
  </si>
  <si>
    <t>Mehr als 12 bis zu 18 Stunden pro Tag</t>
  </si>
  <si>
    <t>ET04</t>
  </si>
  <si>
    <t>ET01.06</t>
  </si>
  <si>
    <t>9-640.08</t>
  </si>
  <si>
    <t>Mehr als 18 Stunden pro Tag</t>
  </si>
  <si>
    <t>Intensivbehandlung bei psychischen und psychosomatischen Störungen und Verhaltensstörungen bei erwachsenen Patienten mit mindestens 3 Merkmalen</t>
  </si>
  <si>
    <t>ET02.03</t>
  </si>
  <si>
    <t>9-619</t>
  </si>
  <si>
    <t>Intensivbehandlung bei psychischen und psychosomatischen Störungen und Verhaltensstörungen bei erwachsenen Patienten mit 3 Merkmalen</t>
  </si>
  <si>
    <t>ET02.04</t>
  </si>
  <si>
    <t>9-61a</t>
  </si>
  <si>
    <t>Intensivbehandlung bei psychischen und psychosomatischen Störungen und Verhaltensstörungen bei erwachsenen Patienten mit 4 Merkmalen</t>
  </si>
  <si>
    <t>ET02.05</t>
  </si>
  <si>
    <t>9-61b</t>
  </si>
  <si>
    <t>Intensivbehandlung bei psychischen und psychosomatischen Störungen und Verhaltensstörungen bei erwachsenen Patienten mit 5 oder mehr Merkmalen</t>
  </si>
  <si>
    <t xml:space="preserve">ET04    </t>
  </si>
  <si>
    <t>Intensive Betreuung in einer Kleinstgruppe bei psychischen und/oder psychosomatischen Störungen und/oder Verhaltensstörungen bei Kindern oder Jugendlichen</t>
  </si>
  <si>
    <t>9-693.0</t>
  </si>
  <si>
    <t>ET05</t>
  </si>
  <si>
    <t>ET04.01</t>
  </si>
  <si>
    <t>9-693.03</t>
  </si>
  <si>
    <t>Mehr als 8 bis zu 12 Stunden pro Tag</t>
  </si>
  <si>
    <t>ET06</t>
  </si>
  <si>
    <t>ET04.02</t>
  </si>
  <si>
    <t>9-693.04</t>
  </si>
  <si>
    <t>ET07</t>
  </si>
  <si>
    <t>ET04.03</t>
  </si>
  <si>
    <t>9-693.05</t>
  </si>
  <si>
    <t xml:space="preserve">ET05    </t>
  </si>
  <si>
    <t>Einzelbetreuung bei psychischen und/oder psychosomatischen Störungen und/oder Verhaltensstörungen bei Kindern oder Jugendlichen</t>
  </si>
  <si>
    <t>9-693.1</t>
  </si>
  <si>
    <t>ET05.01</t>
  </si>
  <si>
    <t>9-693.13</t>
  </si>
  <si>
    <t>ET05.02</t>
  </si>
  <si>
    <t>9-693.14</t>
  </si>
  <si>
    <t>ET08</t>
  </si>
  <si>
    <t>ET05.03</t>
  </si>
  <si>
    <t>9-693.15</t>
  </si>
  <si>
    <t>E12ÜLVVJÜ</t>
  </si>
  <si>
    <t>PEPP 2020; Anlage 5</t>
  </si>
  <si>
    <t>PEPP 2021; Anlage 5</t>
  </si>
  <si>
    <t>PEPP 2022; Anlage 5</t>
  </si>
  <si>
    <t/>
  </si>
  <si>
    <t>Ist-Daten des Kalenderjahres 2020</t>
  </si>
  <si>
    <t>PEPP 2020; Anlage 3</t>
  </si>
  <si>
    <t>ZPD</t>
  </si>
  <si>
    <t>Betrag</t>
  </si>
  <si>
    <t>ZP</t>
  </si>
  <si>
    <t>ZPD2</t>
  </si>
  <si>
    <t>OPSKode</t>
  </si>
  <si>
    <t>Betrag2</t>
  </si>
  <si>
    <t>ZP01</t>
  </si>
  <si>
    <t>Gabe von Gemcitabin, parenteral</t>
  </si>
  <si>
    <t>Applikation von Medikamenten, Liste 1: Gemcitabin, parenteral</t>
  </si>
  <si>
    <t>ZP01.10</t>
  </si>
  <si>
    <t>6-001.19</t>
  </si>
  <si>
    <t>19,0 g bis unter 22,0 g</t>
  </si>
  <si>
    <t>ZP01.11</t>
  </si>
  <si>
    <t>6-001.1a</t>
  </si>
  <si>
    <t>22,0 g bis unter 25,0 g</t>
  </si>
  <si>
    <t>ZP01.12</t>
  </si>
  <si>
    <t>6-001.1b</t>
  </si>
  <si>
    <t>25,0 g bis unter 28,0 g</t>
  </si>
  <si>
    <t>ZP01.13</t>
  </si>
  <si>
    <t>6-001.1c</t>
  </si>
  <si>
    <t>28,0 g bis unter 31,0 g</t>
  </si>
  <si>
    <t>ZP01.14</t>
  </si>
  <si>
    <t>6-001.1d</t>
  </si>
  <si>
    <t>31,0 g bis unter 34,0 g</t>
  </si>
  <si>
    <t>ZP01.15</t>
  </si>
  <si>
    <t>6-001.1e</t>
  </si>
  <si>
    <t>34,0 g oder mehr</t>
  </si>
  <si>
    <t>ZP02</t>
  </si>
  <si>
    <t>Gabe von Irinotecan, parenteral</t>
  </si>
  <si>
    <t>Applikation von Medikamenten, Liste 1: Irinotecan, parenteral</t>
  </si>
  <si>
    <t>ZP02.14</t>
  </si>
  <si>
    <t>6-001.3d</t>
  </si>
  <si>
    <t>2.000 mg bis unter 2.200 mg</t>
  </si>
  <si>
    <t>ZP02.15</t>
  </si>
  <si>
    <t>6-001.3e</t>
  </si>
  <si>
    <t>2.200 mg bis unter 2.400 mg</t>
  </si>
  <si>
    <t>ZP02.16</t>
  </si>
  <si>
    <t>6-001.3f</t>
  </si>
  <si>
    <t>2.400 mg bis unter 2.600 mg</t>
  </si>
  <si>
    <t>ZP02.17</t>
  </si>
  <si>
    <t>6-001.3g</t>
  </si>
  <si>
    <t>2.600 mg bis unter 2.800 mg</t>
  </si>
  <si>
    <t>ZP02.18</t>
  </si>
  <si>
    <t>6-001.3h</t>
  </si>
  <si>
    <t>2.800 mg bis unter 3.000 mg</t>
  </si>
  <si>
    <t>ZP02.19</t>
  </si>
  <si>
    <t>6-001.3j</t>
  </si>
  <si>
    <t>3.000 mg oder mehr</t>
  </si>
  <si>
    <t>ZP04</t>
  </si>
  <si>
    <t>Gabe von Prothrombin-komplex, parenteral</t>
  </si>
  <si>
    <t>Transfusion von Plasma und anderen Plasmabestandteilen und gentechnisch hergestellten Plasmaproteinen: Prothrombinkomplex</t>
  </si>
  <si>
    <t>ZP04.02</t>
  </si>
  <si>
    <t>8-812.53</t>
  </si>
  <si>
    <t>3.500 IE bis unter 4.500 IE</t>
  </si>
  <si>
    <t>ZP04.03</t>
  </si>
  <si>
    <t>8-812.54</t>
  </si>
  <si>
    <t>4.500 IE bis unter 5.500 IE</t>
  </si>
  <si>
    <t>ZP04.04</t>
  </si>
  <si>
    <t>8-812.55</t>
  </si>
  <si>
    <t>5.500 IE bis unter 6.500 IE</t>
  </si>
  <si>
    <t>ZP04.05</t>
  </si>
  <si>
    <t>8-812.56</t>
  </si>
  <si>
    <t>6.500 IE bis unter 7.500 IE</t>
  </si>
  <si>
    <t>ZP04.06</t>
  </si>
  <si>
    <t>8-812.57</t>
  </si>
  <si>
    <t>7.500 IE bis unter 8.500 IE</t>
  </si>
  <si>
    <t>ZP04.07</t>
  </si>
  <si>
    <t>8-812.58</t>
  </si>
  <si>
    <t>8.500 IE bis unter 9.500 IE</t>
  </si>
  <si>
    <t>ZP04.08</t>
  </si>
  <si>
    <t>8-812.59</t>
  </si>
  <si>
    <t>9.500 IE bis unter 10.500 IE</t>
  </si>
  <si>
    <t>ZP04.09</t>
  </si>
  <si>
    <t>8-812.5a</t>
  </si>
  <si>
    <t>10.500 IE bis unter 15.500 IE</t>
  </si>
  <si>
    <t>ZP04.10</t>
  </si>
  <si>
    <t>8-812.5b</t>
  </si>
  <si>
    <t>15.500 IE bis unter 20.500 IE</t>
  </si>
  <si>
    <t>ZP04.11</t>
  </si>
  <si>
    <t>8-812.5c</t>
  </si>
  <si>
    <t>20.500 IE bis unter 25.500 IE</t>
  </si>
  <si>
    <t>ZP04.12</t>
  </si>
  <si>
    <t>8-812.5d</t>
  </si>
  <si>
    <t>25.500 IE bis unter 30.500 IE</t>
  </si>
  <si>
    <t>siehe ZP04.14-ZP04.23</t>
  </si>
  <si>
    <t>ZP04.13</t>
  </si>
  <si>
    <t>Siehe weitere Differenzierung ZP04.14 - ZP04.23</t>
  </si>
  <si>
    <t>ZP04.14</t>
  </si>
  <si>
    <t>8-812.5f</t>
  </si>
  <si>
    <t>30.500 IE bis unter 40.500 IE</t>
  </si>
  <si>
    <t>ZP04.15</t>
  </si>
  <si>
    <t>8-812.5g</t>
  </si>
  <si>
    <t>40.500 IE bis unter 50.500 IE</t>
  </si>
  <si>
    <t>ZP04.16</t>
  </si>
  <si>
    <t>8-812.5h</t>
  </si>
  <si>
    <t>50.500 IE bis unter 60.500 IE</t>
  </si>
  <si>
    <t>ZP04.17</t>
  </si>
  <si>
    <t>8-812.5j</t>
  </si>
  <si>
    <t>60.500 IE bis unter 80.500 IE</t>
  </si>
  <si>
    <t>ZP04.18</t>
  </si>
  <si>
    <t>8-812.5k</t>
  </si>
  <si>
    <t>80.500 IE bis unter 100.500 IE</t>
  </si>
  <si>
    <t>ZP04.19</t>
  </si>
  <si>
    <t>8-812.5m</t>
  </si>
  <si>
    <t>100.500 IE bis unter 120.500 IE</t>
  </si>
  <si>
    <t>ZP04.20</t>
  </si>
  <si>
    <t>8-812.5n</t>
  </si>
  <si>
    <t>120.500 IE bis unter 140.500 IE</t>
  </si>
  <si>
    <t>ZP04.21</t>
  </si>
  <si>
    <t>8-812.5p</t>
  </si>
  <si>
    <t>140.500 IE bis unter 160.500 IE</t>
  </si>
  <si>
    <t>ZP04.22</t>
  </si>
  <si>
    <t>8-812.5q</t>
  </si>
  <si>
    <t>160.500 IE bis unter 200.500 IE</t>
  </si>
  <si>
    <t>ZP04.23</t>
  </si>
  <si>
    <t>8-812.5r</t>
  </si>
  <si>
    <t>200.500 IE oder mehr</t>
  </si>
  <si>
    <t>ZP07</t>
  </si>
  <si>
    <t>Gabe von Antithrombin III, parenteral</t>
  </si>
  <si>
    <t>Transfusion von Plasmabestandteilen und gentechnisch hergestellten Plasmaproteinen: Antithrombin III</t>
  </si>
  <si>
    <t>ZP07.01</t>
  </si>
  <si>
    <t>8-810.g1</t>
  </si>
  <si>
    <t>2.000 IE bis unter 3.500 IE</t>
  </si>
  <si>
    <t>ZP07.02</t>
  </si>
  <si>
    <t>8-810.g2</t>
  </si>
  <si>
    <t>3.500 IE bis unter 5.000 IE</t>
  </si>
  <si>
    <t>ZP07.03</t>
  </si>
  <si>
    <t>8-810.g3</t>
  </si>
  <si>
    <t>5.000 IE bis unter 7.000 IE</t>
  </si>
  <si>
    <t>ZP07.04</t>
  </si>
  <si>
    <t>8-810.g4</t>
  </si>
  <si>
    <t>7.000 IE bis unter 10.000 IE</t>
  </si>
  <si>
    <t>ZP07.05</t>
  </si>
  <si>
    <t>8-810.g5</t>
  </si>
  <si>
    <t>10.000 IE bis unter 15.000 IE</t>
  </si>
  <si>
    <t>ZP07.06</t>
  </si>
  <si>
    <t>8-810.g6</t>
  </si>
  <si>
    <t>15.000 IE bis unter 20.000 IE</t>
  </si>
  <si>
    <t>ZP07.07</t>
  </si>
  <si>
    <t>8-810.g7</t>
  </si>
  <si>
    <t>20.000 IE bis unter 25.000 IE</t>
  </si>
  <si>
    <t>ZP07.08</t>
  </si>
  <si>
    <t>8-810.g8</t>
  </si>
  <si>
    <t>25.000 IE bis unter 30.000 IE</t>
  </si>
  <si>
    <t>ZP07.09</t>
  </si>
  <si>
    <t>8-810.ga</t>
  </si>
  <si>
    <t>30.000 IE bis unter 40.000 IE</t>
  </si>
  <si>
    <t>ZP07.10</t>
  </si>
  <si>
    <t>8-810.gb</t>
  </si>
  <si>
    <t>40.000 IE bis unter 50.000 IE</t>
  </si>
  <si>
    <t>ZP07.11</t>
  </si>
  <si>
    <t>8-810.gc</t>
  </si>
  <si>
    <t>50.000 IE bis unter 60.000 IE</t>
  </si>
  <si>
    <t>ZP07.12</t>
  </si>
  <si>
    <t>8-810.gd</t>
  </si>
  <si>
    <t>60.000 IE bis unter 70.000 IE</t>
  </si>
  <si>
    <t>ZP07.13</t>
  </si>
  <si>
    <t>8-810.ge</t>
  </si>
  <si>
    <t>70.000 IE bis unter 90.000 IE</t>
  </si>
  <si>
    <t>ZP07.14</t>
  </si>
  <si>
    <t>8-810.gf</t>
  </si>
  <si>
    <t>90.000 IE bis unter 110.000 IE</t>
  </si>
  <si>
    <t>ZP07.15</t>
  </si>
  <si>
    <t>8-810.gg</t>
  </si>
  <si>
    <t>110.000 IE bis unter 130.000 IE</t>
  </si>
  <si>
    <t>ZP07.16</t>
  </si>
  <si>
    <t>8-810.gh</t>
  </si>
  <si>
    <t>130.000 IE bis unter 150.000 IE</t>
  </si>
  <si>
    <t>ZP07.17</t>
  </si>
  <si>
    <t>8-810.gj</t>
  </si>
  <si>
    <t>150.000 IE oder mehr</t>
  </si>
  <si>
    <t>ZP08</t>
  </si>
  <si>
    <t>Gabe von Aldesleukin, parenteral</t>
  </si>
  <si>
    <t>Applikation von Medikamenten, Liste 1: Aldesleukin, parenteral</t>
  </si>
  <si>
    <t>ZP08.01</t>
  </si>
  <si>
    <t>6-001.80</t>
  </si>
  <si>
    <t>45 Mio. IE bis unter 65 Mio. IE</t>
  </si>
  <si>
    <t>ZP08.02</t>
  </si>
  <si>
    <t>6-001.81</t>
  </si>
  <si>
    <t>65 Mio. IE bis unter 85 Mio. IE</t>
  </si>
  <si>
    <t>ZP08.03</t>
  </si>
  <si>
    <t>6-001.82</t>
  </si>
  <si>
    <t>85 Mio. IE bis unter 105 Mio. IE</t>
  </si>
  <si>
    <t>ZP08.04</t>
  </si>
  <si>
    <t>6-001.83</t>
  </si>
  <si>
    <t>105 Mio. IE bis unter 125 Mio. IE</t>
  </si>
  <si>
    <t>ZP08.05</t>
  </si>
  <si>
    <t>6-001.84</t>
  </si>
  <si>
    <t>125 Mio. IE bis unter 145 Mio. IE</t>
  </si>
  <si>
    <t>ZP08.06</t>
  </si>
  <si>
    <t>6-001.85</t>
  </si>
  <si>
    <t>145 Mio. IE bis unter 165 Mio. IE</t>
  </si>
  <si>
    <t>ZP08.07</t>
  </si>
  <si>
    <t>6-001.86</t>
  </si>
  <si>
    <t>165 Mio. IE bis unter 185 Mio. IE</t>
  </si>
  <si>
    <t>ZP08.08</t>
  </si>
  <si>
    <t>6-001.87</t>
  </si>
  <si>
    <t>185 Mio. IE bis unter 205 Mio. IE</t>
  </si>
  <si>
    <t>ZP08.09</t>
  </si>
  <si>
    <t>6-001.88</t>
  </si>
  <si>
    <t>205 Mio. IE bis unter 245 Mio. IE</t>
  </si>
  <si>
    <t>ZP08.10</t>
  </si>
  <si>
    <t>6-001.89</t>
  </si>
  <si>
    <t>245 Mio. IE bis unter 285 Mio. IE</t>
  </si>
  <si>
    <t>ZP08.11</t>
  </si>
  <si>
    <t>6-001.8a</t>
  </si>
  <si>
    <t>285 Mio. IE bis unter 325 Mio. IE</t>
  </si>
  <si>
    <t>ZP08.12</t>
  </si>
  <si>
    <t>6-001.8b</t>
  </si>
  <si>
    <t>325 Mio. IE bis unter 365 Mio. IE</t>
  </si>
  <si>
    <t>ZP08.13</t>
  </si>
  <si>
    <t>6-001.8c</t>
  </si>
  <si>
    <t>365 Mio. IE bis unter 405 Mio. IE</t>
  </si>
  <si>
    <t>ZP08.14</t>
  </si>
  <si>
    <t>6-001.8d</t>
  </si>
  <si>
    <t>405 Mio. IE bis unter 445 Mio. IE</t>
  </si>
  <si>
    <t>ZP08.15</t>
  </si>
  <si>
    <t>6-001.8e</t>
  </si>
  <si>
    <t>445 Mio. IE bis unter 485 Mio. IE</t>
  </si>
  <si>
    <t>ZP08.16</t>
  </si>
  <si>
    <t>6-001.8f</t>
  </si>
  <si>
    <t>485 Mio. IE bis unter 525 Mio. IE</t>
  </si>
  <si>
    <t>ZP08.17</t>
  </si>
  <si>
    <t>6-001.8g</t>
  </si>
  <si>
    <t>525 Mio. IE bis unter 565 Mio. IE</t>
  </si>
  <si>
    <t>ZP08.18</t>
  </si>
  <si>
    <t>6-001.8h</t>
  </si>
  <si>
    <t>565 Mio. IE bis unter 625 Mio. IE</t>
  </si>
  <si>
    <t>ZP08.19</t>
  </si>
  <si>
    <t>6-001.8j</t>
  </si>
  <si>
    <t>625 Mio. IE bis unter 685 Mio. IE</t>
  </si>
  <si>
    <t>ZP08.20</t>
  </si>
  <si>
    <t>6-001.8k</t>
  </si>
  <si>
    <t>685 Mio. IE bis unter 745 Mio. IE</t>
  </si>
  <si>
    <t>ZP08.21</t>
  </si>
  <si>
    <t>6-001.8m</t>
  </si>
  <si>
    <t>745 Mio. IE bis unter 805 Mio. IE</t>
  </si>
  <si>
    <t>ZP08.22</t>
  </si>
  <si>
    <t>6-001.8n</t>
  </si>
  <si>
    <t>805 Mio. IE oder mehr</t>
  </si>
  <si>
    <t>ZP10</t>
  </si>
  <si>
    <t>Gabe von Cetuximab, parenteral</t>
  </si>
  <si>
    <t>Applikation von Medikamenten, Liste 1: Cetuximab, parenteral</t>
  </si>
  <si>
    <t>ZP10.01</t>
  </si>
  <si>
    <t>6-001.a0</t>
  </si>
  <si>
    <t>250 mg bis unter 350 mg</t>
  </si>
  <si>
    <t>ZP10.02</t>
  </si>
  <si>
    <t>6-001.a1</t>
  </si>
  <si>
    <t>350 mg bis unter 450 mg</t>
  </si>
  <si>
    <t>ZP10.03</t>
  </si>
  <si>
    <t>6-001.a2</t>
  </si>
  <si>
    <t>450 mg bis unter 550 mg</t>
  </si>
  <si>
    <t>ZP10.04</t>
  </si>
  <si>
    <t>6-001.a3</t>
  </si>
  <si>
    <t>550 mg bis unter 650 mg</t>
  </si>
  <si>
    <t>ZP10.05</t>
  </si>
  <si>
    <t>6-001.a4</t>
  </si>
  <si>
    <t>650 mg bis unter 750 mg</t>
  </si>
  <si>
    <t>ZP10.06</t>
  </si>
  <si>
    <t>6-001.a5</t>
  </si>
  <si>
    <t>750 mg bis unter 850 mg</t>
  </si>
  <si>
    <t>ZP10.07</t>
  </si>
  <si>
    <t>6-001.a6</t>
  </si>
  <si>
    <t>850 mg bis unter 1.050 mg</t>
  </si>
  <si>
    <t>ZP10.08</t>
  </si>
  <si>
    <t>6-001.a7</t>
  </si>
  <si>
    <t>1.050 mg bis unter 1.250 mg</t>
  </si>
  <si>
    <t>ZP10.09</t>
  </si>
  <si>
    <t>6-001.a8</t>
  </si>
  <si>
    <t>1.250 mg bis unter 1.450 mg</t>
  </si>
  <si>
    <t>ZP10.10</t>
  </si>
  <si>
    <t>6-001.a9</t>
  </si>
  <si>
    <t>1.450 mg bis unter 1.650 mg</t>
  </si>
  <si>
    <t>ZP10.11</t>
  </si>
  <si>
    <t>6-001.aa</t>
  </si>
  <si>
    <t>1.650 mg bis unter 1.850 mg</t>
  </si>
  <si>
    <t>ZP10.12</t>
  </si>
  <si>
    <t>6-001.ab</t>
  </si>
  <si>
    <t>1.850 mg bis unter 2.150 mg</t>
  </si>
  <si>
    <t>ZP10.13</t>
  </si>
  <si>
    <t>6-001.ac</t>
  </si>
  <si>
    <t>2.150 mg bis unter 2.450 mg</t>
  </si>
  <si>
    <t>ZP10.14</t>
  </si>
  <si>
    <t>6-001.ad</t>
  </si>
  <si>
    <t>2.450 mg bis unter 2.750 mg</t>
  </si>
  <si>
    <t>ZP10.15</t>
  </si>
  <si>
    <t>6-001.ae</t>
  </si>
  <si>
    <t>2.750 mg bis unter 3.050 mg</t>
  </si>
  <si>
    <t>ZP10.16</t>
  </si>
  <si>
    <t>6-001.af</t>
  </si>
  <si>
    <t>3.050 mg bis unter 3.350 mg</t>
  </si>
  <si>
    <t>siehe ZP10.18-ZP10.20</t>
  </si>
  <si>
    <t>ZP10.17</t>
  </si>
  <si>
    <t>Siehe weitere Differenzierung ZP10.18 - ZP10.20</t>
  </si>
  <si>
    <t>ZP10.18</t>
  </si>
  <si>
    <t>6-001.ah</t>
  </si>
  <si>
    <t>3.350 mg bis unter 3.950 mg</t>
  </si>
  <si>
    <t>ZP10.19</t>
  </si>
  <si>
    <t>6-001.aj</t>
  </si>
  <si>
    <t>3.950 mg bis unter 4.550 mg</t>
  </si>
  <si>
    <t>ZP10.20</t>
  </si>
  <si>
    <t>6-001.ak</t>
  </si>
  <si>
    <t>4.550 mg oder mehr</t>
  </si>
  <si>
    <t>ZP11</t>
  </si>
  <si>
    <t>Gabe von Human-Immunglobulin, spezifisch gegen Hepatitis-B-surface-Antigen, parenteral</t>
  </si>
  <si>
    <t>Transfusion von Plasmabestandteilen und gentechnisch hergestellten Plasmaproteinen: Human-Immunglobulin, spezifisch gegen Hepatitis-B-surface-Antigen (HBsAg)</t>
  </si>
  <si>
    <t>ZP11.01</t>
  </si>
  <si>
    <t>8-810.q0</t>
  </si>
  <si>
    <t>2.000 IE bis unter 4.000 IE</t>
  </si>
  <si>
    <t>ZP11.02</t>
  </si>
  <si>
    <t>8-810.q1</t>
  </si>
  <si>
    <t>4.000 IE bis unter 6.000 IE</t>
  </si>
  <si>
    <t>ZP11.03</t>
  </si>
  <si>
    <t>8-810.q2</t>
  </si>
  <si>
    <t>6.000 IE bis unter 8.000 IE</t>
  </si>
  <si>
    <t>ZP11.04</t>
  </si>
  <si>
    <t>8-810.q3</t>
  </si>
  <si>
    <t>8.000 IE bis unter 10.000 IE</t>
  </si>
  <si>
    <t>ZP11.05</t>
  </si>
  <si>
    <t>8-810.q4</t>
  </si>
  <si>
    <t>10.000 IE bis unter 12.000 IE</t>
  </si>
  <si>
    <t>ZP11.06</t>
  </si>
  <si>
    <t>8-810.q5</t>
  </si>
  <si>
    <t>12.000 IE bis unter 14.000 IE</t>
  </si>
  <si>
    <t>ZP11.07</t>
  </si>
  <si>
    <t>8-810.q6</t>
  </si>
  <si>
    <t>14.000 IE bis unter 16.000 IE</t>
  </si>
  <si>
    <t>ZP11.08</t>
  </si>
  <si>
    <t>8-810.q7</t>
  </si>
  <si>
    <t>16.000 IE bis unter 18.000 IE</t>
  </si>
  <si>
    <t>ZP11.09</t>
  </si>
  <si>
    <t>8-810.q8</t>
  </si>
  <si>
    <t>18.000 IE bis unter 20.000 IE</t>
  </si>
  <si>
    <t>ZP11.10</t>
  </si>
  <si>
    <t>8-810.q9</t>
  </si>
  <si>
    <t>20.000 IE bis unter 22.000 IE</t>
  </si>
  <si>
    <t>ZP11.11</t>
  </si>
  <si>
    <t>8-810.qa</t>
  </si>
  <si>
    <t>22.000 IE bis unter 24.000 IE</t>
  </si>
  <si>
    <t>ZP11.12</t>
  </si>
  <si>
    <t>8-810.qb</t>
  </si>
  <si>
    <t>24.000 IE bis unter 28.000 IE</t>
  </si>
  <si>
    <t>ZP11.13</t>
  </si>
  <si>
    <t>8-810.qc</t>
  </si>
  <si>
    <t>28.000 IE bis unter 32.000 IE</t>
  </si>
  <si>
    <t>ZP11.14</t>
  </si>
  <si>
    <t>8-810.qd</t>
  </si>
  <si>
    <t>32.000 IE bis unter 36.000 IE</t>
  </si>
  <si>
    <t>ZP11.15</t>
  </si>
  <si>
    <t>8-810.qe</t>
  </si>
  <si>
    <t>36.000 IE bis unter 40.000 IE</t>
  </si>
  <si>
    <t>ZP11.16</t>
  </si>
  <si>
    <t>8-810.qf</t>
  </si>
  <si>
    <t>40.000 IE bis unter 46.000 IE</t>
  </si>
  <si>
    <t>ZP11.17</t>
  </si>
  <si>
    <t>8-810.qg</t>
  </si>
  <si>
    <t>46.000 IE bis unter 52.000 IE</t>
  </si>
  <si>
    <t>ZP11.18</t>
  </si>
  <si>
    <t>8-810.qh</t>
  </si>
  <si>
    <t>52.000 IE bis unter 58.000 IE</t>
  </si>
  <si>
    <t>ZP11.19</t>
  </si>
  <si>
    <t>8-810.qj</t>
  </si>
  <si>
    <t>58.000 IE bis unter 64.000 IE</t>
  </si>
  <si>
    <t>siehe ZP11.21-ZP11.25</t>
  </si>
  <si>
    <t>ZP11.20</t>
  </si>
  <si>
    <t>Siehe weitere Differenzierung ZP11.21 bis ZP11.25</t>
  </si>
  <si>
    <t>ZP11.21</t>
  </si>
  <si>
    <t>8-810.qm</t>
  </si>
  <si>
    <t>64.000 IE bis unter 76.000 IE</t>
  </si>
  <si>
    <t>ZP11.22</t>
  </si>
  <si>
    <t>8-810.qn</t>
  </si>
  <si>
    <t>76.000 IE bis unter 88.000 IE</t>
  </si>
  <si>
    <t>ZP11.23</t>
  </si>
  <si>
    <t>8-810.qp</t>
  </si>
  <si>
    <t>88.000 IE bis unter 100.000 IE</t>
  </si>
  <si>
    <t>ZP11.24</t>
  </si>
  <si>
    <t>8-810.qq</t>
  </si>
  <si>
    <t>100.000 IE bis unter 112.000 IE</t>
  </si>
  <si>
    <t>ZP11.25</t>
  </si>
  <si>
    <t>8-810.qr</t>
  </si>
  <si>
    <t>112.000 IE oder mehr</t>
  </si>
  <si>
    <t>ZP12</t>
  </si>
  <si>
    <t>Gabe von Liposomalem Doxorubicin, parenteral</t>
  </si>
  <si>
    <t>Applikation von Medikamenten, Liste 1: Liposomales Doxorubicin, parenteral</t>
  </si>
  <si>
    <t>ZP12.01</t>
  </si>
  <si>
    <t>6-001.b0</t>
  </si>
  <si>
    <t>10 mg bis unter 20 mg</t>
  </si>
  <si>
    <t>ZP12.02</t>
  </si>
  <si>
    <t>6-001.b1</t>
  </si>
  <si>
    <t>20 mg bis unter 30 mg</t>
  </si>
  <si>
    <t>ZP12.03</t>
  </si>
  <si>
    <t>6-001.b2</t>
  </si>
  <si>
    <t>30 mg bis unter 40 mg</t>
  </si>
  <si>
    <t>ZP12.04</t>
  </si>
  <si>
    <t>6-001.b3</t>
  </si>
  <si>
    <t>40 mg bis unter 50 mg</t>
  </si>
  <si>
    <t>ZP12.05</t>
  </si>
  <si>
    <t>6-001.b4</t>
  </si>
  <si>
    <t>50 mg bis unter 60 mg</t>
  </si>
  <si>
    <t>ZP12.06</t>
  </si>
  <si>
    <t>6-001.b5</t>
  </si>
  <si>
    <t>60 mg bis unter 70 mg</t>
  </si>
  <si>
    <t>ZP12.07</t>
  </si>
  <si>
    <t>6-001.b6</t>
  </si>
  <si>
    <t>70 mg bis unter 80 mg</t>
  </si>
  <si>
    <t>ZP12.08</t>
  </si>
  <si>
    <t>6-001.b7</t>
  </si>
  <si>
    <t>80 mg bis unter 90 mg</t>
  </si>
  <si>
    <t>ZP12.09</t>
  </si>
  <si>
    <t>6-001.b8</t>
  </si>
  <si>
    <t>90 mg bis unter 100 mg</t>
  </si>
  <si>
    <t>ZP12.10</t>
  </si>
  <si>
    <t>6-001.b9</t>
  </si>
  <si>
    <t>100 mg bis unter 110 mg</t>
  </si>
  <si>
    <t>ZP12.11</t>
  </si>
  <si>
    <t>6-001.ba</t>
  </si>
  <si>
    <t>110 mg bis unter 120 mg</t>
  </si>
  <si>
    <t>ZP12.12</t>
  </si>
  <si>
    <t>6-001.bb</t>
  </si>
  <si>
    <t>120 mg bis unter 140 mg</t>
  </si>
  <si>
    <t>ZP12.13</t>
  </si>
  <si>
    <t>6-001.bc</t>
  </si>
  <si>
    <t>140 mg bis unter 160 mg</t>
  </si>
  <si>
    <t>ZP12.14</t>
  </si>
  <si>
    <t>6-001.bd</t>
  </si>
  <si>
    <t>160 mg bis unter 180 mg</t>
  </si>
  <si>
    <t>ZP12.15</t>
  </si>
  <si>
    <t>6-001.be</t>
  </si>
  <si>
    <t>180 mg bis unter 200 mg</t>
  </si>
  <si>
    <t>ZP12.16</t>
  </si>
  <si>
    <t>6-001.bf</t>
  </si>
  <si>
    <t>200 mg bis unter 220 mg</t>
  </si>
  <si>
    <t>ZP12.17</t>
  </si>
  <si>
    <t>6-001.bg</t>
  </si>
  <si>
    <t>220 mg bis unter 240 mg</t>
  </si>
  <si>
    <t>ZP12.18</t>
  </si>
  <si>
    <t>6-001.bh</t>
  </si>
  <si>
    <t>240 mg bis unter 260 mg</t>
  </si>
  <si>
    <t>ZP12.19</t>
  </si>
  <si>
    <t>6-001.bj</t>
  </si>
  <si>
    <t>260 mg bis unter 280 mg</t>
  </si>
  <si>
    <t>ZP12.20</t>
  </si>
  <si>
    <t>6-001.bk</t>
  </si>
  <si>
    <t>280 mg bis unter 300 mg</t>
  </si>
  <si>
    <t>ZP12.21</t>
  </si>
  <si>
    <t>6-001.bm</t>
  </si>
  <si>
    <t>300 mg bis unter 320 mg</t>
  </si>
  <si>
    <t>ZP12.22</t>
  </si>
  <si>
    <t>6-001.bn</t>
  </si>
  <si>
    <t>320 mg oder mehr</t>
  </si>
  <si>
    <t>ZP14</t>
  </si>
  <si>
    <t>LDL-Apherese</t>
  </si>
  <si>
    <t>8-822</t>
  </si>
  <si>
    <t>ZP15</t>
  </si>
  <si>
    <t>Gabe von Paclitaxel, parenteral</t>
  </si>
  <si>
    <t>Applikation von Medikamenten, Liste 1: Paclitaxel, parenteral</t>
  </si>
  <si>
    <t>ZP15.08</t>
  </si>
  <si>
    <t>6-001.f7</t>
  </si>
  <si>
    <t>1.320 mg bis unter 1.500 mg</t>
  </si>
  <si>
    <t>ZP15.09</t>
  </si>
  <si>
    <t>6-001.f8</t>
  </si>
  <si>
    <t>1.500 mg bis unter 1.680 mg</t>
  </si>
  <si>
    <t>ZP15.10</t>
  </si>
  <si>
    <t>6-001.f9</t>
  </si>
  <si>
    <t>1.680 mg bis unter 1.860 mg</t>
  </si>
  <si>
    <t>ZP15.11</t>
  </si>
  <si>
    <t>6-001.fa</t>
  </si>
  <si>
    <t>1.860 mg bis unter 2.040 mg</t>
  </si>
  <si>
    <t>ZP15.12</t>
  </si>
  <si>
    <t>6-001.fb</t>
  </si>
  <si>
    <t>2.040 mg bis unter 2.220 mg</t>
  </si>
  <si>
    <t>ZP15.13</t>
  </si>
  <si>
    <t>6-001.fc</t>
  </si>
  <si>
    <t>2.220 mg bis unter 2.400 mg</t>
  </si>
  <si>
    <t>ZP15.14</t>
  </si>
  <si>
    <t>6-001.fd</t>
  </si>
  <si>
    <t>2.400 mg oder mehr</t>
  </si>
  <si>
    <t>ZP16</t>
  </si>
  <si>
    <t>Gabe von Human-Immunglobulin, spezifisch gegen Zytomegalie-Virus, parenteral</t>
  </si>
  <si>
    <t>Transfusion von Plasmabestandteilen und gentechnisch hergestellten Plasmaproteinen: Human-Immunglobulin, spezifisch gegen Zytomegalie-Virus (CMV)</t>
  </si>
  <si>
    <t>ZP16.01</t>
  </si>
  <si>
    <t>8-810.s0</t>
  </si>
  <si>
    <t>1,0 g bis unter 2,0 g</t>
  </si>
  <si>
    <t>ZP16.02</t>
  </si>
  <si>
    <t>8-810.s1</t>
  </si>
  <si>
    <t>2,0 g bis unter 3,0 g</t>
  </si>
  <si>
    <t>ZP16.03</t>
  </si>
  <si>
    <t>8-810.s2</t>
  </si>
  <si>
    <t>3,0 g bis unter 5,0 g</t>
  </si>
  <si>
    <t>ZP16.04</t>
  </si>
  <si>
    <t>8-810.s3</t>
  </si>
  <si>
    <t>5,0 g bis unter 7,5 g</t>
  </si>
  <si>
    <t>ZP16.05</t>
  </si>
  <si>
    <t>8-810.s4</t>
  </si>
  <si>
    <t>7,5 g bis unter 10,0 g</t>
  </si>
  <si>
    <t>ZP16.06</t>
  </si>
  <si>
    <t>8-810.s5</t>
  </si>
  <si>
    <t>10,0 g bis unter 12,5 g</t>
  </si>
  <si>
    <t>ZP16.07</t>
  </si>
  <si>
    <t>8-810.s6</t>
  </si>
  <si>
    <t>12,5 g bis unter 15,0 g</t>
  </si>
  <si>
    <t>ZP16.08</t>
  </si>
  <si>
    <t>8-810.s7</t>
  </si>
  <si>
    <t>15,0 g bis unter 20,0 g</t>
  </si>
  <si>
    <t>ZP16.09</t>
  </si>
  <si>
    <t>8-810.s8</t>
  </si>
  <si>
    <t>20,0 g bis unter 25,0 g</t>
  </si>
  <si>
    <t>ZP16.10</t>
  </si>
  <si>
    <t>8-810.s9</t>
  </si>
  <si>
    <t>25,0 g bis unter 30,0 g</t>
  </si>
  <si>
    <t>ZP16.11</t>
  </si>
  <si>
    <t>8-810.sa</t>
  </si>
  <si>
    <t>30,0 g bis unter 35,0 g</t>
  </si>
  <si>
    <t>ZP16.12</t>
  </si>
  <si>
    <t>8-810.sb</t>
  </si>
  <si>
    <t>35,0 g bis unter 40,0 g</t>
  </si>
  <si>
    <t>ZP16.13</t>
  </si>
  <si>
    <t>8-810.sc</t>
  </si>
  <si>
    <t>40,0 g bis unter 45,0 g</t>
  </si>
  <si>
    <t>ZP16.14</t>
  </si>
  <si>
    <t>8-810.sd</t>
  </si>
  <si>
    <t>45,0 g bis unter 50,0 g</t>
  </si>
  <si>
    <t>siehe ZP16.16-ZP16.24</t>
  </si>
  <si>
    <t>ZP16.15</t>
  </si>
  <si>
    <t>Siehe weitere Differenzierung ZP16.16 bis ZP16.24</t>
  </si>
  <si>
    <t>ZP16.16</t>
  </si>
  <si>
    <t>8-810.sf</t>
  </si>
  <si>
    <t>50,0 g bis unter 60,0 g</t>
  </si>
  <si>
    <t>ZP16.17</t>
  </si>
  <si>
    <t>8-810.sg</t>
  </si>
  <si>
    <t>60,0 g bis unter 70,0 g</t>
  </si>
  <si>
    <t>ZP16.18</t>
  </si>
  <si>
    <t>8-810.sh</t>
  </si>
  <si>
    <t>70,0 g bis unter 80,0 g</t>
  </si>
  <si>
    <t>ZP16.19</t>
  </si>
  <si>
    <t>8-810.sj</t>
  </si>
  <si>
    <t>80,0 g bis unter 90,0 g</t>
  </si>
  <si>
    <t>ZP16.20</t>
  </si>
  <si>
    <t>8-810.sk</t>
  </si>
  <si>
    <t>90,0 g bis unter 100,0 g</t>
  </si>
  <si>
    <t>ZP16.21</t>
  </si>
  <si>
    <t>8-810.sm</t>
  </si>
  <si>
    <t>100,0 g bis unter 120,0 g</t>
  </si>
  <si>
    <t>ZP16.22</t>
  </si>
  <si>
    <t>8-810.sn</t>
  </si>
  <si>
    <t>120,0 g bis unter 140,0 g</t>
  </si>
  <si>
    <t>ZP16.23</t>
  </si>
  <si>
    <t>8-810.sp</t>
  </si>
  <si>
    <t>140,0 g bis unter 160,0 g</t>
  </si>
  <si>
    <t>ZP16.24</t>
  </si>
  <si>
    <t>8-810.sq</t>
  </si>
  <si>
    <t>160,0 g oder mehr</t>
  </si>
  <si>
    <t>ZP18</t>
  </si>
  <si>
    <t>Gabe von Human-Immunglobulin, spezifisch gegen Varicella-Zoster-Virus, parenteral</t>
  </si>
  <si>
    <t>Transfusion von Plasmabestandteilen und gentechnisch hergestellten Plasmaproteinen: Human-Immunglobulin, spezifisch gegen Varicella-Zoster-Virus (VZV)</t>
  </si>
  <si>
    <t>ZP18.01</t>
  </si>
  <si>
    <t>8-810.t0</t>
  </si>
  <si>
    <t>250 IE bis unter 500 IE</t>
  </si>
  <si>
    <t>ZP18.02</t>
  </si>
  <si>
    <t>8-810.t1</t>
  </si>
  <si>
    <t>500 IE bis unter 750 IE</t>
  </si>
  <si>
    <t>ZP18.03</t>
  </si>
  <si>
    <t>8-810.t2</t>
  </si>
  <si>
    <t>750 IE bis unter 1.000 IE</t>
  </si>
  <si>
    <t>ZP18.04</t>
  </si>
  <si>
    <t>8-810.t3</t>
  </si>
  <si>
    <t>1.000 IE bis unter 1.500 IE</t>
  </si>
  <si>
    <t>ZP18.05</t>
  </si>
  <si>
    <t>8-810.t4</t>
  </si>
  <si>
    <t>1.500 IE bis unter 2.000 IE</t>
  </si>
  <si>
    <t>ZP18.06</t>
  </si>
  <si>
    <t>8-810.t5</t>
  </si>
  <si>
    <t>2.000 IE bis unter 2.500 IE</t>
  </si>
  <si>
    <t>ZP18.07</t>
  </si>
  <si>
    <t>8-810.t6</t>
  </si>
  <si>
    <t>2.500 IE bis unter 3.000 IE</t>
  </si>
  <si>
    <t>ZP18.08</t>
  </si>
  <si>
    <t>8-810.t7</t>
  </si>
  <si>
    <t>3.000 IE bis unter 3.500 IE</t>
  </si>
  <si>
    <t>ZP18.09</t>
  </si>
  <si>
    <t>8-810.t8</t>
  </si>
  <si>
    <t>3.500 IE bis unter 4.000 IE</t>
  </si>
  <si>
    <t>ZP18.10</t>
  </si>
  <si>
    <t>8-810.t9</t>
  </si>
  <si>
    <t>4.000 IE bis unter 5.000 IE</t>
  </si>
  <si>
    <t>ZP18.11</t>
  </si>
  <si>
    <t>8-810.ta</t>
  </si>
  <si>
    <t>5.000 IE bis unter 6.000 IE</t>
  </si>
  <si>
    <t>ZP18.12</t>
  </si>
  <si>
    <t>8-810.tb</t>
  </si>
  <si>
    <t>6.000 IE bis unter 7.000 IE</t>
  </si>
  <si>
    <t>ZP18.13</t>
  </si>
  <si>
    <t>8-810.tc</t>
  </si>
  <si>
    <t>7.000 IE bis unter 8.000 IE</t>
  </si>
  <si>
    <t>ZP18.14</t>
  </si>
  <si>
    <t>8-810.td</t>
  </si>
  <si>
    <t>8.000 IE oder mehr</t>
  </si>
  <si>
    <t>ZP20</t>
  </si>
  <si>
    <t>Gabe von C1-Esterase-inhibitor, parenteral</t>
  </si>
  <si>
    <t>Transfusion von Plasmabestandteilen und gentechnisch hergestellten Plasmaproteinen: C1-Esteraseinhibitor</t>
  </si>
  <si>
    <t>ZP20.01</t>
  </si>
  <si>
    <t>8-810.h3</t>
  </si>
  <si>
    <t>500 Einheiten bis unter 1.000 Einheiten</t>
  </si>
  <si>
    <t>ZP20.02</t>
  </si>
  <si>
    <t>8-810.h4</t>
  </si>
  <si>
    <t>1.000 Einheiten bis unter 1.500 Einheiten</t>
  </si>
  <si>
    <t>ZP20.03</t>
  </si>
  <si>
    <t>8-810.h5</t>
  </si>
  <si>
    <t>1.500 Einheiten bis unter 2.000 Einheiten</t>
  </si>
  <si>
    <t>ZP20.04</t>
  </si>
  <si>
    <t>8-810.h6</t>
  </si>
  <si>
    <t>2.000 Einheiten bis unter 2.500 Einheiten</t>
  </si>
  <si>
    <t>ZP20.05</t>
  </si>
  <si>
    <t>8-810.h7</t>
  </si>
  <si>
    <t>2.500 Einheiten bis unter 3.000 Einheiten</t>
  </si>
  <si>
    <t>ZP20.06</t>
  </si>
  <si>
    <t>8-810.h8</t>
  </si>
  <si>
    <t>3.000 Einheiten bis unter 4.000 Einheiten</t>
  </si>
  <si>
    <t>ZP20.07</t>
  </si>
  <si>
    <t>8-810.h9</t>
  </si>
  <si>
    <t>4.000 Einheiten bis unter 5.000 Einheiten</t>
  </si>
  <si>
    <t>ZP20.08</t>
  </si>
  <si>
    <t>8-810.ha</t>
  </si>
  <si>
    <t>5.000 Einheiten bis unter 6.000 Einheiten</t>
  </si>
  <si>
    <t>ZP20.09</t>
  </si>
  <si>
    <t>8-810.hb</t>
  </si>
  <si>
    <t>6.000 Einheiten bis unter 7.000 Einheiten</t>
  </si>
  <si>
    <t>ZP20.10</t>
  </si>
  <si>
    <t>8-810.hc</t>
  </si>
  <si>
    <t>7.000 Einheiten bis unter 9.000 Einheiten</t>
  </si>
  <si>
    <t>ZP20.11</t>
  </si>
  <si>
    <t>8-810.hd</t>
  </si>
  <si>
    <t>9.000 Einheiten bis unter 11.000 Einheiten</t>
  </si>
  <si>
    <t>ZP20.12</t>
  </si>
  <si>
    <t>8-810.he</t>
  </si>
  <si>
    <t>11.000 oder mehr Einheiten</t>
  </si>
  <si>
    <t>ZP22</t>
  </si>
  <si>
    <t>Gabe von Pegyliertem liposomalen Doxorubicin, parenteral</t>
  </si>
  <si>
    <t>Applikation von Medikamenten, Liste 2: Pegyliertes liposomales Doxorubicin, parenteral</t>
  </si>
  <si>
    <t>ZP22.01</t>
  </si>
  <si>
    <t>6-002.80</t>
  </si>
  <si>
    <t>ZP22.02</t>
  </si>
  <si>
    <t>6-002.81</t>
  </si>
  <si>
    <t>ZP22.03</t>
  </si>
  <si>
    <t>6-002.82</t>
  </si>
  <si>
    <t>ZP22.04</t>
  </si>
  <si>
    <t>6-002.83</t>
  </si>
  <si>
    <t>ZP22.05</t>
  </si>
  <si>
    <t>6-002.84</t>
  </si>
  <si>
    <t>ZP22.06</t>
  </si>
  <si>
    <t>6-002.85</t>
  </si>
  <si>
    <t>ZP22.07</t>
  </si>
  <si>
    <t>6-002.86</t>
  </si>
  <si>
    <t>ZP22.08</t>
  </si>
  <si>
    <t>6-002.87</t>
  </si>
  <si>
    <t>ZP22.09</t>
  </si>
  <si>
    <t>6-002.88</t>
  </si>
  <si>
    <t>ZP22.10</t>
  </si>
  <si>
    <t>6-002.89</t>
  </si>
  <si>
    <t>ZP22.11</t>
  </si>
  <si>
    <t>6-002.8a</t>
  </si>
  <si>
    <t>ZP22.12</t>
  </si>
  <si>
    <t>6-002.8b</t>
  </si>
  <si>
    <t>ZP22.13</t>
  </si>
  <si>
    <t>6-002.8c</t>
  </si>
  <si>
    <t>ZP22.14</t>
  </si>
  <si>
    <t>6-002.8d</t>
  </si>
  <si>
    <t>ZP22.15</t>
  </si>
  <si>
    <t>6-002.8e</t>
  </si>
  <si>
    <t>ZP22.16</t>
  </si>
  <si>
    <t>6-002.8f</t>
  </si>
  <si>
    <t>ZP22.17</t>
  </si>
  <si>
    <t>6-002.8g</t>
  </si>
  <si>
    <t>ZP22.18</t>
  </si>
  <si>
    <t>6-002.8h</t>
  </si>
  <si>
    <t>240 mg oder mehr</t>
  </si>
  <si>
    <t>ZP26</t>
  </si>
  <si>
    <t>Gabe von Temozolomid, oral</t>
  </si>
  <si>
    <t>Applikation von Medikamenten, Liste 2: Temozolomid, oral</t>
  </si>
  <si>
    <t>ZP26.01</t>
  </si>
  <si>
    <t>6-002.e0</t>
  </si>
  <si>
    <t>200 mg bis unter 350 mg</t>
  </si>
  <si>
    <t>ZP26.02</t>
  </si>
  <si>
    <t>6-002.e1</t>
  </si>
  <si>
    <t>350 mg bis unter 500 mg</t>
  </si>
  <si>
    <t>ZP26.03</t>
  </si>
  <si>
    <t>6-002.e2</t>
  </si>
  <si>
    <t>500 mg bis unter 750 mg</t>
  </si>
  <si>
    <t>ZP26.04</t>
  </si>
  <si>
    <t>6-002.e3</t>
  </si>
  <si>
    <t>750 mg bis unter 1.000 mg</t>
  </si>
  <si>
    <t>ZP26.05</t>
  </si>
  <si>
    <t>6-002.e4</t>
  </si>
  <si>
    <t>1.000 mg bis unter 1.250 mg</t>
  </si>
  <si>
    <t>ZP26.06</t>
  </si>
  <si>
    <t>6-002.e5</t>
  </si>
  <si>
    <t>1.250 mg bis unter 1.500 mg</t>
  </si>
  <si>
    <t>ZP26.07</t>
  </si>
  <si>
    <t>6-002.e6</t>
  </si>
  <si>
    <t>1.500 mg bis unter 1.750 mg</t>
  </si>
  <si>
    <t>ZP26.08</t>
  </si>
  <si>
    <t>6-002.e7</t>
  </si>
  <si>
    <t>1.750 mg bis unter 2.000 mg</t>
  </si>
  <si>
    <t>ZP26.09</t>
  </si>
  <si>
    <t>6-002.e8</t>
  </si>
  <si>
    <t>2.000 mg bis unter 2.250 mg</t>
  </si>
  <si>
    <t>ZP26.10</t>
  </si>
  <si>
    <t>6-002.e9</t>
  </si>
  <si>
    <t>2.250 mg bis unter 2.500 mg</t>
  </si>
  <si>
    <t>ZP26.11</t>
  </si>
  <si>
    <t>6-002.ea</t>
  </si>
  <si>
    <t>2.500 mg bis unter 2.750 mg</t>
  </si>
  <si>
    <t>ZP26.12</t>
  </si>
  <si>
    <t>6-002.eb</t>
  </si>
  <si>
    <t>2.750 mg bis unter 3.000 mg</t>
  </si>
  <si>
    <t>ZP26.13</t>
  </si>
  <si>
    <t>6-002.ec</t>
  </si>
  <si>
    <t>3.000 mg bis unter 3.500 mg</t>
  </si>
  <si>
    <t>ZP26.14</t>
  </si>
  <si>
    <t>6-002.ed</t>
  </si>
  <si>
    <t>3.500 mg bis unter 4.000 mg</t>
  </si>
  <si>
    <t>ZP26.15</t>
  </si>
  <si>
    <t>6-002.ee</t>
  </si>
  <si>
    <t>4.000 mg bis unter 4.500 mg</t>
  </si>
  <si>
    <t>ZP26.16</t>
  </si>
  <si>
    <t>6-002.ef</t>
  </si>
  <si>
    <t>4.500 mg bis unter 5.000 mg</t>
  </si>
  <si>
    <t>ZP26.17</t>
  </si>
  <si>
    <t>6-002.eg</t>
  </si>
  <si>
    <t>5.000 mg bis unter 5.500 mg</t>
  </si>
  <si>
    <t>ZP26.18</t>
  </si>
  <si>
    <t>6-002.eh</t>
  </si>
  <si>
    <t>5.500 mg bis unter 6.000 mg</t>
  </si>
  <si>
    <t>ZP26.19</t>
  </si>
  <si>
    <t>6-002.ej</t>
  </si>
  <si>
    <t>6.000 mg bis unter 7.000 mg</t>
  </si>
  <si>
    <t>ZP26.20</t>
  </si>
  <si>
    <t>6-002.ek</t>
  </si>
  <si>
    <t>7.000 mg oder mehr</t>
  </si>
  <si>
    <t>ZP28</t>
  </si>
  <si>
    <t>Gabe von Docetaxel, parenteral</t>
  </si>
  <si>
    <t>Applikation von Medikamenten, Liste 2: Docetaxel, parenteral</t>
  </si>
  <si>
    <t>ZP28.13</t>
  </si>
  <si>
    <t>6-002.hc</t>
  </si>
  <si>
    <t>720 mg bis unter 840 mg</t>
  </si>
  <si>
    <t>ZP28.14</t>
  </si>
  <si>
    <t>6-002.hd</t>
  </si>
  <si>
    <t>840 mg bis unter 960 mg</t>
  </si>
  <si>
    <t>ZP28.15</t>
  </si>
  <si>
    <t>6-002.he</t>
  </si>
  <si>
    <t>960 mg bis unter 1.080 mg</t>
  </si>
  <si>
    <t>ZP28.16</t>
  </si>
  <si>
    <t>6-002.hf</t>
  </si>
  <si>
    <t>1.080 mg oder mehr</t>
  </si>
  <si>
    <t>ZP32</t>
  </si>
  <si>
    <t>Gabe von Human-Immunglobulin, polyvalent, parenteral</t>
  </si>
  <si>
    <t>Transfusion von Plasmabestandteilen und gentechnisch hergestellten Plasmaproteinen: Human-Immunglobulin, polyvalent</t>
  </si>
  <si>
    <t>ZP32.01</t>
  </si>
  <si>
    <t>8-810.w0</t>
  </si>
  <si>
    <t>2,5 g bis unter 5 g</t>
  </si>
  <si>
    <t>ZP32.02</t>
  </si>
  <si>
    <t>8-810.w1</t>
  </si>
  <si>
    <t>5 g bis unter 10 g</t>
  </si>
  <si>
    <t>ZP32.03</t>
  </si>
  <si>
    <t>8-810.w2</t>
  </si>
  <si>
    <t>10 g bis unter 15 g</t>
  </si>
  <si>
    <t>ZP32.04</t>
  </si>
  <si>
    <t>8-810.w3</t>
  </si>
  <si>
    <t>15 g bis unter 25 g</t>
  </si>
  <si>
    <t>ZP32.05</t>
  </si>
  <si>
    <t>8-810.w4</t>
  </si>
  <si>
    <t>25 g bis unter 35 g</t>
  </si>
  <si>
    <t>ZP32.06</t>
  </si>
  <si>
    <t>8-810.w5</t>
  </si>
  <si>
    <t>35 g bis unter 45 g</t>
  </si>
  <si>
    <t>ZP32.07</t>
  </si>
  <si>
    <t>8-810.w6</t>
  </si>
  <si>
    <t>45 g bis unter 55 g</t>
  </si>
  <si>
    <t>ZP32.08</t>
  </si>
  <si>
    <t>8-810.w7</t>
  </si>
  <si>
    <t>55 g bis unter 65 g</t>
  </si>
  <si>
    <t>ZP32.09</t>
  </si>
  <si>
    <t>8-810.w8</t>
  </si>
  <si>
    <t>65 g bis unter 75 g</t>
  </si>
  <si>
    <t>ZP32.10</t>
  </si>
  <si>
    <t>8-810.w9</t>
  </si>
  <si>
    <t>75 g bis unter 85 g</t>
  </si>
  <si>
    <t>ZP32.11</t>
  </si>
  <si>
    <t>8-810.wa</t>
  </si>
  <si>
    <t>85 g bis unter 105 g</t>
  </si>
  <si>
    <t>ZP32.12</t>
  </si>
  <si>
    <t>8-810.wb</t>
  </si>
  <si>
    <t>105 g bis unter 125 g</t>
  </si>
  <si>
    <t>ZP32.13</t>
  </si>
  <si>
    <t>8-810.wc</t>
  </si>
  <si>
    <t>125 g bis unter 145 g</t>
  </si>
  <si>
    <t>ZP32.14</t>
  </si>
  <si>
    <t>8-810.wd</t>
  </si>
  <si>
    <t>145 g bis unter 165 g</t>
  </si>
  <si>
    <t>ZP32.15</t>
  </si>
  <si>
    <t>8-810.we</t>
  </si>
  <si>
    <t>165 g bis unter 185 g</t>
  </si>
  <si>
    <t>ZP32.16</t>
  </si>
  <si>
    <t>8-810.wf</t>
  </si>
  <si>
    <t>185 g bis unter 205 g</t>
  </si>
  <si>
    <t>ZP32.17</t>
  </si>
  <si>
    <t>8-810.wg</t>
  </si>
  <si>
    <t>205 g bis unter 225 g</t>
  </si>
  <si>
    <t>ZP32.18</t>
  </si>
  <si>
    <t>8-810.wh</t>
  </si>
  <si>
    <t>225 g bis unter 245 g</t>
  </si>
  <si>
    <t>ZP32.19</t>
  </si>
  <si>
    <t>8-810.wj</t>
  </si>
  <si>
    <t>245 g bis unter 285 g</t>
  </si>
  <si>
    <t>ZP32.20</t>
  </si>
  <si>
    <t>8-810.wk</t>
  </si>
  <si>
    <t>285 g bis unter 325 g</t>
  </si>
  <si>
    <t>ZP32.21</t>
  </si>
  <si>
    <t>8-810.wm</t>
  </si>
  <si>
    <t>325 g bis unter 365 g</t>
  </si>
  <si>
    <t>ZP32.22</t>
  </si>
  <si>
    <t>8-810.wn</t>
  </si>
  <si>
    <t>365 g bis unter 445 g</t>
  </si>
  <si>
    <t>ZP32.23</t>
  </si>
  <si>
    <t>8-810.wp</t>
  </si>
  <si>
    <t>445 g bis unter 525 g</t>
  </si>
  <si>
    <t>ZP32.24</t>
  </si>
  <si>
    <t>8-810.wq</t>
  </si>
  <si>
    <t>525 g bis unter 605 g</t>
  </si>
  <si>
    <t>ZP32.25</t>
  </si>
  <si>
    <t>8-810.wr</t>
  </si>
  <si>
    <t>605 g bis unter 685 g</t>
  </si>
  <si>
    <t>ZP32.26</t>
  </si>
  <si>
    <t>8-810.ws</t>
  </si>
  <si>
    <t>685 g bis unter 765 g</t>
  </si>
  <si>
    <t>ZP32.27</t>
  </si>
  <si>
    <t>8-810.wt</t>
  </si>
  <si>
    <t>765 g bis unter 845 g</t>
  </si>
  <si>
    <t>ZP32.28</t>
  </si>
  <si>
    <t>8-810.wu</t>
  </si>
  <si>
    <t>845 g oder mehr</t>
  </si>
  <si>
    <t>ZP35</t>
  </si>
  <si>
    <t>Gabe von Carmustin-Implantaten, intrathekal</t>
  </si>
  <si>
    <t>Applikation von Medikamenten, Liste 3: Carmustin-Implantat, intrathekal</t>
  </si>
  <si>
    <t>ZP35.01</t>
  </si>
  <si>
    <t>6-003.30</t>
  </si>
  <si>
    <t>4 Implantate bis unter 7 Implantate</t>
  </si>
  <si>
    <t>ZP35.02</t>
  </si>
  <si>
    <t>6-003.31</t>
  </si>
  <si>
    <t>7 Implantate bis unter 10 Implantate</t>
  </si>
  <si>
    <t>ZP35.03</t>
  </si>
  <si>
    <t>6-003.32</t>
  </si>
  <si>
    <t>10 oder mehr Implantate</t>
  </si>
  <si>
    <t>ZP36</t>
  </si>
  <si>
    <t>Gabe von Natalizumab, parenteral</t>
  </si>
  <si>
    <t>Applikation von Medikamenten, Liste 3: Natalizumab, parenteral</t>
  </si>
  <si>
    <t>ZP36.01</t>
  </si>
  <si>
    <t>6-003.f0</t>
  </si>
  <si>
    <t>300 mg bis unter 600 mg</t>
  </si>
  <si>
    <t>ZP36.02</t>
  </si>
  <si>
    <t>6-003.f1</t>
  </si>
  <si>
    <t>600 mg bis unter 900 mg</t>
  </si>
  <si>
    <t>ZP36.03</t>
  </si>
  <si>
    <t>6-003.f2</t>
  </si>
  <si>
    <t>900 mg oder mehr</t>
  </si>
  <si>
    <t>ZP37</t>
  </si>
  <si>
    <t>Gabe von Palivizumab, parenteral</t>
  </si>
  <si>
    <t>Applikation von Medikamenten, Liste 4: Palivizumab, parenteral</t>
  </si>
  <si>
    <t>ZP37.01</t>
  </si>
  <si>
    <t>6-004.00</t>
  </si>
  <si>
    <t>15 mg bis unter 30 mg</t>
  </si>
  <si>
    <t>ZP37.02</t>
  </si>
  <si>
    <t>6-004.01</t>
  </si>
  <si>
    <t>30 mg bis unter 45 mg</t>
  </si>
  <si>
    <t>ZP37.03</t>
  </si>
  <si>
    <t>6-004.02</t>
  </si>
  <si>
    <t>45 mg bis unter 60 mg</t>
  </si>
  <si>
    <t>ZP37.04</t>
  </si>
  <si>
    <t>6-004.03</t>
  </si>
  <si>
    <t>60 mg bis unter 75 mg</t>
  </si>
  <si>
    <t>ZP37.05</t>
  </si>
  <si>
    <t>6-004.04</t>
  </si>
  <si>
    <t>75 mg bis unter 90 mg</t>
  </si>
  <si>
    <t>ZP37.06</t>
  </si>
  <si>
    <t>6-004.05</t>
  </si>
  <si>
    <t>90 mg bis unter 120 mg</t>
  </si>
  <si>
    <t>ZP37.07</t>
  </si>
  <si>
    <t>6-004.06</t>
  </si>
  <si>
    <t>120 mg bis unter 150 mg</t>
  </si>
  <si>
    <t>ZP37.08</t>
  </si>
  <si>
    <t>6-004.07</t>
  </si>
  <si>
    <t>150 mg bis unter 180 mg</t>
  </si>
  <si>
    <t>ZP37.09</t>
  </si>
  <si>
    <t>6-004.08</t>
  </si>
  <si>
    <t>180 mg bis unter 240 mg</t>
  </si>
  <si>
    <t>ZP37.10</t>
  </si>
  <si>
    <t>6-004.09</t>
  </si>
  <si>
    <t>240 mg bis unter 300 mg</t>
  </si>
  <si>
    <t>ZP37.11</t>
  </si>
  <si>
    <t>6-004.0a</t>
  </si>
  <si>
    <t>300 mg bis unter 360 mg</t>
  </si>
  <si>
    <t>ZP37.12</t>
  </si>
  <si>
    <t>6-004.0b</t>
  </si>
  <si>
    <t>360 mg bis unter 420 mg</t>
  </si>
  <si>
    <t>ZP37.13</t>
  </si>
  <si>
    <t>6-004.0c</t>
  </si>
  <si>
    <t>420 mg bis unter 480 mg</t>
  </si>
  <si>
    <t>ZP37.14</t>
  </si>
  <si>
    <t>6-004.0d</t>
  </si>
  <si>
    <t>480 mg bis unter 540 mg</t>
  </si>
  <si>
    <t>ZP37.15</t>
  </si>
  <si>
    <t>6-004.0e</t>
  </si>
  <si>
    <t>540 mg bis unter 600 mg</t>
  </si>
  <si>
    <t>ZP37.16</t>
  </si>
  <si>
    <t>6-004.0f</t>
  </si>
  <si>
    <t>600 mg oder mehr</t>
  </si>
  <si>
    <t>ZP38</t>
  </si>
  <si>
    <t>Gabe von Erythrozyten-konzentraten</t>
  </si>
  <si>
    <t>Transfusion von Vollblut, Erythrozytenkonzentrat und Thrombozytenkonzentrat: Erythrozytenkonzentrat</t>
  </si>
  <si>
    <t>ZP38.01</t>
  </si>
  <si>
    <t>8-800.c1</t>
  </si>
  <si>
    <t>6 TE bis unter 11 TE</t>
  </si>
  <si>
    <t>ZP38.02</t>
  </si>
  <si>
    <t>8-800.c2</t>
  </si>
  <si>
    <t>11 TE bis unter 16 TE</t>
  </si>
  <si>
    <t>ZP38.03</t>
  </si>
  <si>
    <t>8-800.c3</t>
  </si>
  <si>
    <t>16 TE bis unter 24 TE</t>
  </si>
  <si>
    <t>ZP38.04</t>
  </si>
  <si>
    <t>8-800.c4</t>
  </si>
  <si>
    <t>24 TE bis unter 32 TE</t>
  </si>
  <si>
    <t>ZP38.05</t>
  </si>
  <si>
    <t>8-800.c5</t>
  </si>
  <si>
    <t>32 TE bis unter 40 TE</t>
  </si>
  <si>
    <t>ZP38.06</t>
  </si>
  <si>
    <t>8-800.c6</t>
  </si>
  <si>
    <t>40 TE bis unter 48 TE</t>
  </si>
  <si>
    <t>ZP38.07</t>
  </si>
  <si>
    <t>8-800.c7</t>
  </si>
  <si>
    <t>48 TE bis unter 56 TE</t>
  </si>
  <si>
    <t>ZP38.08</t>
  </si>
  <si>
    <t>8-800.c8</t>
  </si>
  <si>
    <t>56 TE bis unter 64 TE</t>
  </si>
  <si>
    <t>ZP38.09</t>
  </si>
  <si>
    <t>8-800.c9</t>
  </si>
  <si>
    <t>64 TE bis unter 72 TE</t>
  </si>
  <si>
    <t>ZP38.10</t>
  </si>
  <si>
    <t>8-800.ca</t>
  </si>
  <si>
    <t>72 TE bis unter 80 TE</t>
  </si>
  <si>
    <t>ZP38.11</t>
  </si>
  <si>
    <t>8-800.cb</t>
  </si>
  <si>
    <t>80 TE bis unter 88 TE</t>
  </si>
  <si>
    <t>ZP38.12</t>
  </si>
  <si>
    <t>8-800.cc</t>
  </si>
  <si>
    <t>88 TE bis unter 104 TE</t>
  </si>
  <si>
    <t>ZP38.13</t>
  </si>
  <si>
    <t>8-800.cd</t>
  </si>
  <si>
    <t>104 TE bis unter 120 TE</t>
  </si>
  <si>
    <t>ZP38.14</t>
  </si>
  <si>
    <t>8-800.ce</t>
  </si>
  <si>
    <t>120 TE bis unter 136 TE</t>
  </si>
  <si>
    <t>ZP38.15</t>
  </si>
  <si>
    <t>8-800.cf</t>
  </si>
  <si>
    <t>136 TE bis unter 152 TE</t>
  </si>
  <si>
    <t>ZP38.16</t>
  </si>
  <si>
    <t>8-800.cg</t>
  </si>
  <si>
    <t>152 TE bis unter 168 TE</t>
  </si>
  <si>
    <t>ZP38.17</t>
  </si>
  <si>
    <t>8-800.ch</t>
  </si>
  <si>
    <t>168 TE bis unter 184 TE</t>
  </si>
  <si>
    <t>ZP38.18</t>
  </si>
  <si>
    <t>8-800.cj</t>
  </si>
  <si>
    <t>184 TE bis unter 200 TE</t>
  </si>
  <si>
    <t>ZP38.19</t>
  </si>
  <si>
    <t>8-800.ck</t>
  </si>
  <si>
    <t>200 TE bis unter 216 TE</t>
  </si>
  <si>
    <t>ZP38.20</t>
  </si>
  <si>
    <t>8-800.cm</t>
  </si>
  <si>
    <t>216 TE bis unter 232 TE</t>
  </si>
  <si>
    <t>ZP38.21</t>
  </si>
  <si>
    <t>8-800.cn</t>
  </si>
  <si>
    <t>232 TE bis unter 248 TE</t>
  </si>
  <si>
    <t>ZP38.22</t>
  </si>
  <si>
    <t>8-800.cp</t>
  </si>
  <si>
    <t>248 TE bis unter 264 TE</t>
  </si>
  <si>
    <t>ZP38.23</t>
  </si>
  <si>
    <t>8-800.cq</t>
  </si>
  <si>
    <t>264 TE bis unter 280 TE</t>
  </si>
  <si>
    <t>ZP38.24</t>
  </si>
  <si>
    <t>8-800.cr</t>
  </si>
  <si>
    <t>280 TE oder mehr</t>
  </si>
  <si>
    <t>ZP39</t>
  </si>
  <si>
    <t>Gabe von patienten-bezogenen Thrombozyten-konzentraten</t>
  </si>
  <si>
    <t>Transfusion von Vollblut, Erythrozytenkonzentrat und Thrombozytenkonzentrat: Patientenbezogene Thrombozytenkonzentrate</t>
  </si>
  <si>
    <t>ZP39.01</t>
  </si>
  <si>
    <t>8-800.60</t>
  </si>
  <si>
    <t>1 patientenbezogenes Thrombozytenkonzentrat</t>
  </si>
  <si>
    <t>ZP39.02</t>
  </si>
  <si>
    <t>8-800.61</t>
  </si>
  <si>
    <t>2 patientenbezogene Thrombozytenkonzentrate</t>
  </si>
  <si>
    <t>ZP39.03</t>
  </si>
  <si>
    <t>8-800.62</t>
  </si>
  <si>
    <t>3 bis unter 5 patientenbezogene Thrombozytenkonzentrate</t>
  </si>
  <si>
    <t>ZP39.04</t>
  </si>
  <si>
    <t>8-800.63</t>
  </si>
  <si>
    <t>5 bis unter 7 patientenbezogene Thrombozytenkonzentrate</t>
  </si>
  <si>
    <t>ZP39.05</t>
  </si>
  <si>
    <t>8-800.64</t>
  </si>
  <si>
    <t>7 bis unter 9 patientenbezogene Thrombozytenkonzentrate</t>
  </si>
  <si>
    <t>ZP39.06</t>
  </si>
  <si>
    <t>8-800.65</t>
  </si>
  <si>
    <t>9 bis unter 11 patientenbezogene Thrombozytenkonzentrate</t>
  </si>
  <si>
    <t>ZP39.07</t>
  </si>
  <si>
    <t>8-800.66</t>
  </si>
  <si>
    <t>11 bis unter 13 patientenbezogene Thrombozytenkonzentrate</t>
  </si>
  <si>
    <t>ZP39.08</t>
  </si>
  <si>
    <t>8-800.67</t>
  </si>
  <si>
    <t>13 bis unter 15 patientenbezogene Thrombozytenkonzentrate</t>
  </si>
  <si>
    <t>ZP39.09</t>
  </si>
  <si>
    <t>8-800.68</t>
  </si>
  <si>
    <t>15 bis unter 17 patientenbezogene Thrombozytenkonzentrate</t>
  </si>
  <si>
    <t>ZP39.10</t>
  </si>
  <si>
    <t>8-800.69</t>
  </si>
  <si>
    <t>17 bis unter 19 patientenbezogene Thrombozytenkonzentrate</t>
  </si>
  <si>
    <t>ZP39.11</t>
  </si>
  <si>
    <t>8-800.6a</t>
  </si>
  <si>
    <t>19 bis unter 23 patientenbezogene Thrombozytenkonzentrate</t>
  </si>
  <si>
    <t>ZP39.12</t>
  </si>
  <si>
    <t>8-800.6b</t>
  </si>
  <si>
    <t>23 bis unter 27 patientenbezogene Thrombozytenkonzentrate</t>
  </si>
  <si>
    <t>ZP39.13</t>
  </si>
  <si>
    <t>8-800.6c</t>
  </si>
  <si>
    <t>27 bis unter 31 patientenbezogene Thrombozytenkonzentrate</t>
  </si>
  <si>
    <t>ZP39.14</t>
  </si>
  <si>
    <t>8-800.6d</t>
  </si>
  <si>
    <t>31 bis unter 35 patientenbezogene Thrombozytenkonzentrate</t>
  </si>
  <si>
    <t>ZP39.15</t>
  </si>
  <si>
    <t>8-800.6e</t>
  </si>
  <si>
    <t>35 bis unter 39 patientenbezogene Thrombozytenkonzentrate</t>
  </si>
  <si>
    <t>ZP39.16</t>
  </si>
  <si>
    <t>8-800.6g</t>
  </si>
  <si>
    <t>39 bis unter 43 patientenbezogene Thrombozytenkonzentrate</t>
  </si>
  <si>
    <t>ZP39.17</t>
  </si>
  <si>
    <t>8-800.6h</t>
  </si>
  <si>
    <t>43 bis unter 47 patientenbezogene Thrombozytenkonzentrate</t>
  </si>
  <si>
    <t>ZP39.18</t>
  </si>
  <si>
    <t>8-800.6j</t>
  </si>
  <si>
    <t>47 bis unter 51 patientenbezogene Thrombozytenkonzentrate</t>
  </si>
  <si>
    <t>ZP39.19</t>
  </si>
  <si>
    <t>8-800.6k</t>
  </si>
  <si>
    <t>51 bis unter 55 patientenbezogene Thrombozytenkonzentrate</t>
  </si>
  <si>
    <t>ZP39.20</t>
  </si>
  <si>
    <t>8-800.6m</t>
  </si>
  <si>
    <t>55 bis unter 59 patientenbezogene Thrombozytenkonzentrate</t>
  </si>
  <si>
    <t>ZP39.21</t>
  </si>
  <si>
    <t>8-800.6n</t>
  </si>
  <si>
    <t>59 bis unter 63 patientenbezogene Thrombozytenkonzentrate</t>
  </si>
  <si>
    <t>ZP39.22</t>
  </si>
  <si>
    <t>8-800.6p</t>
  </si>
  <si>
    <t>63 bis unter 67 patientenbezogene Thrombozytenkonzentrate</t>
  </si>
  <si>
    <t>ZP39.23</t>
  </si>
  <si>
    <t>8-800.6q</t>
  </si>
  <si>
    <t>67 bis unter 71 patientenbezogene Thrombozytenkonzentrate</t>
  </si>
  <si>
    <t>siehe ZP39.25-ZP39.30</t>
  </si>
  <si>
    <t>ZP39.24</t>
  </si>
  <si>
    <t>Siehe weitere Differenzierung ZP39.25 - ZP39.30</t>
  </si>
  <si>
    <t>ZP39.25</t>
  </si>
  <si>
    <t>8-800.6s</t>
  </si>
  <si>
    <t>71 bis unter 79 patientenbezogene Thrombozytenkonzentrate</t>
  </si>
  <si>
    <t>ZP39.26</t>
  </si>
  <si>
    <t>8-800.6t</t>
  </si>
  <si>
    <t>79 bis unter 87 patientenbezogene Thrombozytenkonzentrate</t>
  </si>
  <si>
    <t>ZP39.27</t>
  </si>
  <si>
    <t>8-800.6u</t>
  </si>
  <si>
    <t>87 bis unter 95 patientenbezogene Thrombozytenkonzentrate</t>
  </si>
  <si>
    <t>ZP39.28</t>
  </si>
  <si>
    <t>8-800.6v</t>
  </si>
  <si>
    <t>95 bis unter 103 patientenbezogene Thrombozytenkonzentrate</t>
  </si>
  <si>
    <t>ZP39.29</t>
  </si>
  <si>
    <t>8-800.6w</t>
  </si>
  <si>
    <t>103 bis unter 111 patientenbezogene Thrombozytenkonzentrate</t>
  </si>
  <si>
    <t>ZP39.30</t>
  </si>
  <si>
    <t>8-800.6z</t>
  </si>
  <si>
    <t>111 oder mehr patientenbezogene Thrombozytenkonzentrate</t>
  </si>
  <si>
    <t>ZP41</t>
  </si>
  <si>
    <t>Gabe von Liposomalem Amphotericin B, parenteral</t>
  </si>
  <si>
    <t>Applikation von Medikamenten, Liste 2: Liposomales Amphotericin B, parenteral</t>
  </si>
  <si>
    <t>ZP41.01</t>
  </si>
  <si>
    <t>6-002.q0</t>
  </si>
  <si>
    <t>100 mg bis unter 175 mg</t>
  </si>
  <si>
    <t>ZP41.02</t>
  </si>
  <si>
    <t>6-002.q1</t>
  </si>
  <si>
    <t>175 mg bis unter 250 mg</t>
  </si>
  <si>
    <t>ZP41.03</t>
  </si>
  <si>
    <t>6-002.q2</t>
  </si>
  <si>
    <t>ZP41.04</t>
  </si>
  <si>
    <t>6-002.q3</t>
  </si>
  <si>
    <t>ZP41.05</t>
  </si>
  <si>
    <t>6-002.q4</t>
  </si>
  <si>
    <t>ZP41.06</t>
  </si>
  <si>
    <t>6-002.q5</t>
  </si>
  <si>
    <t>ZP41.07</t>
  </si>
  <si>
    <t>6-002.q6</t>
  </si>
  <si>
    <t>ZP41.08</t>
  </si>
  <si>
    <t>6-002.q7</t>
  </si>
  <si>
    <t>ZP41.09</t>
  </si>
  <si>
    <t>6-002.q8</t>
  </si>
  <si>
    <t>850 mg bis unter 950 mg</t>
  </si>
  <si>
    <t>ZP41.10</t>
  </si>
  <si>
    <t>6-002.q9</t>
  </si>
  <si>
    <t>950 mg bis unter 1.150 mg</t>
  </si>
  <si>
    <t>ZP41.11</t>
  </si>
  <si>
    <t>6-002.qa</t>
  </si>
  <si>
    <t>1.150 mg bis unter 1.350 mg</t>
  </si>
  <si>
    <t>ZP41.12</t>
  </si>
  <si>
    <t>6-002.qb</t>
  </si>
  <si>
    <t>1.350 mg bis unter 1.550 mg</t>
  </si>
  <si>
    <t>ZP41.13</t>
  </si>
  <si>
    <t>6-002.qc</t>
  </si>
  <si>
    <t>1.550 mg bis unter 1.750 mg</t>
  </si>
  <si>
    <t>ZP41.14</t>
  </si>
  <si>
    <t>6-002.qd</t>
  </si>
  <si>
    <t>1.750 mg bis unter 1.950 mg</t>
  </si>
  <si>
    <t>ZP41.15</t>
  </si>
  <si>
    <t>6-002.qe</t>
  </si>
  <si>
    <t>1.950 mg bis unter 2.150 mg</t>
  </si>
  <si>
    <t>ZP41.16</t>
  </si>
  <si>
    <t>6-002.qf</t>
  </si>
  <si>
    <t>2.150 mg bis unter 3.150 mg</t>
  </si>
  <si>
    <t>ZP41.17</t>
  </si>
  <si>
    <t>6-002.qg</t>
  </si>
  <si>
    <t>3.150 mg bis unter 4.150 mg</t>
  </si>
  <si>
    <t>ZP41.18</t>
  </si>
  <si>
    <t>6-002.qh</t>
  </si>
  <si>
    <t>4.150 mg bis unter 5.150 mg</t>
  </si>
  <si>
    <t>ZP41.19</t>
  </si>
  <si>
    <t>6-002.qj</t>
  </si>
  <si>
    <t>5.150 mg bis unter 6.150 mg</t>
  </si>
  <si>
    <t>ZP41.20</t>
  </si>
  <si>
    <t>6-002.qk</t>
  </si>
  <si>
    <t>6.150 mg bis unter 8.650 mg</t>
  </si>
  <si>
    <t>ZP41.21</t>
  </si>
  <si>
    <t>6-002.qm</t>
  </si>
  <si>
    <t>8.650 mg bis unter 11.150 mg</t>
  </si>
  <si>
    <t>ZP41.22</t>
  </si>
  <si>
    <t>6-002.qn</t>
  </si>
  <si>
    <t>11.150 mg bis unter 13.650 mg</t>
  </si>
  <si>
    <t>ZP41.23</t>
  </si>
  <si>
    <t>6-002.qp</t>
  </si>
  <si>
    <t>13.650 mg bis unter 18.650 mg</t>
  </si>
  <si>
    <t>ZP41.24</t>
  </si>
  <si>
    <t>6-002.qq</t>
  </si>
  <si>
    <t>18.650 mg bis unter 23.650 mg</t>
  </si>
  <si>
    <t>ZP41.25</t>
  </si>
  <si>
    <t>6-002.qr</t>
  </si>
  <si>
    <t>23.650 mg bis unter 28.650 mg</t>
  </si>
  <si>
    <t>ZP41.26</t>
  </si>
  <si>
    <t>6-002.qs</t>
  </si>
  <si>
    <t>28.650 mg bis unter 33.650 mg</t>
  </si>
  <si>
    <t>ZP41.27</t>
  </si>
  <si>
    <t>6-002.qt</t>
  </si>
  <si>
    <t>33.650 mg bis unter 38.650 mg</t>
  </si>
  <si>
    <t>ZP41.28</t>
  </si>
  <si>
    <t>6-002.qu</t>
  </si>
  <si>
    <t>38.650 mg bis unter 43.650 mg</t>
  </si>
  <si>
    <t>ZP41.29</t>
  </si>
  <si>
    <t>6-002.qv</t>
  </si>
  <si>
    <t>43.650 mg oder mehr</t>
  </si>
  <si>
    <t>ZP44</t>
  </si>
  <si>
    <t>Gabe von Itraconazol, parenteral</t>
  </si>
  <si>
    <t>Applikation von Medikamenten, Liste 2: Itraconazol, parenteral</t>
  </si>
  <si>
    <t>ZP44.01</t>
  </si>
  <si>
    <t>6-002.c0</t>
  </si>
  <si>
    <t>400 mg bis unter 800 mg</t>
  </si>
  <si>
    <t>ZP44.02</t>
  </si>
  <si>
    <t>6-002.c1</t>
  </si>
  <si>
    <t>800 mg bis unter 1.200 mg</t>
  </si>
  <si>
    <t>ZP44.03</t>
  </si>
  <si>
    <t>6-002.c2</t>
  </si>
  <si>
    <t>1.200 mg bis unter 1.600 mg</t>
  </si>
  <si>
    <t>ZP44.04</t>
  </si>
  <si>
    <t>6-002.c3</t>
  </si>
  <si>
    <t>1.600 mg bis unter 2.000 mg</t>
  </si>
  <si>
    <t>ZP44.05</t>
  </si>
  <si>
    <t>6-002.c4</t>
  </si>
  <si>
    <t>2.000 mg bis unter 2.400 mg</t>
  </si>
  <si>
    <t>ZP44.06</t>
  </si>
  <si>
    <t>6-002.c5</t>
  </si>
  <si>
    <t>2.400 mg bis unter 2.800 mg</t>
  </si>
  <si>
    <t>ZP44.07</t>
  </si>
  <si>
    <t>6-002.c6</t>
  </si>
  <si>
    <t>2.800 mg bis unter 3.200 mg</t>
  </si>
  <si>
    <t>ZP44.08</t>
  </si>
  <si>
    <t>6-002.c7</t>
  </si>
  <si>
    <t>3.200 mg bis unter 3.600 mg</t>
  </si>
  <si>
    <t>ZP44.09</t>
  </si>
  <si>
    <t>6-002.c8</t>
  </si>
  <si>
    <t>3.600 mg bis unter 4.000 mg</t>
  </si>
  <si>
    <t>ZP44.10</t>
  </si>
  <si>
    <t>6-002.c9</t>
  </si>
  <si>
    <t>4.000 mg bis unter 4.800 mg</t>
  </si>
  <si>
    <t>ZP44.11</t>
  </si>
  <si>
    <t>6-002.ca</t>
  </si>
  <si>
    <t>4.800 mg bis unter 5.600 mg</t>
  </si>
  <si>
    <t>ZP44.12</t>
  </si>
  <si>
    <t>6-002.cb</t>
  </si>
  <si>
    <t>5.600 mg bis unter 6.400 mg</t>
  </si>
  <si>
    <t>ZP44.13</t>
  </si>
  <si>
    <t>6-002.cc</t>
  </si>
  <si>
    <t>6.400 mg bis unter 7.200 mg</t>
  </si>
  <si>
    <t>ZP44.14</t>
  </si>
  <si>
    <t>6-002.cd</t>
  </si>
  <si>
    <t>7.200 mg bis unter 8.000 mg</t>
  </si>
  <si>
    <t>ZP44.15</t>
  </si>
  <si>
    <t>6-002.ce</t>
  </si>
  <si>
    <t>8.000 mg bis unter 8.800 mg</t>
  </si>
  <si>
    <t>ZP44.16</t>
  </si>
  <si>
    <t>6-002.cg</t>
  </si>
  <si>
    <t>8.800 mg bis unter 10.400 mg</t>
  </si>
  <si>
    <t>ZP44.17</t>
  </si>
  <si>
    <t>6-002.ch</t>
  </si>
  <si>
    <t>10.400 mg bis unter 12.000 mg</t>
  </si>
  <si>
    <t>ZP44.18</t>
  </si>
  <si>
    <t>6-002.cj</t>
  </si>
  <si>
    <t>12.000 mg bis unter 13.600 mg</t>
  </si>
  <si>
    <t>ZP44.19</t>
  </si>
  <si>
    <t>6-002.ck</t>
  </si>
  <si>
    <t>13.600 mg bis unter 16.800 mg</t>
  </si>
  <si>
    <t>ZP44.20</t>
  </si>
  <si>
    <t>6-002.cm</t>
  </si>
  <si>
    <t>16.800 mg bis unter 20.000 mg</t>
  </si>
  <si>
    <t>ZP44.21</t>
  </si>
  <si>
    <t>6-002.cn</t>
  </si>
  <si>
    <t>20.000 mg bis unter 23.200 mg</t>
  </si>
  <si>
    <t>ZP44.22</t>
  </si>
  <si>
    <t>6-002.cp</t>
  </si>
  <si>
    <t>23.200 mg oder mehr</t>
  </si>
  <si>
    <t>ZP47</t>
  </si>
  <si>
    <t>Gabe von Panitumumab, parenteral</t>
  </si>
  <si>
    <t>Applikation von Medikamenten, Liste 4: Panitumumab, parenteral</t>
  </si>
  <si>
    <t>ZP47.01</t>
  </si>
  <si>
    <t>6-004.70</t>
  </si>
  <si>
    <t>180 mg bis unter 300 mg</t>
  </si>
  <si>
    <t>ZP47.02</t>
  </si>
  <si>
    <t>6-004.71</t>
  </si>
  <si>
    <t>300 mg bis unter 420 mg</t>
  </si>
  <si>
    <t>ZP47.03</t>
  </si>
  <si>
    <t>6-004.72</t>
  </si>
  <si>
    <t>420 mg bis unter 540 mg</t>
  </si>
  <si>
    <t>ZP47.04</t>
  </si>
  <si>
    <t>6-004.73</t>
  </si>
  <si>
    <t>540 mg bis unter 660 mg</t>
  </si>
  <si>
    <t>ZP47.05</t>
  </si>
  <si>
    <t>6-004.74</t>
  </si>
  <si>
    <t>660 mg bis unter 780 mg</t>
  </si>
  <si>
    <t>ZP47.06</t>
  </si>
  <si>
    <t>6-004.75</t>
  </si>
  <si>
    <t>780 mg bis unter 900 mg</t>
  </si>
  <si>
    <t>ZP47.07</t>
  </si>
  <si>
    <t>6-004.76</t>
  </si>
  <si>
    <t>900 mg bis unter 1.020 mg</t>
  </si>
  <si>
    <t>ZP47.08</t>
  </si>
  <si>
    <t>6-004.77</t>
  </si>
  <si>
    <t>1.020 mg bis unter 1.260 mg</t>
  </si>
  <si>
    <t>ZP47.09</t>
  </si>
  <si>
    <t>6-004.78</t>
  </si>
  <si>
    <t>1.260 mg bis unter 1.500 mg</t>
  </si>
  <si>
    <t>ZP47.10</t>
  </si>
  <si>
    <t>6-004.79</t>
  </si>
  <si>
    <t>1.500 mg bis unter 1.740 mg</t>
  </si>
  <si>
    <t>ZP47.11</t>
  </si>
  <si>
    <t>6-004.7a</t>
  </si>
  <si>
    <t>1.740 mg bis unter 1.980 mg</t>
  </si>
  <si>
    <t>ZP47.12</t>
  </si>
  <si>
    <t>6-004.7b</t>
  </si>
  <si>
    <t>1.980 mg bis unter 2.220 mg</t>
  </si>
  <si>
    <t>ZP47.13</t>
  </si>
  <si>
    <t>6-004.7c</t>
  </si>
  <si>
    <t>2.220 mg bis unter 2.460 mg</t>
  </si>
  <si>
    <t>ZP47.14</t>
  </si>
  <si>
    <t>6-004.7d</t>
  </si>
  <si>
    <t>2.460 mg oder mehr</t>
  </si>
  <si>
    <t>ZP48</t>
  </si>
  <si>
    <t>Gabe von Trabectedin, parenteral</t>
  </si>
  <si>
    <t>Applikation von Medikamenten, Liste 4: Trabectedin, parenteral</t>
  </si>
  <si>
    <t>ZP48.01</t>
  </si>
  <si>
    <t>6-004.a0</t>
  </si>
  <si>
    <t>0,25 mg bis unter 0,50 mg</t>
  </si>
  <si>
    <t>ZP48.02</t>
  </si>
  <si>
    <t>6-004.a1</t>
  </si>
  <si>
    <t>0,50 mg bis unter 0,75 mg</t>
  </si>
  <si>
    <t>ZP48.03</t>
  </si>
  <si>
    <t>6-004.a2</t>
  </si>
  <si>
    <t>0,75 mg bis unter 1,00 mg</t>
  </si>
  <si>
    <t>ZP48.04</t>
  </si>
  <si>
    <t>6-004.a3</t>
  </si>
  <si>
    <t>1,00 mg bis unter 1,25 mg</t>
  </si>
  <si>
    <t>ZP48.05</t>
  </si>
  <si>
    <t>6-004.a4</t>
  </si>
  <si>
    <t>1,25 mg bis unter 1,50 mg</t>
  </si>
  <si>
    <t>ZP48.06</t>
  </si>
  <si>
    <t>6-004.a5</t>
  </si>
  <si>
    <t>1,50 mg bis unter 1,75 mg</t>
  </si>
  <si>
    <t>ZP48.07</t>
  </si>
  <si>
    <t>6-004.a6</t>
  </si>
  <si>
    <t>1,75 mg bis unter 2,00 mg</t>
  </si>
  <si>
    <t>ZP48.08</t>
  </si>
  <si>
    <t>6-004.a7</t>
  </si>
  <si>
    <t>2,00 mg bis unter 2,25 mg</t>
  </si>
  <si>
    <t>ZP48.09</t>
  </si>
  <si>
    <t>6-004.a8</t>
  </si>
  <si>
    <t>2,25 mg bis unter 2,50 mg</t>
  </si>
  <si>
    <t>ZP48.10</t>
  </si>
  <si>
    <t>6-004.a9</t>
  </si>
  <si>
    <t>2,50 mg bis unter 2,75 mg</t>
  </si>
  <si>
    <t>ZP48.11</t>
  </si>
  <si>
    <t>6-004.aa</t>
  </si>
  <si>
    <t>2,75 mg bis unter 3,00 mg</t>
  </si>
  <si>
    <t>ZP48.12</t>
  </si>
  <si>
    <t>6-004.ab</t>
  </si>
  <si>
    <t>3,00 mg bis unter 3,25 mg</t>
  </si>
  <si>
    <t>ZP48.13</t>
  </si>
  <si>
    <t>6-004.ac</t>
  </si>
  <si>
    <t>3,25 mg bis unter 3,50 mg</t>
  </si>
  <si>
    <t>ZP48.14</t>
  </si>
  <si>
    <t>6-004.ad</t>
  </si>
  <si>
    <t>3,50 mg bis unter 4,00 mg</t>
  </si>
  <si>
    <t>ZP48.15</t>
  </si>
  <si>
    <t>6-004.ae</t>
  </si>
  <si>
    <t>4,00 mg bis unter 4,50 mg</t>
  </si>
  <si>
    <t>ZP48.16</t>
  </si>
  <si>
    <t>6-004.af</t>
  </si>
  <si>
    <t>4,50 mg bis unter 5,00 mg</t>
  </si>
  <si>
    <t>ZP48.17</t>
  </si>
  <si>
    <t>6-004.ag</t>
  </si>
  <si>
    <t>5,00 mg bis unter 5,50 mg</t>
  </si>
  <si>
    <t>ZP48.18</t>
  </si>
  <si>
    <t>6-004.ah</t>
  </si>
  <si>
    <t>5,50 mg bis unter 6,00 mg</t>
  </si>
  <si>
    <t>siehe ZP48.20-ZP48.29</t>
  </si>
  <si>
    <t>ZP48.19</t>
  </si>
  <si>
    <t>Siehe weitere Differenzierung ZP48.20 bis ZP48.29</t>
  </si>
  <si>
    <t>ZP48.20</t>
  </si>
  <si>
    <t>6-004.ak</t>
  </si>
  <si>
    <t>6,00 mg bis unter 7,00 mg</t>
  </si>
  <si>
    <t>ZP48.21</t>
  </si>
  <si>
    <t>6-004.am</t>
  </si>
  <si>
    <t>7,00 mg bis unter 8,00 mg</t>
  </si>
  <si>
    <t>ZP48.22</t>
  </si>
  <si>
    <t>6-004.an</t>
  </si>
  <si>
    <t>8,00 mg bis unter 9,00 mg</t>
  </si>
  <si>
    <t>ZP48.23</t>
  </si>
  <si>
    <t>6-004.ap</t>
  </si>
  <si>
    <t>9,00 mg bis unter 10,00 mg</t>
  </si>
  <si>
    <t>ZP48.24</t>
  </si>
  <si>
    <t>6-004.aq</t>
  </si>
  <si>
    <t>10,00 mg bis unter 12,00 mg</t>
  </si>
  <si>
    <t>ZP48.25</t>
  </si>
  <si>
    <t>6-004.ar</t>
  </si>
  <si>
    <t>12,00 mg bis unter 14,00 mg</t>
  </si>
  <si>
    <t>ZP48.26</t>
  </si>
  <si>
    <t>6-004.as</t>
  </si>
  <si>
    <t>14,00 mg bis unter 16,00 mg</t>
  </si>
  <si>
    <t>ZP48.27</t>
  </si>
  <si>
    <t>6-004.at</t>
  </si>
  <si>
    <t>16,00 mg bis unter 20,00 mg</t>
  </si>
  <si>
    <t>ZP48.28</t>
  </si>
  <si>
    <t>6-004.au</t>
  </si>
  <si>
    <t>20,00 mg bis unter 24,00 mg</t>
  </si>
  <si>
    <t>ZP48.29</t>
  </si>
  <si>
    <t>6-004.av</t>
  </si>
  <si>
    <t>24,00 mg oder mehr</t>
  </si>
  <si>
    <t>ZP50</t>
  </si>
  <si>
    <t>Gabe von Azacytidin, parenteral</t>
  </si>
  <si>
    <t>Applikation von Medikamenten, Liste 5: Azacytidin, parenteral</t>
  </si>
  <si>
    <t>ZP50.01</t>
  </si>
  <si>
    <t>6-005.00</t>
  </si>
  <si>
    <t>150 mg bis unter 225 mg</t>
  </si>
  <si>
    <t>ZP50.02</t>
  </si>
  <si>
    <t>6-005.01</t>
  </si>
  <si>
    <t>225 mg bis unter 300 mg</t>
  </si>
  <si>
    <t>ZP50.03</t>
  </si>
  <si>
    <t>6-005.02</t>
  </si>
  <si>
    <t>300 mg bis unter 375 mg</t>
  </si>
  <si>
    <t>ZP50.04</t>
  </si>
  <si>
    <t>6-005.03</t>
  </si>
  <si>
    <t>375 mg bis unter 450 mg</t>
  </si>
  <si>
    <t>ZP50.05</t>
  </si>
  <si>
    <t>6-005.04</t>
  </si>
  <si>
    <t>450 mg bis unter 600 mg</t>
  </si>
  <si>
    <t>ZP50.06</t>
  </si>
  <si>
    <t>6-005.05</t>
  </si>
  <si>
    <t>600 mg bis unter 750 mg</t>
  </si>
  <si>
    <t>ZP50.07</t>
  </si>
  <si>
    <t>6-005.06</t>
  </si>
  <si>
    <t>750 mg bis unter 900 mg</t>
  </si>
  <si>
    <t>ZP50.08</t>
  </si>
  <si>
    <t>6-005.07</t>
  </si>
  <si>
    <t>900 mg bis unter 1.200 mg</t>
  </si>
  <si>
    <t>ZP50.09</t>
  </si>
  <si>
    <t>6-005.08</t>
  </si>
  <si>
    <t>1.200 mg bis unter 1.500 mg</t>
  </si>
  <si>
    <t>ZP50.10</t>
  </si>
  <si>
    <t>6-005.09</t>
  </si>
  <si>
    <t>1.500 mg bis unter 1.800 mg</t>
  </si>
  <si>
    <t>ZP50.11</t>
  </si>
  <si>
    <t>6-005.0a</t>
  </si>
  <si>
    <t>1.800 mg bis unter 2.100 mg</t>
  </si>
  <si>
    <t>ZP50.12</t>
  </si>
  <si>
    <t>6-005.0b</t>
  </si>
  <si>
    <t>2.100 mg bis unter 2.400 mg</t>
  </si>
  <si>
    <t>ZP50.13</t>
  </si>
  <si>
    <t>6-005.0c</t>
  </si>
  <si>
    <t>2.400 mg bis unter 2.700 mg</t>
  </si>
  <si>
    <t>ZP50.14</t>
  </si>
  <si>
    <t>6-005.0d</t>
  </si>
  <si>
    <t>2.700 mg bis unter 3.000 mg</t>
  </si>
  <si>
    <t>ZP50.15</t>
  </si>
  <si>
    <t>6-005.0e</t>
  </si>
  <si>
    <t>ZP51</t>
  </si>
  <si>
    <t>Gabe von Micafungin, parenteral</t>
  </si>
  <si>
    <t>Applikation von Medikamenten, Liste 4: Micafungin, parenteral</t>
  </si>
  <si>
    <t>ZP51.01</t>
  </si>
  <si>
    <t>6-004.50</t>
  </si>
  <si>
    <t>75 mg bis unter 150 mg</t>
  </si>
  <si>
    <t>ZP51.02</t>
  </si>
  <si>
    <t>6-004.51</t>
  </si>
  <si>
    <t>150 mg bis unter 250 mg</t>
  </si>
  <si>
    <t>ZP51.03</t>
  </si>
  <si>
    <t>6-004.52</t>
  </si>
  <si>
    <t>ZP51.04</t>
  </si>
  <si>
    <t>6-004.53</t>
  </si>
  <si>
    <t>ZP51.05</t>
  </si>
  <si>
    <t>6-004.54</t>
  </si>
  <si>
    <t>ZP51.06</t>
  </si>
  <si>
    <t>6-004.55</t>
  </si>
  <si>
    <t>ZP51.07</t>
  </si>
  <si>
    <t>6-004.56</t>
  </si>
  <si>
    <t>ZP51.08</t>
  </si>
  <si>
    <t>6-004.57</t>
  </si>
  <si>
    <t>ZP51.09</t>
  </si>
  <si>
    <t>6-004.58</t>
  </si>
  <si>
    <t>ZP51.10</t>
  </si>
  <si>
    <t>6-004.59</t>
  </si>
  <si>
    <t>ZP51.11</t>
  </si>
  <si>
    <t>6-004.5a</t>
  </si>
  <si>
    <t>ZP51.12</t>
  </si>
  <si>
    <t>6-004.5b</t>
  </si>
  <si>
    <t>ZP51.13</t>
  </si>
  <si>
    <t>6-004.5c</t>
  </si>
  <si>
    <t>1.550 mg bis unter 1.950 mg</t>
  </si>
  <si>
    <t>ZP51.14</t>
  </si>
  <si>
    <t>6-004.5d</t>
  </si>
  <si>
    <t>1.950 mg bis unter 2.350 mg</t>
  </si>
  <si>
    <t>ZP51.15</t>
  </si>
  <si>
    <t>6-004.5e</t>
  </si>
  <si>
    <t>2.350 mg bis unter 2.750 mg</t>
  </si>
  <si>
    <t>ZP51.16</t>
  </si>
  <si>
    <t>6-004.5f</t>
  </si>
  <si>
    <t>2.750 mg bis unter 3.150 mg</t>
  </si>
  <si>
    <t>ZP51.17</t>
  </si>
  <si>
    <t>6-004.5g</t>
  </si>
  <si>
    <t>3.150 mg bis unter 3.950 mg</t>
  </si>
  <si>
    <t>ZP51.18</t>
  </si>
  <si>
    <t>6-004.5h</t>
  </si>
  <si>
    <t>3.950 mg bis unter 4.750 mg</t>
  </si>
  <si>
    <t>ZP51.19</t>
  </si>
  <si>
    <t>6-004.5j</t>
  </si>
  <si>
    <t>4.750 mg bis unter 5.550 mg</t>
  </si>
  <si>
    <t>ZP51.20</t>
  </si>
  <si>
    <t>6-004.5k</t>
  </si>
  <si>
    <t>5.550 mg bis unter 6.350 mg</t>
  </si>
  <si>
    <t>ZP51.21</t>
  </si>
  <si>
    <t>6-004.5m</t>
  </si>
  <si>
    <t>6.350 mg bis unter 7.950 mg</t>
  </si>
  <si>
    <t>ZP51.22</t>
  </si>
  <si>
    <t>6-004.5n</t>
  </si>
  <si>
    <t>7.950 mg bis unter 9.550 mg</t>
  </si>
  <si>
    <t>ZP51.23</t>
  </si>
  <si>
    <t>6-004.5p</t>
  </si>
  <si>
    <t>9.550 mg bis unter 11.150 mg</t>
  </si>
  <si>
    <t>ZP51.24</t>
  </si>
  <si>
    <t>6-004.5q</t>
  </si>
  <si>
    <t>11.150 mg bis unter 12.750 mg</t>
  </si>
  <si>
    <t>ZP51.25</t>
  </si>
  <si>
    <t>6-004.5r</t>
  </si>
  <si>
    <t>12.750 mg bis unter 14.350 mg</t>
  </si>
  <si>
    <t>ZP51.26</t>
  </si>
  <si>
    <t>6-004.5s</t>
  </si>
  <si>
    <t>14.350 mg bis unter 15.950 mg</t>
  </si>
  <si>
    <t>ZP51.27</t>
  </si>
  <si>
    <t>6-004.5t</t>
  </si>
  <si>
    <t>15.950 mg bis unter 17.550 mg</t>
  </si>
  <si>
    <t>ZP51.28</t>
  </si>
  <si>
    <t>6-004.5u</t>
  </si>
  <si>
    <t>17.550 mg oder mehr</t>
  </si>
  <si>
    <t>ZP53</t>
  </si>
  <si>
    <t>Gabe von Topotecan, parenteral</t>
  </si>
  <si>
    <t>Applikation von Medikamenten, Liste 2: Topotecan, parenteral</t>
  </si>
  <si>
    <t>ZP53.01</t>
  </si>
  <si>
    <t>6-002.4c</t>
  </si>
  <si>
    <t>30,0 mg bis unter 40,0 mg</t>
  </si>
  <si>
    <t>ZP53.02</t>
  </si>
  <si>
    <t>6-002.4d</t>
  </si>
  <si>
    <t>40,0 mg bis unter 50,0 mg</t>
  </si>
  <si>
    <t>ZP53.03</t>
  </si>
  <si>
    <t>6-002.4e</t>
  </si>
  <si>
    <t>50,0 mg bis unter 60,0 mg</t>
  </si>
  <si>
    <t>ZP53.04</t>
  </si>
  <si>
    <t>6-002.4f</t>
  </si>
  <si>
    <t>60,0 mg bis unter 70,0 mg</t>
  </si>
  <si>
    <t>ZP53.05</t>
  </si>
  <si>
    <t>6-002.4g</t>
  </si>
  <si>
    <t>70,0 mg oder mehr</t>
  </si>
  <si>
    <t>ZP54</t>
  </si>
  <si>
    <t>Gabe von Vinflunin, parenteral</t>
  </si>
  <si>
    <t>Applikation von Medikamenten, Liste 5: Vinflunin, parenteral</t>
  </si>
  <si>
    <t>ZP54.01</t>
  </si>
  <si>
    <t>6-005.b0</t>
  </si>
  <si>
    <t>100 mg bis unter 200 mg</t>
  </si>
  <si>
    <t>ZP54.02</t>
  </si>
  <si>
    <t>6-005.b1</t>
  </si>
  <si>
    <t>200 mg bis unter 300 mg</t>
  </si>
  <si>
    <t>ZP54.03</t>
  </si>
  <si>
    <t>6-005.b2</t>
  </si>
  <si>
    <t>300 mg bis unter 400 mg</t>
  </si>
  <si>
    <t>ZP54.04</t>
  </si>
  <si>
    <t>6-005.b3</t>
  </si>
  <si>
    <t>400 mg bis unter 500 mg</t>
  </si>
  <si>
    <t>ZP54.05</t>
  </si>
  <si>
    <t>6-005.b4</t>
  </si>
  <si>
    <t>500 mg bis unter 600 mg</t>
  </si>
  <si>
    <t>ZP54.06</t>
  </si>
  <si>
    <t>6-005.b5</t>
  </si>
  <si>
    <t>600 mg bis unter 700 mg</t>
  </si>
  <si>
    <t>ZP54.07</t>
  </si>
  <si>
    <t>6-005.b6</t>
  </si>
  <si>
    <t>700 mg bis unter 800 mg</t>
  </si>
  <si>
    <t>ZP54.08</t>
  </si>
  <si>
    <t>6-005.b7</t>
  </si>
  <si>
    <t>800 mg bis unter 900 mg</t>
  </si>
  <si>
    <t>ZP54.09</t>
  </si>
  <si>
    <t>6-005.b8</t>
  </si>
  <si>
    <t>900 mg bis unter 1.000 mg</t>
  </si>
  <si>
    <t>ZP54.10</t>
  </si>
  <si>
    <t>6-005.b9</t>
  </si>
  <si>
    <t>1.000 mg bis unter 1.200 mg</t>
  </si>
  <si>
    <t>ZP54.11</t>
  </si>
  <si>
    <t>6-005.ba</t>
  </si>
  <si>
    <t>1.200 mg bis unter 1.400 mg</t>
  </si>
  <si>
    <t>ZP54.12</t>
  </si>
  <si>
    <t>6-005.bb</t>
  </si>
  <si>
    <t>1.400 mg bis unter 1.600 mg</t>
  </si>
  <si>
    <t>ZP54.13</t>
  </si>
  <si>
    <t>6-005.bc</t>
  </si>
  <si>
    <t>1.600 mg bis unter 1.800 mg</t>
  </si>
  <si>
    <t>ZP54.14</t>
  </si>
  <si>
    <t>6-005.bd</t>
  </si>
  <si>
    <t>1.800 mg bis unter 2.000 mg</t>
  </si>
  <si>
    <t>ZP54.15</t>
  </si>
  <si>
    <t>6-005.be</t>
  </si>
  <si>
    <t>ZP54.16</t>
  </si>
  <si>
    <t>6-005.bf</t>
  </si>
  <si>
    <t>ZP54.17</t>
  </si>
  <si>
    <t>6-005.bg</t>
  </si>
  <si>
    <t>ZP54.18</t>
  </si>
  <si>
    <t>6-005.bh</t>
  </si>
  <si>
    <t>ZP54.19</t>
  </si>
  <si>
    <t>6-005.bj</t>
  </si>
  <si>
    <t>2.800 mg oder mehr</t>
  </si>
  <si>
    <t>ZP56</t>
  </si>
  <si>
    <t>Gabe von Plerixafor, parenteral</t>
  </si>
  <si>
    <t>Applikation von Medikamenten, Liste 5: Plerixafor, parenteral</t>
  </si>
  <si>
    <t>ZP56.01</t>
  </si>
  <si>
    <t>6-005.e0</t>
  </si>
  <si>
    <t>2,5 mg bis unter 5,0 mg</t>
  </si>
  <si>
    <t>ZP56.02</t>
  </si>
  <si>
    <t>6-005.e1</t>
  </si>
  <si>
    <t>5,0 mg bis unter 10,0 mg</t>
  </si>
  <si>
    <t>ZP56.03</t>
  </si>
  <si>
    <t>6-005.e2</t>
  </si>
  <si>
    <t>10,0 mg bis unter 15,0 mg</t>
  </si>
  <si>
    <t>ZP56.04</t>
  </si>
  <si>
    <t>6-005.e3</t>
  </si>
  <si>
    <t>15,0 mg bis unter 20,0 mg</t>
  </si>
  <si>
    <t>ZP56.05</t>
  </si>
  <si>
    <t>6-005.e4</t>
  </si>
  <si>
    <t>20,0 mg bis unter 25,0 mg</t>
  </si>
  <si>
    <t>ZP56.06</t>
  </si>
  <si>
    <t>6-005.e5</t>
  </si>
  <si>
    <t>25,0 mg bis unter 30,0 mg</t>
  </si>
  <si>
    <t>ZP56.07</t>
  </si>
  <si>
    <t>6-005.e6</t>
  </si>
  <si>
    <t>30,0 mg bis unter 35,0 mg</t>
  </si>
  <si>
    <t>ZP56.08</t>
  </si>
  <si>
    <t>6-005.e7</t>
  </si>
  <si>
    <t>35,0 mg bis unter 40,0 mg</t>
  </si>
  <si>
    <t>ZP56.09</t>
  </si>
  <si>
    <t>6-005.e8</t>
  </si>
  <si>
    <t>40,0 mg bis unter 45,0 mg</t>
  </si>
  <si>
    <t>ZP56.10</t>
  </si>
  <si>
    <t>6-005.e9</t>
  </si>
  <si>
    <t>45,0 mg bis unter 50,0 mg</t>
  </si>
  <si>
    <t>ZP56.11</t>
  </si>
  <si>
    <t>6-005.ea</t>
  </si>
  <si>
    <t>ZP56.12</t>
  </si>
  <si>
    <t>6-005.eb</t>
  </si>
  <si>
    <t>ZP56.13</t>
  </si>
  <si>
    <t>6-005.ec</t>
  </si>
  <si>
    <t>70,0 mg bis unter 80,0 mg</t>
  </si>
  <si>
    <t>ZP56.14</t>
  </si>
  <si>
    <t>6-005.ed</t>
  </si>
  <si>
    <t>80,0 mg bis unter 100,0 mg</t>
  </si>
  <si>
    <t>ZP56.15</t>
  </si>
  <si>
    <t>6-005.ee</t>
  </si>
  <si>
    <t>100,0 mg bis unter 120,0 mg</t>
  </si>
  <si>
    <t>ZP56.16</t>
  </si>
  <si>
    <t>6-005.ef</t>
  </si>
  <si>
    <t>120,0 mg bis unter 140,0 mg</t>
  </si>
  <si>
    <t>ZP56.17</t>
  </si>
  <si>
    <t>6-005.eg</t>
  </si>
  <si>
    <t>140,0 mg bis unter 160,0 mg</t>
  </si>
  <si>
    <t>ZP56.18</t>
  </si>
  <si>
    <t>6-005.eh</t>
  </si>
  <si>
    <t>160,0 mg bis unter 180,0 mg</t>
  </si>
  <si>
    <t>ZP56.19</t>
  </si>
  <si>
    <t>6-005.ej</t>
  </si>
  <si>
    <t>180,0 mg bis unter 200,0 mg</t>
  </si>
  <si>
    <t>ZP56.20</t>
  </si>
  <si>
    <t>6-005.ek</t>
  </si>
  <si>
    <t>200,0 mg bis unter 220,0 mg</t>
  </si>
  <si>
    <t>ZP56.21</t>
  </si>
  <si>
    <t>6-005.em</t>
  </si>
  <si>
    <t>220,0 mg bis unter 240,0 mg</t>
  </si>
  <si>
    <t>ZP56.22</t>
  </si>
  <si>
    <t>6-005.en</t>
  </si>
  <si>
    <t>240,0 mg oder mehr</t>
  </si>
  <si>
    <t>ZP57</t>
  </si>
  <si>
    <t>Gabe von Romiplostim, parenteral</t>
  </si>
  <si>
    <t>Applikation von Medikamenten, Liste 5: Romiplostim, parenteral</t>
  </si>
  <si>
    <t>ZP57.01</t>
  </si>
  <si>
    <t>6-005.90</t>
  </si>
  <si>
    <t>100 µg bis unter 200 µg</t>
  </si>
  <si>
    <t>ZP57.02</t>
  </si>
  <si>
    <t>6-005.91</t>
  </si>
  <si>
    <t>200 µg bis unter 300 µg</t>
  </si>
  <si>
    <t>ZP57.03</t>
  </si>
  <si>
    <t>6-005.92</t>
  </si>
  <si>
    <t>300 µg bis unter 400 µg</t>
  </si>
  <si>
    <t>ZP57.04</t>
  </si>
  <si>
    <t>6-005.93</t>
  </si>
  <si>
    <t>400 µg bis unter 500 µg</t>
  </si>
  <si>
    <t>ZP57.05</t>
  </si>
  <si>
    <t>6-005.94</t>
  </si>
  <si>
    <t>500 µg bis unter 600 µg</t>
  </si>
  <si>
    <t>ZP57.06</t>
  </si>
  <si>
    <t>6-005.95</t>
  </si>
  <si>
    <t>600 µg bis unter 700 µg</t>
  </si>
  <si>
    <t>ZP57.07</t>
  </si>
  <si>
    <t>6-005.96</t>
  </si>
  <si>
    <t>700 µg bis unter 800 µg</t>
  </si>
  <si>
    <t>ZP57.08</t>
  </si>
  <si>
    <t>6-005.97</t>
  </si>
  <si>
    <t>800 µg bis unter 900 µg</t>
  </si>
  <si>
    <t>ZP57.09</t>
  </si>
  <si>
    <t>6-005.98</t>
  </si>
  <si>
    <t>900 µg bis unter 1.000 µg</t>
  </si>
  <si>
    <t>ZP57.10</t>
  </si>
  <si>
    <t>6-005.99</t>
  </si>
  <si>
    <t>1.000 µg bis unter 1.200 µg</t>
  </si>
  <si>
    <t>ZP57.11</t>
  </si>
  <si>
    <t>6-005.9a</t>
  </si>
  <si>
    <t>1.200 µg bis unter 1.400 µg</t>
  </si>
  <si>
    <t>ZP57.12</t>
  </si>
  <si>
    <t>6-005.9b</t>
  </si>
  <si>
    <t>1.400 µg bis unter 1.600 µg</t>
  </si>
  <si>
    <t>ZP57.13</t>
  </si>
  <si>
    <t>6-005.9c</t>
  </si>
  <si>
    <t>1.600 µg bis unter 1.800 µg</t>
  </si>
  <si>
    <t>ZP57.14</t>
  </si>
  <si>
    <t>6-005.9d</t>
  </si>
  <si>
    <t>1.800 µg bis unter 2.000 µg</t>
  </si>
  <si>
    <t>ZP57.15</t>
  </si>
  <si>
    <t>6-005.9e</t>
  </si>
  <si>
    <t>2.000 µg bis unter 2.400 µg</t>
  </si>
  <si>
    <t>ZP57.16</t>
  </si>
  <si>
    <t>6-005.9f</t>
  </si>
  <si>
    <t>2.400 µg bis unter 2.800 µg</t>
  </si>
  <si>
    <t>ZP57.17</t>
  </si>
  <si>
    <t>6-005.9g</t>
  </si>
  <si>
    <t>2.800 µg bis unter 3.200 µg</t>
  </si>
  <si>
    <t>ZP57.18</t>
  </si>
  <si>
    <t>6-005.9h</t>
  </si>
  <si>
    <t>3.200 µg bis unter 3.600 µg</t>
  </si>
  <si>
    <t>ZP57.19</t>
  </si>
  <si>
    <t>6-005.9j</t>
  </si>
  <si>
    <t>3.600 µg bis unter 4.000 µg</t>
  </si>
  <si>
    <t>ZP57.20</t>
  </si>
  <si>
    <t>6-005.9k</t>
  </si>
  <si>
    <t>4.000 µg bis unter 4.400 µg</t>
  </si>
  <si>
    <t>ZP57.21</t>
  </si>
  <si>
    <t>6-005.9m</t>
  </si>
  <si>
    <t>4.400 µg bis unter 4.800 µg</t>
  </si>
  <si>
    <t>ZP57.22</t>
  </si>
  <si>
    <t>6-005.9n</t>
  </si>
  <si>
    <t>4.800 µg bis unter 5.200 µg</t>
  </si>
  <si>
    <t>ZP57.23</t>
  </si>
  <si>
    <t>6-005.9p</t>
  </si>
  <si>
    <t>5.200 µg bis unter 5.600 µg</t>
  </si>
  <si>
    <t>ZP57.24</t>
  </si>
  <si>
    <t>6-005.9q</t>
  </si>
  <si>
    <t>5.600 µg oder mehr</t>
  </si>
  <si>
    <t>ZP58</t>
  </si>
  <si>
    <t>Gabe von Thrombozyten-konzentraten</t>
  </si>
  <si>
    <t>Transfusion von Vollblut, Erythrozytenkonzentrat und Thrombozytenkonzentrat: Thrombozytenkonzentrat</t>
  </si>
  <si>
    <t>ZP58.01</t>
  </si>
  <si>
    <t>8-800.g1</t>
  </si>
  <si>
    <t>2 Thrombozytenkonzentrate</t>
  </si>
  <si>
    <t>ZP58.02</t>
  </si>
  <si>
    <t>8-800.g2</t>
  </si>
  <si>
    <t>3 Thrombozytenkonzentrate</t>
  </si>
  <si>
    <t>ZP58.03</t>
  </si>
  <si>
    <t>8-800.g3</t>
  </si>
  <si>
    <t>4 Thrombozytenkonzentrate</t>
  </si>
  <si>
    <t>ZP58.04</t>
  </si>
  <si>
    <t>8-800.g4</t>
  </si>
  <si>
    <t>5 Thrombozytenkonzentrate</t>
  </si>
  <si>
    <t>ZP58.05</t>
  </si>
  <si>
    <t>8-800.g5</t>
  </si>
  <si>
    <t>6 bis unter 8 Thrombozytenkonzentrate</t>
  </si>
  <si>
    <t>ZP58.06</t>
  </si>
  <si>
    <t>8-800.g6</t>
  </si>
  <si>
    <t>8 bis unter 10 Thrombozytenkonzentrate</t>
  </si>
  <si>
    <t>ZP58.07</t>
  </si>
  <si>
    <t>8-800.g7</t>
  </si>
  <si>
    <t>10 bis unter 12 Thrombozytenkonzentrate</t>
  </si>
  <si>
    <t>ZP58.08</t>
  </si>
  <si>
    <t>8-800.g8</t>
  </si>
  <si>
    <t>12 bis unter 14 Thrombozytenkonzentrate</t>
  </si>
  <si>
    <t>ZP58.09</t>
  </si>
  <si>
    <t>8-800.g9</t>
  </si>
  <si>
    <t>14 bis unter 16 Thrombozytenkonzentrate</t>
  </si>
  <si>
    <t>ZP58.10</t>
  </si>
  <si>
    <t>8-800.ga</t>
  </si>
  <si>
    <t>16 bis unter 18 Thrombozytenkonzentrate</t>
  </si>
  <si>
    <t>ZP58.11</t>
  </si>
  <si>
    <t>8-800.gb</t>
  </si>
  <si>
    <t>18 bis unter 20 Thrombozytenkonzentrate</t>
  </si>
  <si>
    <t>ZP58.12</t>
  </si>
  <si>
    <t>8-800.gc</t>
  </si>
  <si>
    <t>20 bis unter 24 Thrombozytenkonzentrate</t>
  </si>
  <si>
    <t>ZP58.13</t>
  </si>
  <si>
    <t>8-800.gd</t>
  </si>
  <si>
    <t>24 bis unter 28 Thrombozytenkonzentrate</t>
  </si>
  <si>
    <t>ZP58.14</t>
  </si>
  <si>
    <t>8-800.ge</t>
  </si>
  <si>
    <t>28 bis unter 32 Thrombozytenkonzentrate</t>
  </si>
  <si>
    <t>ZP58.15</t>
  </si>
  <si>
    <t>8-800.gf</t>
  </si>
  <si>
    <t>32 bis unter 36 Thrombozytenkonzentrate</t>
  </si>
  <si>
    <t>ZP58.16</t>
  </si>
  <si>
    <t>8-800.gg</t>
  </si>
  <si>
    <t>36 bis unter 40 Thrombozytenkonzentrate</t>
  </si>
  <si>
    <t>ZP58.17</t>
  </si>
  <si>
    <t>8-800.gh</t>
  </si>
  <si>
    <t>40 bis unter 46 Thrombozytenkonzentrate</t>
  </si>
  <si>
    <t>ZP58.18</t>
  </si>
  <si>
    <t>8-800.gj</t>
  </si>
  <si>
    <t>46 bis unter 52 Thrombozytenkonzentrate</t>
  </si>
  <si>
    <t>ZP58.19</t>
  </si>
  <si>
    <t>8-800.gk</t>
  </si>
  <si>
    <t>52 bis unter 58 Thrombozytenkonzentrate</t>
  </si>
  <si>
    <t>ZP58.20</t>
  </si>
  <si>
    <t>8-800.gm</t>
  </si>
  <si>
    <t>58 bis unter 64 Thrombozytenkonzentrate</t>
  </si>
  <si>
    <t>ZP58.21</t>
  </si>
  <si>
    <t>8-800.gn</t>
  </si>
  <si>
    <t>64 bis unter 70 Thrombozytenkonzentrate</t>
  </si>
  <si>
    <t>ZP58.22</t>
  </si>
  <si>
    <t>8-800.gp</t>
  </si>
  <si>
    <t>70 bis unter 78 Thrombozytenkonzentrate</t>
  </si>
  <si>
    <t>ZP58.23</t>
  </si>
  <si>
    <t>8-800.gq</t>
  </si>
  <si>
    <t>78 bis unter 86 Thrombozytenkonzentrate</t>
  </si>
  <si>
    <t>ZP58.24</t>
  </si>
  <si>
    <t>8-800.gr</t>
  </si>
  <si>
    <t>86 bis unter 94 Thrombozytenkonzentrate</t>
  </si>
  <si>
    <t>ZP58.25</t>
  </si>
  <si>
    <t>8-800.gs</t>
  </si>
  <si>
    <t>94 bis unter 102 Thrombozytenkonzentrate</t>
  </si>
  <si>
    <t>ZP58.26</t>
  </si>
  <si>
    <t>8-800.gt</t>
  </si>
  <si>
    <t>102 bis unter 110 Thrombozytenkonzentrate</t>
  </si>
  <si>
    <t>ZP58.27</t>
  </si>
  <si>
    <t>8-800.gu</t>
  </si>
  <si>
    <t>110 bis unter 118 Thrombozytenkonzentrate</t>
  </si>
  <si>
    <t>ZP58.28</t>
  </si>
  <si>
    <t>8-800.gv</t>
  </si>
  <si>
    <t>118 bis unter 126 Thrombozytenkonzentrate</t>
  </si>
  <si>
    <t>siehe ZP58.30-ZP58.46</t>
  </si>
  <si>
    <t>ZP58.29</t>
  </si>
  <si>
    <t>Siehe weitere Differenzierung ZP58.30 - ZP58.46</t>
  </si>
  <si>
    <t>ZP58.30</t>
  </si>
  <si>
    <t>8-800.gz</t>
  </si>
  <si>
    <t>126 bis unter 134 Thrombozytenkonzentrate</t>
  </si>
  <si>
    <t>ZP58.31</t>
  </si>
  <si>
    <t>8-800.m0</t>
  </si>
  <si>
    <t>134 bis unter 146 Thrombozytenkonzentrate</t>
  </si>
  <si>
    <t>ZP58.32</t>
  </si>
  <si>
    <t>8-800.m1</t>
  </si>
  <si>
    <t>146 bis unter 158 Thrombozytenkonzentrate</t>
  </si>
  <si>
    <t>ZP58.33</t>
  </si>
  <si>
    <t>8-800.m2</t>
  </si>
  <si>
    <t>158 bis unter 170 Thrombozytenkonzentrate</t>
  </si>
  <si>
    <t>ZP58.34</t>
  </si>
  <si>
    <t>8-800.m3</t>
  </si>
  <si>
    <t>170 bis unter 182 Thrombozytenkonzentrate</t>
  </si>
  <si>
    <t>ZP58.35</t>
  </si>
  <si>
    <t>8-800.m4</t>
  </si>
  <si>
    <t>182 bis unter 194 Thrombozytenkonzentrate</t>
  </si>
  <si>
    <t>ZP58.36</t>
  </si>
  <si>
    <t>8-800.m5</t>
  </si>
  <si>
    <t>194 bis unter 210 Thrombozytenkonzentrate</t>
  </si>
  <si>
    <t>ZP58.37</t>
  </si>
  <si>
    <t>8-800.m6</t>
  </si>
  <si>
    <t>210 bis unter 226 Thrombozytenkonzentrate</t>
  </si>
  <si>
    <t>ZP58.38</t>
  </si>
  <si>
    <t>8-800.m7</t>
  </si>
  <si>
    <t>226 bis unter 242 Thrombozytenkonzentrate</t>
  </si>
  <si>
    <t>ZP58.39</t>
  </si>
  <si>
    <t>8-800.m8</t>
  </si>
  <si>
    <t>242 bis unter 258 Thrombozytenkonzentrate</t>
  </si>
  <si>
    <t>ZP58.40</t>
  </si>
  <si>
    <t>8-800.m9</t>
  </si>
  <si>
    <t>258 bis unter 274 Thrombozytenkonzentrate</t>
  </si>
  <si>
    <t>ZP58.41</t>
  </si>
  <si>
    <t>8-800.ma</t>
  </si>
  <si>
    <t>274 bis unter 294 Thrombozytenkonzentrate</t>
  </si>
  <si>
    <t>ZP58.42</t>
  </si>
  <si>
    <t>8-800.mb</t>
  </si>
  <si>
    <t>294 bis unter 314 Thrombozytenkonzentrate</t>
  </si>
  <si>
    <t>ZP58.43</t>
  </si>
  <si>
    <t>8-800.mc</t>
  </si>
  <si>
    <t>314 bis unter 334 Thrombozytenkonzentrate</t>
  </si>
  <si>
    <t>ZP58.44</t>
  </si>
  <si>
    <t>8-800.md</t>
  </si>
  <si>
    <t>334 bis unter 354 Thrombozytenkonzentrate</t>
  </si>
  <si>
    <t>ZP58.45</t>
  </si>
  <si>
    <t>8-800.me</t>
  </si>
  <si>
    <t>354 bis unter 374 Thrombozytenkonzentrate</t>
  </si>
  <si>
    <t>ZP58.46</t>
  </si>
  <si>
    <t>8-800.mf</t>
  </si>
  <si>
    <t>374 oder mehr Thrombozytenkonzentrate</t>
  </si>
  <si>
    <t>ZP59</t>
  </si>
  <si>
    <t>Gabe von Apherese-Thrombozyten-konzentraten</t>
  </si>
  <si>
    <t>Transfusion von Vollblut, Erythrozytenkonzentrat und Thrombozytenkonzentrat: Apherese-Thrombozytenkonzentrat</t>
  </si>
  <si>
    <t>ZP59.01</t>
  </si>
  <si>
    <t>8-800.f0</t>
  </si>
  <si>
    <t>1 Apherese-Thrombozytenkonzentrat</t>
  </si>
  <si>
    <t>ZP59.02</t>
  </si>
  <si>
    <t>8-800.f1</t>
  </si>
  <si>
    <t>2 Apherese-Thrombozytenkonzentrate</t>
  </si>
  <si>
    <t>ZP59.03</t>
  </si>
  <si>
    <t>8-800.f2</t>
  </si>
  <si>
    <t>3 Apherese-Thrombozytenkonzentrate</t>
  </si>
  <si>
    <t>ZP59.04</t>
  </si>
  <si>
    <t>8-800.f3</t>
  </si>
  <si>
    <t>4 Apherese-Thrombozytenkonzentrate</t>
  </si>
  <si>
    <t>ZP59.05</t>
  </si>
  <si>
    <t>8-800.f4</t>
  </si>
  <si>
    <t>5 Apherese-Thrombozytenkonzentrate</t>
  </si>
  <si>
    <t>ZP59.06</t>
  </si>
  <si>
    <t>8-800.f5</t>
  </si>
  <si>
    <t>6 bis unter 8 Apherese-Thrombozytenkonzentrate</t>
  </si>
  <si>
    <t>ZP59.07</t>
  </si>
  <si>
    <t>8-800.f6</t>
  </si>
  <si>
    <t>8 bis unter 10 Apherese-Thrombozytenkonzentrate</t>
  </si>
  <si>
    <t>ZP59.08</t>
  </si>
  <si>
    <t>8-800.f7</t>
  </si>
  <si>
    <t>10 bis unter 12 Apherese-Thrombozytenkonzentrate</t>
  </si>
  <si>
    <t>ZP59.09</t>
  </si>
  <si>
    <t>8-800.f8</t>
  </si>
  <si>
    <t>12 bis unter 14 Apherese-Thrombozytenkonzentrate</t>
  </si>
  <si>
    <t>ZP59.10</t>
  </si>
  <si>
    <t>8-800.f9</t>
  </si>
  <si>
    <t>14 bis unter 16 Apherese-Thrombozytenkonzentrate</t>
  </si>
  <si>
    <t>ZP59.11</t>
  </si>
  <si>
    <t>8-800.fa</t>
  </si>
  <si>
    <t>16 bis unter 18 Apherese-Thrombozytenkonzentrate</t>
  </si>
  <si>
    <t>ZP59.12</t>
  </si>
  <si>
    <t>8-800.fb</t>
  </si>
  <si>
    <t>18 bis unter 20 Apherese-Thrombozytenkonzentrate</t>
  </si>
  <si>
    <t>ZP59.13</t>
  </si>
  <si>
    <t>8-800.fc</t>
  </si>
  <si>
    <t>20 bis unter 24 Apherese-Thrombozytenkonzentrate</t>
  </si>
  <si>
    <t>ZP59.14</t>
  </si>
  <si>
    <t>8-800.fd</t>
  </si>
  <si>
    <t>24 bis unter 28 Apherese-Thrombozytenkonzentrate</t>
  </si>
  <si>
    <t>ZP59.15</t>
  </si>
  <si>
    <t>8-800.fe</t>
  </si>
  <si>
    <t>28 bis unter 32 Apherese-Thrombozytenkonzentrate</t>
  </si>
  <si>
    <t>ZP59.16</t>
  </si>
  <si>
    <t>8-800.ff</t>
  </si>
  <si>
    <t>32 bis unter 36 Apherese-Thrombozytenkonzentrate</t>
  </si>
  <si>
    <t>ZP59.17</t>
  </si>
  <si>
    <t>8-800.fg</t>
  </si>
  <si>
    <t>36 bis unter 40 Apherese-Thrombozytenkonzentrate</t>
  </si>
  <si>
    <t>ZP59.18</t>
  </si>
  <si>
    <t>8-800.fh</t>
  </si>
  <si>
    <t>40 bis unter 46 Apherese-Thrombozytenkonzentrate</t>
  </si>
  <si>
    <t>ZP59.19</t>
  </si>
  <si>
    <t>8-800.fj</t>
  </si>
  <si>
    <t>46 bis unter 52 Apherese-Thrombozytenkonzentrate</t>
  </si>
  <si>
    <t>ZP59.20</t>
  </si>
  <si>
    <t>8-800.fk</t>
  </si>
  <si>
    <t>52 bis unter 58 Apherese-Thrombozytenkonzentrate</t>
  </si>
  <si>
    <t>ZP59.21</t>
  </si>
  <si>
    <t>8-800.fm</t>
  </si>
  <si>
    <t>58 bis unter 64 Apherese-Thrombozytenkonzentrate</t>
  </si>
  <si>
    <t>ZP59.22</t>
  </si>
  <si>
    <t>8-800.fn</t>
  </si>
  <si>
    <t>64 bis unter 70 Apherese-Thrombozytenkonzentrate</t>
  </si>
  <si>
    <t>ZP59.23</t>
  </si>
  <si>
    <t>8-800.fp</t>
  </si>
  <si>
    <t>70 bis unter 78 Apherese-Thrombozytenkonzentrate</t>
  </si>
  <si>
    <t>ZP59.24</t>
  </si>
  <si>
    <t>8-800.fq</t>
  </si>
  <si>
    <t>78 bis unter 86 Apherese-Thrombozytenkonzentrate</t>
  </si>
  <si>
    <t>ZP59.25</t>
  </si>
  <si>
    <t>8-800.fr</t>
  </si>
  <si>
    <t>86 bis unter 94 Apherese-Thrombozytenkonzentrate</t>
  </si>
  <si>
    <t>ZP59.26</t>
  </si>
  <si>
    <t>8-800.fs</t>
  </si>
  <si>
    <t>94 bis unter 102 Apherese-Thrombozytenkonzentrate</t>
  </si>
  <si>
    <t>ZP59.27</t>
  </si>
  <si>
    <t>8-800.ft</t>
  </si>
  <si>
    <t>102 bis unter 110 Apherese-Thrombozytenkonzentrate</t>
  </si>
  <si>
    <t>ZP59.28</t>
  </si>
  <si>
    <t>8-800.fu</t>
  </si>
  <si>
    <t>110 bis unter 118 Apherese-Thrombozytenkonzentrate</t>
  </si>
  <si>
    <t>ZP59.29</t>
  </si>
  <si>
    <t>8-800.fv</t>
  </si>
  <si>
    <t>118 bis unter 126 Apherese-Thrombozytenkonzentrate</t>
  </si>
  <si>
    <t>siehe ZP59.31-ZP59.47</t>
  </si>
  <si>
    <t>ZP59.30</t>
  </si>
  <si>
    <t>Siehe weitere Differenzierung ZP59.31 - ZP59.47</t>
  </si>
  <si>
    <t>ZP59.31</t>
  </si>
  <si>
    <t>8-800.fz</t>
  </si>
  <si>
    <t>126 bis unter 134 Apherese-Thrombozytenkonzentrate</t>
  </si>
  <si>
    <t>ZP59.32</t>
  </si>
  <si>
    <t>8-800.k0</t>
  </si>
  <si>
    <t>134 bis unter 146 Apherese-Thrombozytenkonzentrate</t>
  </si>
  <si>
    <t>ZP59.33</t>
  </si>
  <si>
    <t>8-800.k1</t>
  </si>
  <si>
    <t>146 bis unter 158 Apherese-Thrombozytenkonzentrate</t>
  </si>
  <si>
    <t>ZP59.34</t>
  </si>
  <si>
    <t>8-800.k2</t>
  </si>
  <si>
    <t>158 bis unter 170 Apherese-Thrombozytenkonzentrate</t>
  </si>
  <si>
    <t>ZP59.35</t>
  </si>
  <si>
    <t>8-800.k3</t>
  </si>
  <si>
    <t>170 bis unter 182 Apherese-Thrombozytenkonzentrate</t>
  </si>
  <si>
    <t>ZP59.36</t>
  </si>
  <si>
    <t>8-800.k4</t>
  </si>
  <si>
    <t>182 bis unter 194 Apherese-Thrombozytenkonzentrate</t>
  </si>
  <si>
    <t>ZP59.37</t>
  </si>
  <si>
    <t>8-800.k5</t>
  </si>
  <si>
    <t>194 bis unter 210 Apherese-Thrombozytenkonzentrate</t>
  </si>
  <si>
    <t>ZP59.38</t>
  </si>
  <si>
    <t>8-800.k6</t>
  </si>
  <si>
    <t>210 bis unter 226 Apherese-Thrombozytenkonzentrate</t>
  </si>
  <si>
    <t>ZP59.39</t>
  </si>
  <si>
    <t>8-800.k7</t>
  </si>
  <si>
    <t>226 bis unter 242 Apherese-Thrombozytenkonzentrate</t>
  </si>
  <si>
    <t>ZP59.40</t>
  </si>
  <si>
    <t>8-800.k8</t>
  </si>
  <si>
    <t>242 bis unter 258 Apherese-Thrombozytenkonzentrate</t>
  </si>
  <si>
    <t>ZP59.41</t>
  </si>
  <si>
    <t>8-800.k9</t>
  </si>
  <si>
    <t>258 bis unter 274 Apherese-Thrombozytenkonzentrate</t>
  </si>
  <si>
    <t>ZP59.42</t>
  </si>
  <si>
    <t>8-800.ka</t>
  </si>
  <si>
    <t>274 bis unter 294 Apherese-Thrombozytenkonzentrate</t>
  </si>
  <si>
    <t>ZP59.43</t>
  </si>
  <si>
    <t>8-800.kb</t>
  </si>
  <si>
    <t>294 bis unter 314 Apherese-Thrombozytenkonzentrate</t>
  </si>
  <si>
    <t>ZP59.44</t>
  </si>
  <si>
    <t>8-800.kc</t>
  </si>
  <si>
    <t>314 bis unter 334 Apherese-Thrombozytenkonzentrate</t>
  </si>
  <si>
    <t>ZP59.45</t>
  </si>
  <si>
    <t>8-800.kd</t>
  </si>
  <si>
    <t>334 bis unter 354 Apherese-Thrombozytenkonzentrate</t>
  </si>
  <si>
    <t>ZP59.46</t>
  </si>
  <si>
    <t>8-800.ke</t>
  </si>
  <si>
    <t>354 bis unter 374 Apherese-Thrombozytenkonzentrate</t>
  </si>
  <si>
    <t>ZP59.47</t>
  </si>
  <si>
    <t>8-800.kf</t>
  </si>
  <si>
    <t>374 oder mehr Apherese-Thrombozytenkonzentrate</t>
  </si>
  <si>
    <t>ZP63</t>
  </si>
  <si>
    <t>Gabe von Abatacept, intravenös</t>
  </si>
  <si>
    <t>Applikation von Medikamenten, Liste 3: Abatacept, intravenös</t>
  </si>
  <si>
    <t>ZP63.01</t>
  </si>
  <si>
    <t>6-003.s0</t>
  </si>
  <si>
    <t>125 mg bis unter 250 mg</t>
  </si>
  <si>
    <t>ZP63.02</t>
  </si>
  <si>
    <t>6-003.s1</t>
  </si>
  <si>
    <t>250 mg bis unter 500 mg</t>
  </si>
  <si>
    <t>ZP63.03</t>
  </si>
  <si>
    <t>6-003.s2</t>
  </si>
  <si>
    <t>ZP63.04</t>
  </si>
  <si>
    <t>6-003.s3</t>
  </si>
  <si>
    <t>ZP63.05</t>
  </si>
  <si>
    <t>6-003.s4</t>
  </si>
  <si>
    <t>ZP63.06</t>
  </si>
  <si>
    <t>6-003.s5</t>
  </si>
  <si>
    <t>ZP63.07</t>
  </si>
  <si>
    <t>6-003.s6</t>
  </si>
  <si>
    <t>ZP63.08</t>
  </si>
  <si>
    <t>6-003.s7</t>
  </si>
  <si>
    <t>ZP63.09</t>
  </si>
  <si>
    <t>6-003.s8</t>
  </si>
  <si>
    <t>ZP63.10</t>
  </si>
  <si>
    <t>6-003.s9</t>
  </si>
  <si>
    <t>ZP63.11</t>
  </si>
  <si>
    <t>6-003.sa</t>
  </si>
  <si>
    <t>ZP63.12</t>
  </si>
  <si>
    <t>6-003.sb</t>
  </si>
  <si>
    <t>ZP63.13</t>
  </si>
  <si>
    <t>6-003.sc</t>
  </si>
  <si>
    <t>ZP64</t>
  </si>
  <si>
    <t>Gabe von Eculizumab, parenteral</t>
  </si>
  <si>
    <t>Applikation von Medikamenten, Liste 3: Eculizumab, parenteral</t>
  </si>
  <si>
    <t>ZP64.01</t>
  </si>
  <si>
    <t>6-003.h0</t>
  </si>
  <si>
    <t>ZP64.02</t>
  </si>
  <si>
    <t>6-003.h1</t>
  </si>
  <si>
    <t>ZP64.03</t>
  </si>
  <si>
    <t>6-003.h2</t>
  </si>
  <si>
    <t>ZP64.04</t>
  </si>
  <si>
    <t>6-003.h3</t>
  </si>
  <si>
    <t>ZP64.05</t>
  </si>
  <si>
    <t>6-003.h4</t>
  </si>
  <si>
    <t>ZP64.06</t>
  </si>
  <si>
    <t>6-003.h5</t>
  </si>
  <si>
    <t>ZP64.07</t>
  </si>
  <si>
    <t>6-003.h6</t>
  </si>
  <si>
    <t>ZP64.08</t>
  </si>
  <si>
    <t>6-003.h7</t>
  </si>
  <si>
    <t>ZP64.09</t>
  </si>
  <si>
    <t>6-003.h8</t>
  </si>
  <si>
    <t>ZP64.10</t>
  </si>
  <si>
    <t>6-003.h9</t>
  </si>
  <si>
    <t>3.000 mg bis unter 3.300 mg</t>
  </si>
  <si>
    <t>ZP64.11</t>
  </si>
  <si>
    <t>6-003.ha</t>
  </si>
  <si>
    <t>3.300 mg bis unter 3.600 mg</t>
  </si>
  <si>
    <t>ZP64.12</t>
  </si>
  <si>
    <t>6-003.hb</t>
  </si>
  <si>
    <t>3.600 mg bis unter 3.900 mg</t>
  </si>
  <si>
    <t>ZP64.13</t>
  </si>
  <si>
    <t>6-003.hc</t>
  </si>
  <si>
    <t>3.900 mg bis unter 4.200 mg</t>
  </si>
  <si>
    <t>ZP64.14</t>
  </si>
  <si>
    <t>6-003.hd</t>
  </si>
  <si>
    <t>4.200 mg bis unter 4.500 mg</t>
  </si>
  <si>
    <t>ZP64.15</t>
  </si>
  <si>
    <t>6-003.he</t>
  </si>
  <si>
    <t>4.500 mg bis unter 4.800 mg</t>
  </si>
  <si>
    <t>ZP64.16</t>
  </si>
  <si>
    <t>6-003.hf</t>
  </si>
  <si>
    <t>4.800 mg bis unter 5.100 mg</t>
  </si>
  <si>
    <t>ZP64.17</t>
  </si>
  <si>
    <t>6-003.hg</t>
  </si>
  <si>
    <t>5.100 mg bis unter 5.400 mg</t>
  </si>
  <si>
    <t>ZP64.18</t>
  </si>
  <si>
    <t>6-003.hh</t>
  </si>
  <si>
    <t>5.400 mg bis unter 5.700 mg</t>
  </si>
  <si>
    <t>ZP64.19</t>
  </si>
  <si>
    <t>6-003.hj</t>
  </si>
  <si>
    <t>5.700 mg bis unter 6.000 mg</t>
  </si>
  <si>
    <t>siehe ZP64.21-ZP64.31</t>
  </si>
  <si>
    <t>ZP64.20</t>
  </si>
  <si>
    <t>Siehe weitere Differenzierung ZP64.21 bis ZP64.31</t>
  </si>
  <si>
    <t>ZP64.21</t>
  </si>
  <si>
    <t>6-003.hm</t>
  </si>
  <si>
    <t>6.000 mg bis unter 6.600 mg</t>
  </si>
  <si>
    <t>ZP64.22</t>
  </si>
  <si>
    <t>6-003.hn</t>
  </si>
  <si>
    <t>6.600 mg bis unter 7.200 mg</t>
  </si>
  <si>
    <t>ZP64.23</t>
  </si>
  <si>
    <t>6-003.hp</t>
  </si>
  <si>
    <t>7.200 mg bis unter 7.800 mg</t>
  </si>
  <si>
    <t>ZP64.24</t>
  </si>
  <si>
    <t>6-003.hq</t>
  </si>
  <si>
    <t>7.800 mg bis unter 8.400 mg</t>
  </si>
  <si>
    <t>ZP64.25</t>
  </si>
  <si>
    <t>6-003.hr</t>
  </si>
  <si>
    <t>8.400 mg bis unter 9.600 mg</t>
  </si>
  <si>
    <t>ZP64.26</t>
  </si>
  <si>
    <t>6-003.hs</t>
  </si>
  <si>
    <t>9.600 mg bis unter 10.800 mg</t>
  </si>
  <si>
    <t>ZP64.27</t>
  </si>
  <si>
    <t>6-003.ht</t>
  </si>
  <si>
    <t>10.800 mg bis unter 13.200 mg</t>
  </si>
  <si>
    <t>ZP64.28</t>
  </si>
  <si>
    <t>6-003.hu</t>
  </si>
  <si>
    <t>13.200 mg bis unter 15.600 mg</t>
  </si>
  <si>
    <t>ZP64.29</t>
  </si>
  <si>
    <t>6-003.hv</t>
  </si>
  <si>
    <t>15.600 mg bis unter 20.400 mg</t>
  </si>
  <si>
    <t>ZP64.30</t>
  </si>
  <si>
    <t>6-003.hw</t>
  </si>
  <si>
    <t>20.400 mg bis unter 25.200 mg</t>
  </si>
  <si>
    <t>ZP64.31</t>
  </si>
  <si>
    <t>6-003.hz</t>
  </si>
  <si>
    <t>25.200 mg oder mehr</t>
  </si>
  <si>
    <t>ZP66</t>
  </si>
  <si>
    <t>Gabe von Decitabine, parenteral</t>
  </si>
  <si>
    <t>Applikation von Medikamenten, Liste 4: Decitabine, parenteral</t>
  </si>
  <si>
    <t>ZP66.01</t>
  </si>
  <si>
    <t>6-004.40</t>
  </si>
  <si>
    <t>30 mg bis unter 60 mg</t>
  </si>
  <si>
    <t>ZP66.02</t>
  </si>
  <si>
    <t>6-004.41</t>
  </si>
  <si>
    <t>60 mg bis unter 90 mg</t>
  </si>
  <si>
    <t>ZP66.03</t>
  </si>
  <si>
    <t>6-004.42</t>
  </si>
  <si>
    <t>ZP66.04</t>
  </si>
  <si>
    <t>6-004.43</t>
  </si>
  <si>
    <t>ZP66.05</t>
  </si>
  <si>
    <t>6-004.44</t>
  </si>
  <si>
    <t>ZP66.06</t>
  </si>
  <si>
    <t>6-004.45</t>
  </si>
  <si>
    <t>180 mg bis unter 210 mg</t>
  </si>
  <si>
    <t>ZP66.07</t>
  </si>
  <si>
    <t>6-004.46</t>
  </si>
  <si>
    <t>210 mg bis unter 240 mg</t>
  </si>
  <si>
    <t>ZP66.08</t>
  </si>
  <si>
    <t>6-004.47</t>
  </si>
  <si>
    <t>240 mg bis unter 270 mg</t>
  </si>
  <si>
    <t>ZP66.09</t>
  </si>
  <si>
    <t>6-004.48</t>
  </si>
  <si>
    <t>270 mg bis unter 300 mg</t>
  </si>
  <si>
    <t>ZP66.10</t>
  </si>
  <si>
    <t>6-004.49</t>
  </si>
  <si>
    <t>300 mg bis unter 330 mg</t>
  </si>
  <si>
    <t>ZP66.11</t>
  </si>
  <si>
    <t>6-004.4a</t>
  </si>
  <si>
    <t>330 mg bis unter 360 mg</t>
  </si>
  <si>
    <t>ZP66.12</t>
  </si>
  <si>
    <t>6-004.4b</t>
  </si>
  <si>
    <t>360 mg bis unter 390 mg</t>
  </si>
  <si>
    <t>ZP66.13</t>
  </si>
  <si>
    <t>6-004.4c</t>
  </si>
  <si>
    <t>390 mg bis unter 420 mg</t>
  </si>
  <si>
    <t>ZP66.14</t>
  </si>
  <si>
    <t>6-004.4d</t>
  </si>
  <si>
    <t>420 mg bis unter 450 mg</t>
  </si>
  <si>
    <t>ZP66.15</t>
  </si>
  <si>
    <t>6-004.4e</t>
  </si>
  <si>
    <t>450 mg bis unter 480 mg</t>
  </si>
  <si>
    <t>ZP66.16</t>
  </si>
  <si>
    <t>6-004.4f</t>
  </si>
  <si>
    <t>480 mg bis unter 510 mg</t>
  </si>
  <si>
    <t>ZP66.17</t>
  </si>
  <si>
    <t>6-004.4g</t>
  </si>
  <si>
    <t>510 mg oder mehr</t>
  </si>
  <si>
    <t>ZP67</t>
  </si>
  <si>
    <t>Gabe von Tocilizumab, intravenös</t>
  </si>
  <si>
    <t>Applikation von Medikamenten, Liste 5: Tocilizumab, intravenös</t>
  </si>
  <si>
    <t>ZP67.01</t>
  </si>
  <si>
    <t>6-005.m0</t>
  </si>
  <si>
    <t>80 mg bis unter 200 mg</t>
  </si>
  <si>
    <t>ZP67.02</t>
  </si>
  <si>
    <t>6-005.m1</t>
  </si>
  <si>
    <t>200 mg bis unter 320 mg</t>
  </si>
  <si>
    <t>ZP67.03</t>
  </si>
  <si>
    <t>6-005.m2</t>
  </si>
  <si>
    <t>320 mg bis unter 480 mg</t>
  </si>
  <si>
    <t>ZP67.04</t>
  </si>
  <si>
    <t>6-005.m3</t>
  </si>
  <si>
    <t>480 mg bis unter 640 mg</t>
  </si>
  <si>
    <t>ZP67.05</t>
  </si>
  <si>
    <t>6-005.m4</t>
  </si>
  <si>
    <t>640 mg bis unter 800 mg</t>
  </si>
  <si>
    <t>ZP67.06</t>
  </si>
  <si>
    <t>6-005.m5</t>
  </si>
  <si>
    <t>800 mg bis unter 960 mg</t>
  </si>
  <si>
    <t>ZP67.07</t>
  </si>
  <si>
    <t>6-005.m6</t>
  </si>
  <si>
    <t>960 mg bis unter 1.120 mg</t>
  </si>
  <si>
    <t>ZP67.08</t>
  </si>
  <si>
    <t>6-005.m7</t>
  </si>
  <si>
    <t>1.120 mg bis unter 1.280 mg</t>
  </si>
  <si>
    <t>ZP67.09</t>
  </si>
  <si>
    <t>6-005.m8</t>
  </si>
  <si>
    <t>1.280 mg bis unter 1.440 mg</t>
  </si>
  <si>
    <t>ZP67.10</t>
  </si>
  <si>
    <t>6-005.m9</t>
  </si>
  <si>
    <t>1.440 mg bis unter 1.600 mg</t>
  </si>
  <si>
    <t>ZP67.11</t>
  </si>
  <si>
    <t>6-005.ma</t>
  </si>
  <si>
    <t>1.600 mg bis unter 1.760 mg</t>
  </si>
  <si>
    <t>ZP67.12</t>
  </si>
  <si>
    <t>6-005.mb</t>
  </si>
  <si>
    <t>1.760 mg bis unter 1.920 mg</t>
  </si>
  <si>
    <t>ZP67.13</t>
  </si>
  <si>
    <t>6-005.mc</t>
  </si>
  <si>
    <t>1.920 mg bis unter 2.080 mg</t>
  </si>
  <si>
    <t>siehe ZP67.15-ZP67.21</t>
  </si>
  <si>
    <t>ZP67.14</t>
  </si>
  <si>
    <t>Siehe weitere Differenzierung ZP67.15 bis ZP67.21</t>
  </si>
  <si>
    <t>ZP67.15</t>
  </si>
  <si>
    <t>6-005.me</t>
  </si>
  <si>
    <t>2.080 mg bis unter 2.400 mg</t>
  </si>
  <si>
    <t>ZP67.16</t>
  </si>
  <si>
    <t>6-005.mf</t>
  </si>
  <si>
    <t>2.400 mg bis unter 2.720 mg</t>
  </si>
  <si>
    <t>ZP67.17</t>
  </si>
  <si>
    <t>6-005.mg</t>
  </si>
  <si>
    <t>2.720 mg bis unter 3.040 mg</t>
  </si>
  <si>
    <t>ZP67.18</t>
  </si>
  <si>
    <t>6-005.mh</t>
  </si>
  <si>
    <t>3.040 mg bis unter 3.360 mg</t>
  </si>
  <si>
    <t>ZP67.19</t>
  </si>
  <si>
    <t>6-005.mj</t>
  </si>
  <si>
    <t>3.360 mg bis unter 3.680 mg</t>
  </si>
  <si>
    <t>ZP67.20</t>
  </si>
  <si>
    <t>6-005.mk</t>
  </si>
  <si>
    <t>3.680 mg bis unter 4.000 mg</t>
  </si>
  <si>
    <t>ZP67.21</t>
  </si>
  <si>
    <t>6-005.mm</t>
  </si>
  <si>
    <t>4.000 mg oder mehr</t>
  </si>
  <si>
    <t>ZP69</t>
  </si>
  <si>
    <t>Gabe von pathogen-inaktivierten Thrombozyten-konzentraten</t>
  </si>
  <si>
    <t>Transfusion von Vollblut, Erythrozytenkonzentrat und Thrombozytenkonzentrat: Pathogeninaktiviertes Thrombozytenkonzentrat</t>
  </si>
  <si>
    <t>ZP69.01</t>
  </si>
  <si>
    <t>8-800.h1</t>
  </si>
  <si>
    <t>2 pathogeninaktivierte Thrombozytenkonzentrate</t>
  </si>
  <si>
    <t>ZP69.02</t>
  </si>
  <si>
    <t>8-800.h2</t>
  </si>
  <si>
    <t>3 pathogeninaktivierte Thrombozytenkonzentrate</t>
  </si>
  <si>
    <t>ZP69.03</t>
  </si>
  <si>
    <t>8-800.h3</t>
  </si>
  <si>
    <t>4 pathogeninaktivierte Thrombozytenkonzentrate</t>
  </si>
  <si>
    <t>ZP69.04</t>
  </si>
  <si>
    <t>8-800.h4</t>
  </si>
  <si>
    <t>5 pathogeninaktivierte Thrombozytenkonzentrate</t>
  </si>
  <si>
    <t>ZP69.05</t>
  </si>
  <si>
    <t>8-800.h5</t>
  </si>
  <si>
    <t>6 bis unter 8 pathogeninaktivierte Thrombozytenkonzentrate</t>
  </si>
  <si>
    <t>ZP69.06</t>
  </si>
  <si>
    <t>8-800.h6</t>
  </si>
  <si>
    <t>8 bis unter 10 pathogeninaktivierte Thrombozytenkonzentrate</t>
  </si>
  <si>
    <t>ZP69.07</t>
  </si>
  <si>
    <t>8-800.h7</t>
  </si>
  <si>
    <t>10 bis unter 12 pathogeninaktivierte Thrombozytenkonzentrate</t>
  </si>
  <si>
    <t>ZP69.08</t>
  </si>
  <si>
    <t>8-800.h8</t>
  </si>
  <si>
    <t>12 bis unter 14 pathogeninaktivierte Thrombozytenkonzentrate</t>
  </si>
  <si>
    <t>ZP69.09</t>
  </si>
  <si>
    <t>8-800.h9</t>
  </si>
  <si>
    <t>14 bis unter 16 pathogeninaktivierte Thrombozytenkonzentrate</t>
  </si>
  <si>
    <t>ZP69.10</t>
  </si>
  <si>
    <t>8-800.ha</t>
  </si>
  <si>
    <t>16 bis unter 18 pathogeninaktivierte Thrombozytenkonzentrate</t>
  </si>
  <si>
    <t>ZP69.11</t>
  </si>
  <si>
    <t>8-800.hb</t>
  </si>
  <si>
    <t>18 bis unter 20 pathogeninaktivierte Thrombozytenkonzentrate</t>
  </si>
  <si>
    <t>ZP69.12</t>
  </si>
  <si>
    <t>8-800.hc</t>
  </si>
  <si>
    <t>20 bis unter 24 pathogeninaktivierte Thrombozytenkonzentrate</t>
  </si>
  <si>
    <t>ZP69.13</t>
  </si>
  <si>
    <t>8-800.hd</t>
  </si>
  <si>
    <t>24 bis unter 28 pathogeninaktivierte Thrombozytenkonzentrate</t>
  </si>
  <si>
    <t>ZP69.14</t>
  </si>
  <si>
    <t>8-800.he</t>
  </si>
  <si>
    <t>28 bis unter 32 pathogeninaktivierte Thrombozytenkonzentrate</t>
  </si>
  <si>
    <t>ZP69.15</t>
  </si>
  <si>
    <t>8-800.hf</t>
  </si>
  <si>
    <t>32 bis unter 36 pathogeninaktivierte Thrombozytenkonzentrate</t>
  </si>
  <si>
    <t>ZP69.16</t>
  </si>
  <si>
    <t>8-800.hg</t>
  </si>
  <si>
    <t>36 bis unter 40 pathogeninaktivierte Thrombozytenkonzentrate</t>
  </si>
  <si>
    <t>ZP69.17</t>
  </si>
  <si>
    <t>8-800.hh</t>
  </si>
  <si>
    <t>40 bis unter 46 pathogeninaktivierte Thrombozytenkonzentrate</t>
  </si>
  <si>
    <t>ZP69.18</t>
  </si>
  <si>
    <t>8-800.hj</t>
  </si>
  <si>
    <t>46 bis unter 52 pathogeninaktivierte Thrombozytenkonzentrate</t>
  </si>
  <si>
    <t>ZP69.19</t>
  </si>
  <si>
    <t>8-800.hk</t>
  </si>
  <si>
    <t>52 bis unter 58 pathogeninaktivierte Thrombozytenkonzentrate</t>
  </si>
  <si>
    <t>ZP69.20</t>
  </si>
  <si>
    <t>8-800.hm</t>
  </si>
  <si>
    <t>58 bis unter 64 pathogeninaktivierte Thrombozytenkonzentrate</t>
  </si>
  <si>
    <t>ZP69.21</t>
  </si>
  <si>
    <t>8-800.hn</t>
  </si>
  <si>
    <t>64 bis unter 70 pathogeninaktivierte Thrombozytenkonzentrate</t>
  </si>
  <si>
    <t>ZP69.22</t>
  </si>
  <si>
    <t>8-800.hp</t>
  </si>
  <si>
    <t>70 bis unter 78 pathogeninaktivierte Thrombozytenkonzentrate</t>
  </si>
  <si>
    <t>ZP69.23</t>
  </si>
  <si>
    <t>8-800.hq</t>
  </si>
  <si>
    <t>78 bis unter 86 pathogeninaktivierte Thrombozytenkonzentrate</t>
  </si>
  <si>
    <t>ZP69.24</t>
  </si>
  <si>
    <t>8-800.hr</t>
  </si>
  <si>
    <t>86 bis unter 94 pathogeninaktivierte Thrombozytenkonzentrate</t>
  </si>
  <si>
    <t>ZP69.25</t>
  </si>
  <si>
    <t>8-800.hs</t>
  </si>
  <si>
    <t>94 bis unter 102 pathogeninaktivierte Thrombozytenkonzentrate</t>
  </si>
  <si>
    <t>ZP69.26</t>
  </si>
  <si>
    <t>8-800.ht</t>
  </si>
  <si>
    <t>102 bis unter 110 pathogeninaktivierte Thrombozytenkonzentrate</t>
  </si>
  <si>
    <t>ZP69.27</t>
  </si>
  <si>
    <t>8-800.hu</t>
  </si>
  <si>
    <t>110 bis unter 118 pathogeninaktivierte Thrombozytenkonzentrate</t>
  </si>
  <si>
    <t>ZP69.28</t>
  </si>
  <si>
    <t>8-800.hv</t>
  </si>
  <si>
    <t>118 bis unter 126 pathogeninaktivierte Thrombozytenkonzentrate</t>
  </si>
  <si>
    <t>ZP69.29</t>
  </si>
  <si>
    <t>8-800.hz</t>
  </si>
  <si>
    <t>126 bis unter 134 pathogeninaktivierte Thrombozytenkonzentrate</t>
  </si>
  <si>
    <t>ZP69.30</t>
  </si>
  <si>
    <t>8-800.n0</t>
  </si>
  <si>
    <t>134 bis unter 146 pathogeninaktivierte Thrombozytenkonzentrate</t>
  </si>
  <si>
    <t>ZP69.31</t>
  </si>
  <si>
    <t>8-800.n1</t>
  </si>
  <si>
    <t>146 bis unter 158 pathogeninaktivierte Thrombozytenkonzentrate</t>
  </si>
  <si>
    <t>ZP69.32</t>
  </si>
  <si>
    <t>8-800.n2</t>
  </si>
  <si>
    <t>158 bis unter 170 pathogeninaktivierte Thrombozytenkonzentrate</t>
  </si>
  <si>
    <t>ZP69.33</t>
  </si>
  <si>
    <t>8-800.n3</t>
  </si>
  <si>
    <t>170 bis unter 182 pathogeninaktivierte Thrombozytenkonzentrate</t>
  </si>
  <si>
    <t>ZP69.34</t>
  </si>
  <si>
    <t>8-800.n4</t>
  </si>
  <si>
    <t>182 bis unter 194 pathogeninaktivierte Thrombozytenkonzentrate</t>
  </si>
  <si>
    <t>ZP69.35</t>
  </si>
  <si>
    <t>8-800.n5</t>
  </si>
  <si>
    <t>194 bis unter 210 pathogeninaktivierte Thrombozytenkonzentrate</t>
  </si>
  <si>
    <t>ZP69.36</t>
  </si>
  <si>
    <t>8-800.n6</t>
  </si>
  <si>
    <t>210 bis unter 226 pathogeninaktivierte Thrombozytenkonzentrate</t>
  </si>
  <si>
    <t>ZP69.37</t>
  </si>
  <si>
    <t>8-800.n7</t>
  </si>
  <si>
    <t>226 bis unter 242 pathogeninaktivierte Thrombozytenkonzentrate</t>
  </si>
  <si>
    <t>ZP69.38</t>
  </si>
  <si>
    <t>8-800.n8</t>
  </si>
  <si>
    <t>242 bis unter 258 pathogeninaktivierte Thrombozytenkonzentrate</t>
  </si>
  <si>
    <t>ZP69.39</t>
  </si>
  <si>
    <t>8-800.n9</t>
  </si>
  <si>
    <t>258 bis unter 274 pathogeninaktivierte Thrombozytenkonzentrate</t>
  </si>
  <si>
    <t>ZP69.40</t>
  </si>
  <si>
    <t>8-800.na</t>
  </si>
  <si>
    <t>274 bis unter 294 pathogeninaktivierte Thrombozytenkonzentrate</t>
  </si>
  <si>
    <t>ZP69.41</t>
  </si>
  <si>
    <t>8-800.nb</t>
  </si>
  <si>
    <t>294 bis unter 314 pathogeninaktivierte Thrombozytenkonzentrate</t>
  </si>
  <si>
    <t>ZP69.42</t>
  </si>
  <si>
    <t>8-800.nc</t>
  </si>
  <si>
    <t>314 bis unter 334 pathogeninaktivierte Thrombozytenkonzentrate</t>
  </si>
  <si>
    <t>ZP69.43</t>
  </si>
  <si>
    <t>8-800.nd</t>
  </si>
  <si>
    <t>334 bis unter 354 pathogeninaktivierte Thrombozytenkonzentrate</t>
  </si>
  <si>
    <t>ZP69.44</t>
  </si>
  <si>
    <t>8-800.ne</t>
  </si>
  <si>
    <t>354 bis unter 374 pathogeninaktivierte Thrombozytenkonzentrate</t>
  </si>
  <si>
    <t>ZP69.45</t>
  </si>
  <si>
    <t>8-800.nf</t>
  </si>
  <si>
    <t>374 oder mehr pathogeninaktivierte Thrombozytenkonzentrate</t>
  </si>
  <si>
    <t>ZP70</t>
  </si>
  <si>
    <t>Gabe von pathogen-inaktivierten Apherese-Thrombozyten-konzentraten</t>
  </si>
  <si>
    <t>Transfusion von Vollblut, Erythrozytenkonzentrat und Thrombozytenkonzentrat: Pathogeninaktiviertes Apherese-Thrombozytenkonzentrat</t>
  </si>
  <si>
    <t>ZP70.01</t>
  </si>
  <si>
    <t>8-800.d0</t>
  </si>
  <si>
    <t>1 pathogeninaktiviertes Apherese-Thrombozytenkonzentrat</t>
  </si>
  <si>
    <t>ZP70.02</t>
  </si>
  <si>
    <t>8-800.d1</t>
  </si>
  <si>
    <t>2 pathogeninaktivierte Apherese-Thrombozytenkonzentrate</t>
  </si>
  <si>
    <t>ZP70.03</t>
  </si>
  <si>
    <t>8-800.d2</t>
  </si>
  <si>
    <t>3 pathogeninaktivierte Apherese-Thrombozytenkonzentrate</t>
  </si>
  <si>
    <t>ZP70.04</t>
  </si>
  <si>
    <t>8-800.d3</t>
  </si>
  <si>
    <t>4 pathogeninaktivierte Apherese-Thrombozytenkonzentrate</t>
  </si>
  <si>
    <t>ZP70.05</t>
  </si>
  <si>
    <t>8-800.d4</t>
  </si>
  <si>
    <t>5 pathogeninaktivierte Apherese-Thrombozytenkonzentrate</t>
  </si>
  <si>
    <t>ZP70.06</t>
  </si>
  <si>
    <t>8-800.d5</t>
  </si>
  <si>
    <t>6 bis unter 8 pathogeninaktivierte Apherese-Thrombozytenkonzentrate</t>
  </si>
  <si>
    <t>ZP70.07</t>
  </si>
  <si>
    <t>8-800.d6</t>
  </si>
  <si>
    <t>8 bis unter 10 pathogeninaktivierte Apherese-Thrombozytenkonzentrate</t>
  </si>
  <si>
    <t>ZP70.08</t>
  </si>
  <si>
    <t>8-800.d7</t>
  </si>
  <si>
    <t>10 bis unter 12 pathogeninaktivierte Apherese-Thrombozytenkonzentrate</t>
  </si>
  <si>
    <t>ZP70.09</t>
  </si>
  <si>
    <t>8-800.d8</t>
  </si>
  <si>
    <t>12 bis unter 14 pathogeninaktivierte Apherese-Thrombozytenkonzentrate</t>
  </si>
  <si>
    <t>ZP70.10</t>
  </si>
  <si>
    <t>8-800.d9</t>
  </si>
  <si>
    <t>14 bis unter 16 pathogeninaktivierte Apherese-Thrombozytenkonzentrate</t>
  </si>
  <si>
    <t>ZP70.11</t>
  </si>
  <si>
    <t>8-800.da</t>
  </si>
  <si>
    <t>16 bis unter 18 pathogeninaktivierte Apherese-Thrombozytenkonzentrate</t>
  </si>
  <si>
    <t>ZP70.12</t>
  </si>
  <si>
    <t>8-800.db</t>
  </si>
  <si>
    <t>18 bis unter 20 pathogeninaktivierte Apherese-Thrombozytenkonzentrate</t>
  </si>
  <si>
    <t>ZP70.13</t>
  </si>
  <si>
    <t>8-800.dc</t>
  </si>
  <si>
    <t>20 bis unter 24 pathogeninaktivierte Apherese-Thrombozytenkonzentrate</t>
  </si>
  <si>
    <t>ZP70.14</t>
  </si>
  <si>
    <t>8-800.dd</t>
  </si>
  <si>
    <t>24 bis unter 28 pathogeninaktivierte Apherese-Thrombozytenkonzentrate</t>
  </si>
  <si>
    <t>ZP70.15</t>
  </si>
  <si>
    <t>8-800.de</t>
  </si>
  <si>
    <t>28 bis unter 32 pathogeninaktivierte Apherese-Thrombozytenkonzentrate</t>
  </si>
  <si>
    <t>ZP70.16</t>
  </si>
  <si>
    <t>8-800.df</t>
  </si>
  <si>
    <t>32 bis unter 36 pathogeninaktivierte Apherese-Thrombozytenkonzentrate</t>
  </si>
  <si>
    <t>ZP70.17</t>
  </si>
  <si>
    <t>8-800.dg</t>
  </si>
  <si>
    <t>36 bis unter 40 pathogeninaktivierte Apherese-Thrombozytenkonzentrate</t>
  </si>
  <si>
    <t>ZP70.18</t>
  </si>
  <si>
    <t>8-800.dh</t>
  </si>
  <si>
    <t>40 bis unter 46 pathogeninaktivierte Apherese-Thrombozytenkonzentrate</t>
  </si>
  <si>
    <t>ZP70.19</t>
  </si>
  <si>
    <t>8-800.dj</t>
  </si>
  <si>
    <t>46 bis unter 52 pathogeninaktivierte Apherese-Thrombozytenkonzentrate</t>
  </si>
  <si>
    <t>ZP70.20</t>
  </si>
  <si>
    <t>8-800.dk</t>
  </si>
  <si>
    <t>52 bis unter 58 pathogeninaktivierte Apherese-Thrombozytenkonzentrate</t>
  </si>
  <si>
    <t>ZP70.21</t>
  </si>
  <si>
    <t>8-800.dm</t>
  </si>
  <si>
    <t>58 bis unter 64 pathogeninaktivierte Apherese-Thrombozytenkonzentrate</t>
  </si>
  <si>
    <t>ZP70.22</t>
  </si>
  <si>
    <t>8-800.dn</t>
  </si>
  <si>
    <t>64 bis unter 70 pathogeninaktivierte Apherese-Thrombozytenkonzentrate</t>
  </si>
  <si>
    <t>ZP70.23</t>
  </si>
  <si>
    <t>8-800.dp</t>
  </si>
  <si>
    <t>70 bis unter 78 pathogeninaktivierte Apherese-Thrombozytenkonzentrate</t>
  </si>
  <si>
    <t>ZP70.24</t>
  </si>
  <si>
    <t>8-800.dq</t>
  </si>
  <si>
    <t>78 bis unter 86 pathogeninaktivierte Apherese-Thrombozytenkonzentrate</t>
  </si>
  <si>
    <t>ZP70.25</t>
  </si>
  <si>
    <t>8-800.dr</t>
  </si>
  <si>
    <t>86 bis unter 94 pathogeninaktivierte Apherese-Thrombozytenkonzentrate</t>
  </si>
  <si>
    <t>ZP70.26</t>
  </si>
  <si>
    <t>8-800.ds</t>
  </si>
  <si>
    <t>94 bis unter 102 pathogeninaktivierte Apherese-Thrombozytenkonzentrate</t>
  </si>
  <si>
    <t>ZP70.27</t>
  </si>
  <si>
    <t>8-800.dt</t>
  </si>
  <si>
    <t>102 bis unter 110 pathogeninaktivierte Apherese-Thrombozytenkonzentrate</t>
  </si>
  <si>
    <t>ZP70.28</t>
  </si>
  <si>
    <t>8-800.du</t>
  </si>
  <si>
    <t>110 bis unter 118 pathogeninaktivierte Apherese-Thrombozytenkonzentrate</t>
  </si>
  <si>
    <t>ZP70.29</t>
  </si>
  <si>
    <t>8-800.dv</t>
  </si>
  <si>
    <t>118 bis unter 126 pathogeninaktivierte Apherese-Thrombozytenkonzentrate</t>
  </si>
  <si>
    <t>ZP70.30</t>
  </si>
  <si>
    <t>8-800.dz</t>
  </si>
  <si>
    <t>126 bis unter 134 pathogeninaktivierte Apherese-Thrombozytenkonzentrate</t>
  </si>
  <si>
    <t>ZP70.31</t>
  </si>
  <si>
    <t>8-800.j0</t>
  </si>
  <si>
    <t>134 bis unter 146 pathogeninaktivierte Apherese-Thrombozytenkonzentrate</t>
  </si>
  <si>
    <t>ZP70.32</t>
  </si>
  <si>
    <t>8-800.j1</t>
  </si>
  <si>
    <t>146 bis unter 158 pathogeninaktivierte Apherese-Thrombozytenkonzentrate</t>
  </si>
  <si>
    <t>ZP70.33</t>
  </si>
  <si>
    <t>8-800.j2</t>
  </si>
  <si>
    <t>158 bis unter 170 pathogeninaktivierte Apherese-Thrombozytenkonzentrate</t>
  </si>
  <si>
    <t>ZP70.34</t>
  </si>
  <si>
    <t>8-800.j3</t>
  </si>
  <si>
    <t>170 bis unter 182 pathogeninaktivierte Apherese-Thrombozytenkonzentrate</t>
  </si>
  <si>
    <t>ZP70.35</t>
  </si>
  <si>
    <t>8-800.j4</t>
  </si>
  <si>
    <t>182 bis unter 194 pathogeninaktivierte Apherese-Thrombozytenkonzentrate</t>
  </si>
  <si>
    <t>ZP70.36</t>
  </si>
  <si>
    <t>8-800.j5</t>
  </si>
  <si>
    <t>194 bis unter 210 pathogeninaktivierte Apherese-Thrombozytenkonzentrate</t>
  </si>
  <si>
    <t>ZP70.37</t>
  </si>
  <si>
    <t>8-800.j6</t>
  </si>
  <si>
    <t>210 bis unter 226 pathogeninaktivierte Apherese-Thrombozytenkonzentrate</t>
  </si>
  <si>
    <t>ZP70.38</t>
  </si>
  <si>
    <t>8-800.j7</t>
  </si>
  <si>
    <t>226 bis unter 242 pathogeninaktivierte Apherese-Thrombozytenkonzentrate</t>
  </si>
  <si>
    <t>ZP70.39</t>
  </si>
  <si>
    <t>8-800.j8</t>
  </si>
  <si>
    <t>242 bis unter 258 pathogeninaktivierte Apherese-Thrombozytenkonzentrate</t>
  </si>
  <si>
    <t>ZP70.40</t>
  </si>
  <si>
    <t>8-800.j9</t>
  </si>
  <si>
    <t>258 bis unter 274 pathogeninaktivierte Apherese-Thrombozytenkonzentrate</t>
  </si>
  <si>
    <t>ZP70.41</t>
  </si>
  <si>
    <t>8-800.ja</t>
  </si>
  <si>
    <t>274 bis unter 294 pathogeninaktivierte Apherese-Thrombozytenkonzentrate</t>
  </si>
  <si>
    <t>ZP70.42</t>
  </si>
  <si>
    <t>8-800.jb</t>
  </si>
  <si>
    <t>294 bis unter 314 pathogeninaktivierte Apherese-Thrombozytenkonzentrate</t>
  </si>
  <si>
    <t>ZP70.43</t>
  </si>
  <si>
    <t>8-800.jc</t>
  </si>
  <si>
    <t>314 bis unter 334 pathogeninaktivierte Apherese-Thrombozytenkonzentrate</t>
  </si>
  <si>
    <t>ZP70.44</t>
  </si>
  <si>
    <t>8-800.jd</t>
  </si>
  <si>
    <t>334 bis unter 354 pathogeninaktivierte Apherese-Thrombozytenkonzentrate</t>
  </si>
  <si>
    <t>ZP70.45</t>
  </si>
  <si>
    <t>8-800.je</t>
  </si>
  <si>
    <t>354 bis unter 374 pathogeninaktivierte Apherese-Thrombozytenkonzentrate</t>
  </si>
  <si>
    <t>ZP70.46</t>
  </si>
  <si>
    <t>8-800.jf</t>
  </si>
  <si>
    <t>374 oder mehr pathogeninaktivierte Apherese-Thrombozytenkonzentrate</t>
  </si>
  <si>
    <t>ZP73</t>
  </si>
  <si>
    <t>Elektrokonvulsionstherapie [EKT]</t>
  </si>
  <si>
    <t>ZP73.01</t>
  </si>
  <si>
    <t>8-630.2</t>
  </si>
  <si>
    <t>Grundleistung</t>
  </si>
  <si>
    <t>ZP73.02</t>
  </si>
  <si>
    <t>8-630.3</t>
  </si>
  <si>
    <t>Therapiesitzung</t>
  </si>
  <si>
    <t>ZP74</t>
  </si>
  <si>
    <t>Gabe von Ipilimumab, parenteral</t>
  </si>
  <si>
    <t>Applikation von Medikamenten, Liste 6: Ipilimumab, parenteral</t>
  </si>
  <si>
    <t>ZP74.01</t>
  </si>
  <si>
    <t>6-006.j0</t>
  </si>
  <si>
    <t>ZP74.02</t>
  </si>
  <si>
    <t>6-006.j1</t>
  </si>
  <si>
    <t>ZP74.03</t>
  </si>
  <si>
    <t>6-006.j2</t>
  </si>
  <si>
    <t>ZP74.04</t>
  </si>
  <si>
    <t>6-006.j3</t>
  </si>
  <si>
    <t>ZP74.05</t>
  </si>
  <si>
    <t>6-006.j4</t>
  </si>
  <si>
    <t>ZP74.06</t>
  </si>
  <si>
    <t>6-006.j5</t>
  </si>
  <si>
    <t>ZP74.07</t>
  </si>
  <si>
    <t>6-006.j6</t>
  </si>
  <si>
    <t>ZP74.08</t>
  </si>
  <si>
    <t>6-006.j7</t>
  </si>
  <si>
    <t>ZP74.09</t>
  </si>
  <si>
    <t>6-006.j8</t>
  </si>
  <si>
    <t>100 mg bis unter 120 mg</t>
  </si>
  <si>
    <t>ZP74.10</t>
  </si>
  <si>
    <t>6-006.j9</t>
  </si>
  <si>
    <t>ZP74.11</t>
  </si>
  <si>
    <t>6-006.ja</t>
  </si>
  <si>
    <t>ZP74.12</t>
  </si>
  <si>
    <t>6-006.jb</t>
  </si>
  <si>
    <t>ZP74.13</t>
  </si>
  <si>
    <t>6-006.jc</t>
  </si>
  <si>
    <t>ZP74.14</t>
  </si>
  <si>
    <t>6-006.jd</t>
  </si>
  <si>
    <t>ZP74.15</t>
  </si>
  <si>
    <t>6-006.je</t>
  </si>
  <si>
    <t>ZP74.16</t>
  </si>
  <si>
    <t>6-006.jf</t>
  </si>
  <si>
    <t>ZP74.17</t>
  </si>
  <si>
    <t>6-006.jg</t>
  </si>
  <si>
    <t>260 mg bis unter 300 mg</t>
  </si>
  <si>
    <t>ZP74.18</t>
  </si>
  <si>
    <t>6-006.jh</t>
  </si>
  <si>
    <t>300 mg bis unter 340 mg</t>
  </si>
  <si>
    <t>ZP74.19</t>
  </si>
  <si>
    <t>6-006.jj</t>
  </si>
  <si>
    <t>340 mg bis unter 380 mg</t>
  </si>
  <si>
    <t>ZP74.20</t>
  </si>
  <si>
    <t>6-006.jk</t>
  </si>
  <si>
    <t>380 mg bis unter 420 mg</t>
  </si>
  <si>
    <t>ZP74.21</t>
  </si>
  <si>
    <t>6-006.jm</t>
  </si>
  <si>
    <t>420 mg bis unter 460 mg</t>
  </si>
  <si>
    <t>ZP74.22</t>
  </si>
  <si>
    <t>6-006.jn</t>
  </si>
  <si>
    <t>460 mg bis unter 540 mg</t>
  </si>
  <si>
    <t>ZP74.23</t>
  </si>
  <si>
    <t>6-006.jp</t>
  </si>
  <si>
    <t>540 mg bis unter 620 mg</t>
  </si>
  <si>
    <t>ZP74.24</t>
  </si>
  <si>
    <t>6-006.jq</t>
  </si>
  <si>
    <t>620 mg bis unter 700 mg</t>
  </si>
  <si>
    <t>ZP74.25</t>
  </si>
  <si>
    <t>6-006.jr</t>
  </si>
  <si>
    <t>700 mg bis unter 860 mg</t>
  </si>
  <si>
    <t>ZP74.26</t>
  </si>
  <si>
    <t>6-006.js</t>
  </si>
  <si>
    <t>860 mg bis unter 1.020 mg</t>
  </si>
  <si>
    <t>ZP74.27</t>
  </si>
  <si>
    <t>6-006.jt</t>
  </si>
  <si>
    <t>1.020 mg bis unter 1.180 mg</t>
  </si>
  <si>
    <t>ZP74.28</t>
  </si>
  <si>
    <t>6-006.ju</t>
  </si>
  <si>
    <t>1.180 mg bis unter 1.340 mg</t>
  </si>
  <si>
    <t>ZP74.29</t>
  </si>
  <si>
    <t>6-006.jv</t>
  </si>
  <si>
    <t>1.340 mg bis unter 1.500 mg</t>
  </si>
  <si>
    <t>ZP74.30</t>
  </si>
  <si>
    <t>6-006.jw</t>
  </si>
  <si>
    <t>1.500 mg oder mehr</t>
  </si>
  <si>
    <t>Ist-Daten des Kalenderjahres 2021</t>
  </si>
  <si>
    <t>PEPP 2021; Anlage 3</t>
  </si>
  <si>
    <t>Transfusion von Plasmabestandteilen und gentechnisch hergestellten Plasmaproteinen: Human-Immunglobulin, spezifisch gegen Hepatitis-B-surface-Antigen [HBsAg]</t>
  </si>
  <si>
    <t>Transfusion von Plasmabestandteilen und gentechnisch hergestellten Plasmaproteinen: Human-Immunglobulin, spezifisch gegen Zytomegalie-Virus [CMV]</t>
  </si>
  <si>
    <t>Transfusion von Plasmabestandteilen und gentechnisch hergestellten Plasmaproteinen: Human-Immunglobulin, spezifisch gegen Varicella-Zoster-Virus [VZV]</t>
  </si>
  <si>
    <t>Gabe von Carmustin, Implantat, intrathekal</t>
  </si>
  <si>
    <t>Applikation von Medikamenten, Liste 3: Carmustin, Implantat, intrathekal</t>
  </si>
  <si>
    <t>Gabe von Decitabin, parenteral</t>
  </si>
  <si>
    <t>Applikation von Medikamenten, Liste 4: Decitabin, parenteral</t>
  </si>
  <si>
    <t>siehe ZP67.15-ZP67.29</t>
  </si>
  <si>
    <t>Siehe weitere Differenzierung ZP67.15 bis ZP67.29</t>
  </si>
  <si>
    <t>siehe ZP67.22-ZP67.29</t>
  </si>
  <si>
    <t>Siehe weitere Differenzierung ZP67.22 bis ZP67.29</t>
  </si>
  <si>
    <t>ZP67.22</t>
  </si>
  <si>
    <t>6-005.mn</t>
  </si>
  <si>
    <t>4.000 mg bis unter 4.640 mg</t>
  </si>
  <si>
    <t>ZP67.23</t>
  </si>
  <si>
    <t>6-005.mp</t>
  </si>
  <si>
    <t>4.640 mg bis unter 5.280 mg</t>
  </si>
  <si>
    <t>ZP67.24</t>
  </si>
  <si>
    <t>6-005.mq</t>
  </si>
  <si>
    <t>5.280 mg bis unter 5.920 mg</t>
  </si>
  <si>
    <t>ZP67.25</t>
  </si>
  <si>
    <t>6-005.mr</t>
  </si>
  <si>
    <t>5.920 mg bis unter 6.560 mg</t>
  </si>
  <si>
    <t>ZP67.26</t>
  </si>
  <si>
    <t>6-005.ms</t>
  </si>
  <si>
    <t>6.560 mg bis unter 7.200 mg</t>
  </si>
  <si>
    <t>ZP67.27</t>
  </si>
  <si>
    <t>6-005.mt</t>
  </si>
  <si>
    <t>7.200 mg bis unter 7.840 mg</t>
  </si>
  <si>
    <t>ZP67.28</t>
  </si>
  <si>
    <t>6-005.mu</t>
  </si>
  <si>
    <t>7.840 mg bis unter 8.480 mg</t>
  </si>
  <si>
    <t>ZP67.29</t>
  </si>
  <si>
    <t>6-005.mv</t>
  </si>
  <si>
    <t>8.480 mg oder mehr</t>
  </si>
  <si>
    <t>ZP75</t>
  </si>
  <si>
    <t>Repetitive transkranielle Magnetstimulation [rTMS]</t>
  </si>
  <si>
    <t>ZP75.01</t>
  </si>
  <si>
    <t>8-632.0</t>
  </si>
  <si>
    <t>ZP75.02</t>
  </si>
  <si>
    <t>8-632.1</t>
  </si>
  <si>
    <t>PEPP 2022; Anlage 3</t>
  </si>
  <si>
    <t>Gabe von Prothrombinkomplex, parenteral</t>
  </si>
  <si>
    <t>Siehe weitere Differenzierung ZP12.23 bis ZP12.30</t>
  </si>
  <si>
    <t>ZP12.23</t>
  </si>
  <si>
    <t>6-001.bp</t>
  </si>
  <si>
    <t>320 mg bis unter 360 mg</t>
  </si>
  <si>
    <t>ZP12.24</t>
  </si>
  <si>
    <t>6-001.bq</t>
  </si>
  <si>
    <t>360 mg bis unter 400 mg</t>
  </si>
  <si>
    <t>ZP12.25</t>
  </si>
  <si>
    <t>6-001.br</t>
  </si>
  <si>
    <t>400 mg bis unter 440 mg</t>
  </si>
  <si>
    <t>ZP12.26</t>
  </si>
  <si>
    <t>6-001.bs</t>
  </si>
  <si>
    <t>440 mg bis unter 480 mg</t>
  </si>
  <si>
    <t>ZP12.27</t>
  </si>
  <si>
    <t>6-001.bt</t>
  </si>
  <si>
    <t>480 mg bis unter 520 mg</t>
  </si>
  <si>
    <t>ZP12.28</t>
  </si>
  <si>
    <t>6-001.bu</t>
  </si>
  <si>
    <t>520 mg bis unter 560 mg</t>
  </si>
  <si>
    <t>ZP12.29</t>
  </si>
  <si>
    <t>6-001.bv</t>
  </si>
  <si>
    <t>560 mg bis unter 600 mg</t>
  </si>
  <si>
    <t>ZP12.30</t>
  </si>
  <si>
    <t>6-001.bw</t>
  </si>
  <si>
    <t>Gabe von C1-Esteraseinhibitor, parenteral</t>
  </si>
  <si>
    <t>Siehe weitere Differenzierung ZP22.19 bis ZP22.30</t>
  </si>
  <si>
    <t>ZP22.19</t>
  </si>
  <si>
    <t>6-002.8j</t>
  </si>
  <si>
    <t>ZP22.20</t>
  </si>
  <si>
    <t>6-002.8k</t>
  </si>
  <si>
    <t>ZP22.21</t>
  </si>
  <si>
    <t>6-002.8m</t>
  </si>
  <si>
    <t>ZP22.22</t>
  </si>
  <si>
    <t>6-002.8n</t>
  </si>
  <si>
    <t>ZP22.23</t>
  </si>
  <si>
    <t>6-002.8p</t>
  </si>
  <si>
    <t>ZP22.24</t>
  </si>
  <si>
    <t>6-002.8q</t>
  </si>
  <si>
    <t>ZP22.25</t>
  </si>
  <si>
    <t>6-002.8r</t>
  </si>
  <si>
    <t>ZP22.26</t>
  </si>
  <si>
    <t>6-002.8s</t>
  </si>
  <si>
    <t>ZP22.27</t>
  </si>
  <si>
    <t>6-002.8t</t>
  </si>
  <si>
    <t>ZP22.28</t>
  </si>
  <si>
    <t>6-002.8u</t>
  </si>
  <si>
    <t>ZP22.29</t>
  </si>
  <si>
    <t>6-002.8v</t>
  </si>
  <si>
    <t>ZP22.30</t>
  </si>
  <si>
    <t>6-002.8w</t>
  </si>
  <si>
    <t>Gabe von Erythrozytenkonzentraten</t>
  </si>
  <si>
    <t>Gabe von patientenbezogenen Thrombozytenkonzentraten</t>
  </si>
  <si>
    <t>Siehe weitere Differenzierung ZP47.15 bis ZP47.26</t>
  </si>
  <si>
    <t>ZP47.15</t>
  </si>
  <si>
    <t>6-004.7e</t>
  </si>
  <si>
    <t>2.460 mg bis unter 2.700 mg</t>
  </si>
  <si>
    <t>ZP47.16</t>
  </si>
  <si>
    <t>6-004.7f</t>
  </si>
  <si>
    <t>2.700 mg bis unter 3.180 mg</t>
  </si>
  <si>
    <t>ZP47.17</t>
  </si>
  <si>
    <t>6-004.7g</t>
  </si>
  <si>
    <t>3.180 mg bis unter 3.660 mg</t>
  </si>
  <si>
    <t>ZP47.18</t>
  </si>
  <si>
    <t>6-004.7h</t>
  </si>
  <si>
    <t>3.660 mg bis unter 4.140 mg</t>
  </si>
  <si>
    <t>ZP47.19</t>
  </si>
  <si>
    <t>6-004.7j</t>
  </si>
  <si>
    <t>4.140 mg bis unter 4.620 mg</t>
  </si>
  <si>
    <t>ZP47.20</t>
  </si>
  <si>
    <t>6-004.7k</t>
  </si>
  <si>
    <t>4.620 mg bis unter 5.100 mg</t>
  </si>
  <si>
    <t>ZP47.21</t>
  </si>
  <si>
    <t>6-004.7m</t>
  </si>
  <si>
    <t>5.100 mg bis unter 5.580 mg</t>
  </si>
  <si>
    <t>ZP47.22</t>
  </si>
  <si>
    <t>6-004.7n</t>
  </si>
  <si>
    <t>5.580 mg bis unter 6.060 mg</t>
  </si>
  <si>
    <t>ZP47.23</t>
  </si>
  <si>
    <t>6-004.7p</t>
  </si>
  <si>
    <t>6.060 mg bis unter 6.540 mg</t>
  </si>
  <si>
    <t>ZP47.24</t>
  </si>
  <si>
    <t>6-004.7q</t>
  </si>
  <si>
    <t>6.540 mg bis unter 7.020 mg</t>
  </si>
  <si>
    <t>ZP47.25</t>
  </si>
  <si>
    <t>6-004.7r</t>
  </si>
  <si>
    <t>7.020 mg bis unter 7.500 mg</t>
  </si>
  <si>
    <t>ZP47.26</t>
  </si>
  <si>
    <t>6-004.7s</t>
  </si>
  <si>
    <t>7.500 mg oder mehr</t>
  </si>
  <si>
    <t>Gabe von Thrombozytenkonzentraten</t>
  </si>
  <si>
    <t>Gabe von Apherese-Thrombozytenkonzentraten</t>
  </si>
  <si>
    <t>Gabe von pathogeninaktivierten Thrombozytenkonzentraten</t>
  </si>
  <si>
    <t>Gabe von pathogeninaktivierten Apherese-Thrombozytenkonzentraten</t>
  </si>
  <si>
    <t>Siehe ZP04.14-ZP04.23</t>
  </si>
  <si>
    <t>Siehe ZP10.18-ZP10.20</t>
  </si>
  <si>
    <t>Siehe ZP11.21-ZP11.25</t>
  </si>
  <si>
    <t>Siehe ZP12.23-ZP12.30</t>
  </si>
  <si>
    <t>Siehe ZP16.16-ZP16.24</t>
  </si>
  <si>
    <t>Siehe ZP22.19-ZP22.30</t>
  </si>
  <si>
    <t>Siehe ZP39.25-ZP39.30</t>
  </si>
  <si>
    <t>Siehe ZP47.15-ZP47.26</t>
  </si>
  <si>
    <t>Siehe ZP48.20-ZP48.29</t>
  </si>
  <si>
    <t>Siehe ZP58.30-ZP58.46</t>
  </si>
  <si>
    <t>Siehe ZP59.31-ZP59.47</t>
  </si>
  <si>
    <t>Siehe ZP64.21-ZP64.31</t>
  </si>
  <si>
    <t>Siehe ZP67.15-ZP67.29</t>
  </si>
  <si>
    <t>Siehe ZP67.22-ZP67.29</t>
  </si>
  <si>
    <t>Ist-Daten 2020</t>
  </si>
  <si>
    <t>Ist-Daten  2021</t>
  </si>
  <si>
    <t>&lt;&lt;ID&gt;&gt;</t>
  </si>
  <si>
    <t>Ist-Daten 2021</t>
  </si>
  <si>
    <t>2.2</t>
  </si>
  <si>
    <t>Version 2022 - Korrekur Gesamtübersicht LfdNr. 13 Spalte Kurz: E12ÜLVVJÜ</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</si>
</sst>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0000"/>
    <numFmt numFmtId="165" formatCode="00000"/>
    <numFmt numFmtId="166" formatCode="0.000"/>
    <numFmt numFmtId="167" formatCode="#,##0.00\ &quot;€&quot;"/>
  </numFmts>
  <fonts count="6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4"/>
      <name val="Arial"/>
      <family val="2"/>
    </font>
    <font>
      <sz val="11"/>
      <name val="Arial"/>
      <family val="2"/>
    </font>
    <font>
      <sz val="11"/>
      <color indexed="8"/>
      <name val="Calibri"/>
      <family val="2"/>
    </font>
    <font>
      <sz val="11"/>
      <color indexed="9"/>
      <name val="Calibri"/>
      <family val="2"/>
    </font>
    <font>
      <sz val="10"/>
      <name val="Arial"/>
      <family val="2"/>
    </font>
    <font>
      <b/>
      <sz val="11"/>
      <color theme="1"/>
      <name val="Arial"/>
      <family val="2"/>
    </font>
    <font>
      <sz val="12"/>
      <name val="Arial"/>
      <family val="2"/>
    </font>
    <font>
      <sz val="13"/>
      <name val="Arial"/>
      <family val="2"/>
    </font>
    <font>
      <vertAlign val="superscript"/>
      <sz val="11"/>
      <color theme="1"/>
      <name val="Arial"/>
      <family val="2"/>
    </font>
    <font>
      <b/>
      <sz val="11"/>
      <name val="Arial"/>
      <family val="2"/>
    </font>
    <font>
      <sz val="13"/>
      <color theme="1"/>
      <name val="Arial"/>
      <family val="2"/>
    </font>
    <font>
      <vertAlign val="superscript"/>
      <sz val="11"/>
      <color indexed="8"/>
      <name val="Arial"/>
      <family val="2"/>
    </font>
    <font>
      <b/>
      <sz val="13"/>
      <name val="Arial"/>
      <family val="2"/>
    </font>
    <font>
      <b/>
      <sz val="13"/>
      <color theme="1"/>
      <name val="Arial"/>
      <family val="2"/>
    </font>
    <font>
      <b/>
      <sz val="12"/>
      <name val="Arial"/>
      <family val="2"/>
    </font>
    <font>
      <vertAlign val="superscript"/>
      <sz val="12"/>
      <name val="Arial"/>
      <family val="2"/>
    </font>
    <font>
      <vertAlign val="superscript"/>
      <sz val="11"/>
      <name val="Arial"/>
      <family val="2"/>
    </font>
    <font>
      <i/>
      <sz val="12"/>
      <name val="Arial"/>
      <family val="2"/>
    </font>
    <font>
      <b/>
      <vertAlign val="superscript"/>
      <sz val="12"/>
      <name val="Arial"/>
      <family val="2"/>
    </font>
    <font>
      <b/>
      <vertAlign val="superscript"/>
      <sz val="11"/>
      <name val="Arial"/>
      <family val="2"/>
    </font>
    <font>
      <b/>
      <sz val="13"/>
      <color theme="0"/>
      <name val="Arial"/>
      <family val="2"/>
    </font>
    <font>
      <b/>
      <vertAlign val="superscript"/>
      <sz val="13"/>
      <name val="Arial"/>
      <family val="2"/>
    </font>
    <font>
      <b/>
      <sz val="10"/>
      <color theme="1"/>
      <name val="Lucida Sans Unicode"/>
      <family val="2"/>
    </font>
    <font>
      <sz val="10"/>
      <color theme="1"/>
      <name val="Lucida Sans Unicode"/>
      <family val="2"/>
    </font>
    <font>
      <sz val="7"/>
      <color theme="1"/>
      <name val="Times New Roman"/>
      <family val="1"/>
    </font>
    <font>
      <sz val="14"/>
      <color theme="1"/>
      <name val="Calibri"/>
      <family val="2"/>
      <scheme val="minor"/>
    </font>
    <font>
      <u/>
      <sz val="11"/>
      <color indexed="12"/>
      <name val="Arial"/>
      <family val="2"/>
    </font>
    <font>
      <sz val="10"/>
      <color indexed="8"/>
      <name val="Arial"/>
      <family val="2"/>
    </font>
    <font>
      <b/>
      <sz val="11"/>
      <color theme="1"/>
      <name val="Calibri"/>
      <family val="2"/>
      <scheme val="minor"/>
    </font>
    <font>
      <sz val="11"/>
      <name val="Calibri"/>
      <family val="2"/>
      <scheme val="minor"/>
    </font>
    <font>
      <u/>
      <sz val="11"/>
      <color theme="10"/>
      <name val="Arial"/>
      <family val="2"/>
    </font>
    <font>
      <u/>
      <sz val="11"/>
      <color theme="10"/>
      <name val="Calibri"/>
      <family val="2"/>
      <scheme val="minor"/>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tint="-0.3499862666707357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theme="1"/>
      </bottom>
      <diagonal/>
    </border>
  </borders>
  <cellStyleXfs count="201">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44" fontId="32" fillId="0" borderId="0" applyFont="0" applyFill="0" applyBorder="0" applyAlignment="0" applyProtection="0"/>
    <xf numFmtId="44" fontId="32" fillId="0" borderId="0" applyFont="0" applyFill="0" applyBorder="0" applyAlignment="0" applyProtection="0"/>
    <xf numFmtId="43" fontId="26"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2" fillId="0" borderId="0"/>
    <xf numFmtId="0" fontId="25" fillId="0" borderId="0"/>
    <xf numFmtId="0" fontId="30" fillId="0" borderId="0"/>
    <xf numFmtId="0" fontId="26" fillId="0" borderId="0"/>
    <xf numFmtId="0" fontId="25" fillId="0" borderId="0"/>
    <xf numFmtId="0" fontId="30" fillId="0" borderId="0"/>
    <xf numFmtId="0" fontId="32" fillId="0" borderId="0"/>
    <xf numFmtId="0"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xf numFmtId="0" fontId="26" fillId="0" borderId="0"/>
    <xf numFmtId="44" fontId="26" fillId="0" borderId="0" applyFont="0" applyFill="0" applyBorder="0" applyAlignment="0" applyProtection="0"/>
    <xf numFmtId="44" fontId="2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0" fontId="24" fillId="0" borderId="0"/>
    <xf numFmtId="43" fontId="26" fillId="0" borderId="0" applyFont="0" applyFill="0" applyBorder="0" applyAlignment="0" applyProtection="0"/>
    <xf numFmtId="9" fontId="26"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21" fillId="0" borderId="0"/>
    <xf numFmtId="0" fontId="21" fillId="0" borderId="0"/>
    <xf numFmtId="0" fontId="18" fillId="0" borderId="0"/>
    <xf numFmtId="0" fontId="54" fillId="0" borderId="0" applyNumberFormat="0" applyFill="0" applyBorder="0" applyAlignment="0" applyProtection="0">
      <alignment vertical="top"/>
      <protection locked="0"/>
    </xf>
    <xf numFmtId="0" fontId="18" fillId="0" borderId="0"/>
    <xf numFmtId="0" fontId="18" fillId="0" borderId="0"/>
    <xf numFmtId="0" fontId="55" fillId="0" borderId="0"/>
    <xf numFmtId="0" fontId="17" fillId="0" borderId="0"/>
    <xf numFmtId="0" fontId="16" fillId="0" borderId="0"/>
    <xf numFmtId="0" fontId="15" fillId="0" borderId="0"/>
    <xf numFmtId="0" fontId="14" fillId="0" borderId="0"/>
    <xf numFmtId="0" fontId="13" fillId="0" borderId="0"/>
    <xf numFmtId="0" fontId="11" fillId="0" borderId="0"/>
    <xf numFmtId="0" fontId="5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1075">
    <xf numFmtId="0" fontId="0" fillId="0" borderId="0" xfId="0"/>
    <xf numFmtId="0" fontId="27" fillId="0" borderId="0" xfId="0" applyFont="1" applyAlignment="1">
      <alignment horizontal="left"/>
    </xf>
    <xf numFmtId="0" fontId="0" fillId="0" borderId="0" xfId="0" quotePrefix="1"/>
    <xf numFmtId="14" fontId="0" fillId="0" borderId="0" xfId="0" applyNumberFormat="1"/>
    <xf numFmtId="0" fontId="0" fillId="0" borderId="0" xfId="0" quotePrefix="1" applyAlignment="1">
      <alignment horizontal="right"/>
    </xf>
    <xf numFmtId="16" fontId="0" fillId="0" borderId="0" xfId="0" quotePrefix="1" applyNumberFormat="1" applyAlignment="1">
      <alignment horizontal="right"/>
    </xf>
    <xf numFmtId="14" fontId="29" fillId="0" borderId="0" xfId="0" applyNumberFormat="1" applyFont="1"/>
    <xf numFmtId="0" fontId="29" fillId="0" borderId="0" xfId="0" quotePrefix="1" applyFont="1" applyAlignment="1">
      <alignment horizontal="right"/>
    </xf>
    <xf numFmtId="0" fontId="29" fillId="0" borderId="0" xfId="0" applyFont="1"/>
    <xf numFmtId="0" fontId="27" fillId="0" borderId="0" xfId="31" applyFont="1" applyAlignment="1"/>
    <xf numFmtId="0" fontId="25" fillId="0" borderId="0" xfId="31"/>
    <xf numFmtId="0" fontId="25" fillId="0" borderId="0" xfId="31" applyFont="1"/>
    <xf numFmtId="0" fontId="0" fillId="17" borderId="1" xfId="41" applyFont="1" applyFill="1" applyBorder="1" applyAlignment="1" applyProtection="1">
      <alignment horizontal="left" vertical="center" wrapText="1"/>
      <protection locked="0"/>
    </xf>
    <xf numFmtId="0" fontId="0" fillId="17" borderId="1" xfId="41" applyFont="1" applyFill="1" applyBorder="1" applyAlignment="1" applyProtection="1">
      <alignment vertical="center"/>
      <protection locked="0"/>
    </xf>
    <xf numFmtId="0" fontId="26" fillId="17" borderId="1" xfId="41" applyFill="1" applyBorder="1" applyAlignment="1" applyProtection="1">
      <alignment vertical="center"/>
      <protection locked="0"/>
    </xf>
    <xf numFmtId="44" fontId="26" fillId="17" borderId="1" xfId="57" applyFill="1" applyBorder="1" applyAlignment="1" applyProtection="1">
      <alignment vertical="center"/>
      <protection locked="0"/>
    </xf>
    <xf numFmtId="0" fontId="26" fillId="17" borderId="1" xfId="41" applyFill="1" applyBorder="1" applyAlignment="1" applyProtection="1">
      <alignment horizontal="right" vertical="center" wrapText="1"/>
      <protection locked="0"/>
    </xf>
    <xf numFmtId="0" fontId="0" fillId="0" borderId="4" xfId="41" applyFont="1" applyFill="1" applyBorder="1" applyAlignment="1">
      <alignment horizontal="center" vertical="center" wrapText="1"/>
    </xf>
    <xf numFmtId="0" fontId="26" fillId="17" borderId="1" xfId="41" applyFill="1" applyBorder="1" applyAlignment="1" applyProtection="1">
      <alignment horizontal="right" vertical="center"/>
      <protection locked="0"/>
    </xf>
    <xf numFmtId="0" fontId="0" fillId="0" borderId="0" xfId="0"/>
    <xf numFmtId="0" fontId="29" fillId="0" borderId="0" xfId="0" applyFont="1"/>
    <xf numFmtId="0" fontId="29" fillId="0" borderId="0" xfId="0" applyFont="1" applyAlignment="1"/>
    <xf numFmtId="0" fontId="26" fillId="0" borderId="1" xfId="41" applyFill="1" applyBorder="1" applyAlignment="1">
      <alignment horizontal="center"/>
    </xf>
    <xf numFmtId="0" fontId="35" fillId="0" borderId="0" xfId="0" applyFont="1" applyAlignment="1">
      <alignment horizontal="left" vertical="top"/>
    </xf>
    <xf numFmtId="0" fontId="0" fillId="0" borderId="0" xfId="0" applyFill="1"/>
    <xf numFmtId="0" fontId="33" fillId="0" borderId="0" xfId="0" applyFont="1" applyFill="1" applyAlignment="1">
      <alignment vertical="center"/>
    </xf>
    <xf numFmtId="0" fontId="35" fillId="0" borderId="10" xfId="0" applyFont="1" applyFill="1" applyBorder="1" applyAlignment="1">
      <alignment horizontal="left" vertical="center"/>
    </xf>
    <xf numFmtId="0" fontId="29" fillId="0" borderId="9" xfId="0" applyFont="1" applyBorder="1" applyAlignment="1">
      <alignment horizontal="left" vertical="center"/>
    </xf>
    <xf numFmtId="0" fontId="29" fillId="0" borderId="13" xfId="0" applyFont="1" applyBorder="1" applyAlignment="1">
      <alignment horizontal="left" vertical="center"/>
    </xf>
    <xf numFmtId="0" fontId="29" fillId="0" borderId="0" xfId="0" applyFont="1" applyBorder="1" applyAlignment="1">
      <alignment horizontal="left" vertical="center"/>
    </xf>
    <xf numFmtId="0" fontId="29" fillId="0" borderId="12" xfId="0" applyFont="1" applyBorder="1" applyAlignment="1">
      <alignment horizontal="left" vertical="center"/>
    </xf>
    <xf numFmtId="0" fontId="0" fillId="0" borderId="14" xfId="0" applyBorder="1"/>
    <xf numFmtId="0" fontId="0" fillId="0" borderId="15" xfId="0" applyBorder="1"/>
    <xf numFmtId="0" fontId="29" fillId="17" borderId="9" xfId="0" applyFont="1" applyFill="1" applyBorder="1" applyAlignment="1" applyProtection="1">
      <alignment horizontal="left" vertical="center"/>
      <protection locked="0"/>
    </xf>
    <xf numFmtId="0" fontId="29" fillId="17" borderId="8" xfId="0" applyFont="1" applyFill="1" applyBorder="1" applyAlignment="1" applyProtection="1">
      <alignment horizontal="left" vertical="center"/>
      <protection locked="0"/>
    </xf>
    <xf numFmtId="0" fontId="26" fillId="17" borderId="4" xfId="41" applyFill="1" applyBorder="1" applyAlignment="1" applyProtection="1">
      <alignment horizontal="center" vertical="center"/>
      <protection locked="0"/>
    </xf>
    <xf numFmtId="0" fontId="26" fillId="17" borderId="5" xfId="41" applyFill="1" applyBorder="1" applyAlignment="1" applyProtection="1">
      <alignment horizontal="center" vertical="center"/>
      <protection locked="0"/>
    </xf>
    <xf numFmtId="0" fontId="26" fillId="17" borderId="5" xfId="41" applyFill="1" applyBorder="1" applyAlignment="1" applyProtection="1">
      <alignment horizontal="left" vertical="center" wrapText="1"/>
      <protection locked="0"/>
    </xf>
    <xf numFmtId="0" fontId="26" fillId="17" borderId="5" xfId="41" applyFill="1" applyBorder="1" applyAlignment="1" applyProtection="1">
      <alignment vertical="center"/>
      <protection locked="0"/>
    </xf>
    <xf numFmtId="0" fontId="26" fillId="17" borderId="3" xfId="41" applyFill="1" applyBorder="1" applyAlignment="1" applyProtection="1">
      <alignment vertical="center" wrapText="1"/>
      <protection locked="0"/>
    </xf>
    <xf numFmtId="0" fontId="29" fillId="18" borderId="14" xfId="0" applyFont="1" applyFill="1" applyBorder="1" applyAlignment="1" applyProtection="1">
      <alignment horizontal="left" vertical="center"/>
    </xf>
    <xf numFmtId="14" fontId="29" fillId="17" borderId="0" xfId="0" applyNumberFormat="1" applyFont="1" applyFill="1" applyBorder="1" applyAlignment="1" applyProtection="1">
      <alignment horizontal="left" vertical="center"/>
      <protection locked="0"/>
    </xf>
    <xf numFmtId="0" fontId="29" fillId="17" borderId="0" xfId="0" applyFont="1" applyFill="1" applyBorder="1" applyAlignment="1" applyProtection="1">
      <alignment vertical="center"/>
      <protection locked="0"/>
    </xf>
    <xf numFmtId="0" fontId="29" fillId="17" borderId="12" xfId="0" applyFont="1" applyFill="1" applyBorder="1" applyAlignment="1" applyProtection="1">
      <alignment vertical="center"/>
      <protection locked="0"/>
    </xf>
    <xf numFmtId="0" fontId="34" fillId="0" borderId="11" xfId="0" applyFont="1" applyBorder="1" applyAlignment="1">
      <alignment horizontal="right" vertical="center"/>
    </xf>
    <xf numFmtId="0" fontId="34" fillId="0" borderId="6" xfId="0" applyFont="1" applyBorder="1" applyAlignment="1">
      <alignment horizontal="right" vertical="center"/>
    </xf>
    <xf numFmtId="0" fontId="34" fillId="0" borderId="2" xfId="0" applyFont="1" applyBorder="1" applyAlignment="1">
      <alignment horizontal="right" vertical="center"/>
    </xf>
    <xf numFmtId="0" fontId="0" fillId="0" borderId="4" xfId="41" applyFont="1" applyFill="1" applyBorder="1" applyAlignment="1">
      <alignment vertical="center"/>
    </xf>
    <xf numFmtId="0" fontId="0" fillId="0" borderId="0" xfId="0"/>
    <xf numFmtId="0" fontId="29" fillId="0" borderId="0" xfId="0" applyFont="1"/>
    <xf numFmtId="0" fontId="26" fillId="0" borderId="1" xfId="41" applyBorder="1" applyAlignment="1">
      <alignment horizontal="center"/>
    </xf>
    <xf numFmtId="0" fontId="26" fillId="0" borderId="1" xfId="41" applyFill="1" applyBorder="1" applyAlignment="1">
      <alignment horizontal="center"/>
    </xf>
    <xf numFmtId="0" fontId="0" fillId="0" borderId="0" xfId="0" applyFill="1"/>
    <xf numFmtId="0" fontId="40" fillId="0" borderId="0" xfId="0" applyFont="1" applyFill="1" applyAlignment="1">
      <alignment vertical="center"/>
    </xf>
    <xf numFmtId="0" fontId="34" fillId="0" borderId="0" xfId="0" applyFont="1" applyBorder="1" applyAlignment="1">
      <alignment horizontal="right"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0" borderId="4" xfId="41" applyFill="1" applyBorder="1" applyAlignment="1">
      <alignment vertical="center" wrapText="1"/>
    </xf>
    <xf numFmtId="0" fontId="26" fillId="0" borderId="4" xfId="41" applyBorder="1" applyAlignment="1">
      <alignment vertical="center"/>
    </xf>
    <xf numFmtId="0" fontId="0" fillId="0" borderId="0" xfId="0"/>
    <xf numFmtId="0" fontId="29" fillId="0" borderId="0" xfId="0" applyFont="1"/>
    <xf numFmtId="0" fontId="29" fillId="0" borderId="0" xfId="0" applyFont="1" applyAlignment="1"/>
    <xf numFmtId="0" fontId="35" fillId="0" borderId="0" xfId="0" applyFont="1" applyAlignment="1">
      <alignment horizontal="left" vertical="top" wrapText="1"/>
    </xf>
    <xf numFmtId="0" fontId="26" fillId="0" borderId="1" xfId="41" applyBorder="1" applyAlignment="1">
      <alignment horizontal="center"/>
    </xf>
    <xf numFmtId="0" fontId="26" fillId="0" borderId="1" xfId="41" applyFill="1" applyBorder="1" applyAlignment="1">
      <alignment horizontal="center"/>
    </xf>
    <xf numFmtId="0" fontId="37" fillId="0" borderId="0" xfId="0" applyFont="1" applyAlignment="1">
      <alignment horizontal="lef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0" fillId="0" borderId="4" xfId="41" applyFont="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164" fontId="26" fillId="18" borderId="1" xfId="41" applyNumberFormat="1" applyFill="1" applyBorder="1" applyAlignment="1" applyProtection="1">
      <alignment horizontal="right" vertical="center"/>
    </xf>
    <xf numFmtId="0" fontId="26" fillId="0" borderId="1" xfId="41" applyBorder="1" applyAlignment="1">
      <alignment horizontal="center" vertical="center"/>
    </xf>
    <xf numFmtId="0" fontId="29" fillId="18" borderId="0" xfId="0" applyFont="1" applyFill="1" applyAlignment="1">
      <alignment vertical="center"/>
    </xf>
    <xf numFmtId="0" fontId="40" fillId="0" borderId="0" xfId="0" applyFont="1" applyFill="1" applyAlignment="1">
      <alignment horizontal="right" vertical="center"/>
    </xf>
    <xf numFmtId="0" fontId="26" fillId="0" borderId="4" xfId="41" applyFill="1" applyBorder="1" applyAlignment="1">
      <alignment horizontal="center" vertical="center" wrapText="1"/>
    </xf>
    <xf numFmtId="0" fontId="26" fillId="0" borderId="14" xfId="41" applyBorder="1" applyAlignment="1">
      <alignment vertical="center"/>
    </xf>
    <xf numFmtId="0" fontId="26" fillId="0" borderId="14" xfId="41" applyFill="1" applyBorder="1" applyAlignment="1">
      <alignment vertical="center" wrapText="1"/>
    </xf>
    <xf numFmtId="0" fontId="0" fillId="0" borderId="14" xfId="41" applyFont="1" applyBorder="1" applyAlignment="1">
      <alignment vertical="center" wrapText="1"/>
    </xf>
    <xf numFmtId="0" fontId="0" fillId="17" borderId="1" xfId="41" applyFont="1" applyFill="1" applyBorder="1" applyAlignment="1" applyProtection="1">
      <alignment horizontal="left" vertical="center"/>
      <protection locked="0"/>
    </xf>
    <xf numFmtId="0" fontId="0" fillId="0" borderId="0" xfId="0"/>
    <xf numFmtId="0" fontId="29" fillId="0" borderId="0" xfId="0" applyFont="1"/>
    <xf numFmtId="0" fontId="29" fillId="0" borderId="0" xfId="0" applyFont="1" applyAlignment="1"/>
    <xf numFmtId="0" fontId="26" fillId="0" borderId="1" xfId="41" applyBorder="1" applyAlignment="1">
      <alignment horizontal="center"/>
    </xf>
    <xf numFmtId="0" fontId="26" fillId="0" borderId="1" xfId="41" applyFill="1" applyBorder="1" applyAlignment="1">
      <alignment horizontal="center"/>
    </xf>
    <xf numFmtId="0" fontId="37" fillId="0" borderId="0" xfId="0" applyFont="1" applyAlignment="1">
      <alignment horizontal="lef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0" fillId="0" borderId="4" xfId="41" applyFont="1" applyBorder="1" applyAlignment="1">
      <alignment horizontal="center" vertical="center" wrapText="1"/>
    </xf>
    <xf numFmtId="0" fontId="26" fillId="0" borderId="4"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164" fontId="26" fillId="18" borderId="1" xfId="41" applyNumberFormat="1" applyFill="1" applyBorder="1" applyAlignment="1" applyProtection="1">
      <alignment horizontal="righ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1" xfId="41" applyBorder="1" applyAlignment="1">
      <alignment horizontal="center"/>
    </xf>
    <xf numFmtId="0" fontId="37" fillId="0" borderId="0" xfId="0" applyFont="1" applyAlignment="1">
      <alignment horizontal="left" vertical="center"/>
    </xf>
    <xf numFmtId="0" fontId="0" fillId="0" borderId="1" xfId="41" applyFont="1" applyFill="1" applyBorder="1" applyAlignment="1">
      <alignment horizontal="center" vertical="center" wrapText="1"/>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horizontal="righ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44" fontId="26" fillId="18" borderId="1" xfId="57" applyFill="1" applyBorder="1" applyAlignment="1" applyProtection="1">
      <alignment horizontal="righ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9" fillId="0" borderId="0" xfId="0" applyFont="1" applyFill="1"/>
    <xf numFmtId="0" fontId="26" fillId="0" borderId="1" xfId="41" applyBorder="1" applyAlignment="1">
      <alignment horizontal="center"/>
    </xf>
    <xf numFmtId="0" fontId="29" fillId="0" borderId="0" xfId="0" applyFont="1" applyAlignment="1">
      <alignment horizontal="center" vertical="center"/>
    </xf>
    <xf numFmtId="0" fontId="37" fillId="0" borderId="0" xfId="0" applyFont="1" applyAlignment="1">
      <alignment horizontal="lef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horizontal="righ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44" fontId="26" fillId="18" borderId="1" xfId="57" applyFill="1" applyBorder="1" applyAlignment="1" applyProtection="1">
      <alignment horizontal="right" vertical="center"/>
    </xf>
    <xf numFmtId="164" fontId="29" fillId="0" borderId="7" xfId="0" applyNumberFormat="1" applyFont="1" applyBorder="1"/>
    <xf numFmtId="44" fontId="26" fillId="18" borderId="1" xfId="57" applyFill="1" applyBorder="1" applyAlignment="1" applyProtection="1">
      <alignmen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29" fillId="0" borderId="0" xfId="0" applyFont="1" applyFill="1" applyAlignment="1">
      <alignment vertical="center"/>
    </xf>
    <xf numFmtId="0" fontId="0" fillId="0" borderId="0" xfId="0"/>
    <xf numFmtId="0" fontId="29" fillId="0" borderId="0" xfId="0" applyFont="1"/>
    <xf numFmtId="0" fontId="29" fillId="0" borderId="0" xfId="0" applyFont="1" applyAlignment="1"/>
    <xf numFmtId="0" fontId="26" fillId="0" borderId="1" xfId="41" applyBorder="1" applyAlignment="1">
      <alignment horizontal="center"/>
    </xf>
    <xf numFmtId="0" fontId="29" fillId="0" borderId="0" xfId="0" applyFont="1" applyAlignment="1">
      <alignment horizontal="center" vertical="center"/>
    </xf>
    <xf numFmtId="0" fontId="37" fillId="0" borderId="0" xfId="0" applyFont="1" applyAlignment="1">
      <alignment horizontal="lef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horizontal="righ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44" fontId="26" fillId="18" borderId="1" xfId="57" applyFill="1" applyBorder="1" applyAlignment="1" applyProtection="1">
      <alignment horizontal="right" vertical="center"/>
    </xf>
    <xf numFmtId="164" fontId="29" fillId="0" borderId="7" xfId="0" applyNumberFormat="1" applyFont="1" applyBorder="1"/>
    <xf numFmtId="44" fontId="26" fillId="18" borderId="1" xfId="57" applyFill="1" applyBorder="1" applyAlignment="1" applyProtection="1">
      <alignmen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41" fillId="0" borderId="0" xfId="41" applyFont="1" applyFill="1" applyAlignment="1">
      <alignment vertical="center"/>
    </xf>
    <xf numFmtId="0" fontId="0" fillId="0" borderId="0" xfId="0"/>
    <xf numFmtId="0" fontId="29" fillId="0" borderId="0" xfId="0" applyFont="1"/>
    <xf numFmtId="0" fontId="29" fillId="0" borderId="0" xfId="0" applyFont="1" applyAlignment="1"/>
    <xf numFmtId="0" fontId="29" fillId="0" borderId="0" xfId="0" applyFont="1" applyFill="1"/>
    <xf numFmtId="0" fontId="26" fillId="0" borderId="0" xfId="41" applyFill="1"/>
    <xf numFmtId="0" fontId="38" fillId="0" borderId="0" xfId="41" applyFont="1" applyFill="1"/>
    <xf numFmtId="0" fontId="26" fillId="0" borderId="1" xfId="41" applyBorder="1" applyAlignment="1">
      <alignment horizontal="center"/>
    </xf>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41" fillId="0" borderId="0" xfId="41" applyFont="1" applyAlignment="1">
      <alignmen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horizontal="righ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44" fontId="26" fillId="18" borderId="1" xfId="57" applyFill="1" applyBorder="1" applyAlignment="1" applyProtection="1">
      <alignment horizontal="right" vertical="center"/>
    </xf>
    <xf numFmtId="164" fontId="29" fillId="0" borderId="7" xfId="0" applyNumberFormat="1" applyFont="1" applyBorder="1"/>
    <xf numFmtId="44" fontId="26" fillId="18" borderId="1" xfId="57" applyFill="1" applyBorder="1" applyAlignment="1" applyProtection="1">
      <alignmen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29" fillId="0" borderId="0" xfId="0" applyFont="1" applyFill="1" applyAlignment="1">
      <alignment vertical="center"/>
    </xf>
    <xf numFmtId="0" fontId="0" fillId="0" borderId="0" xfId="0"/>
    <xf numFmtId="0" fontId="29" fillId="0" borderId="0" xfId="0" applyFont="1"/>
    <xf numFmtId="0" fontId="29" fillId="0" borderId="0" xfId="0" applyFont="1" applyAlignment="1"/>
    <xf numFmtId="0" fontId="29" fillId="0" borderId="0" xfId="0" applyFont="1" applyFill="1"/>
    <xf numFmtId="0" fontId="26" fillId="0" borderId="0" xfId="41" applyFill="1"/>
    <xf numFmtId="0" fontId="38" fillId="0" borderId="0" xfId="41" applyFont="1" applyFill="1"/>
    <xf numFmtId="0" fontId="26" fillId="0" borderId="1" xfId="41" applyBorder="1" applyAlignment="1">
      <alignment horizontal="center"/>
    </xf>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41" fillId="0" borderId="0" xfId="41" applyFont="1" applyAlignment="1">
      <alignment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horizontal="right" vertical="center"/>
    </xf>
    <xf numFmtId="0" fontId="37" fillId="0" borderId="7" xfId="0" applyFont="1" applyBorder="1" applyAlignment="1">
      <alignment horizontal="left" vertical="center"/>
    </xf>
    <xf numFmtId="0" fontId="29" fillId="0" borderId="7" xfId="0" applyFont="1" applyBorder="1" applyAlignment="1"/>
    <xf numFmtId="0" fontId="29" fillId="0" borderId="7" xfId="0" applyFont="1" applyBorder="1"/>
    <xf numFmtId="44" fontId="26" fillId="18" borderId="1" xfId="57" applyFill="1" applyBorder="1" applyAlignment="1" applyProtection="1">
      <alignment horizontal="right" vertical="center"/>
    </xf>
    <xf numFmtId="164" fontId="29" fillId="0" borderId="7" xfId="0" applyNumberFormat="1" applyFont="1" applyBorder="1"/>
    <xf numFmtId="44" fontId="26" fillId="18" borderId="1" xfId="57" applyFill="1" applyBorder="1" applyAlignment="1" applyProtection="1">
      <alignmen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29" fillId="0" borderId="0" xfId="0" applyFont="1" applyFill="1" applyAlignment="1">
      <alignment vertical="center"/>
    </xf>
    <xf numFmtId="0" fontId="0" fillId="0" borderId="0" xfId="0"/>
    <xf numFmtId="0" fontId="29" fillId="0" borderId="0" xfId="0" applyFont="1"/>
    <xf numFmtId="0" fontId="29" fillId="0" borderId="0" xfId="0" applyFont="1" applyAlignment="1"/>
    <xf numFmtId="0" fontId="26" fillId="0" borderId="0" xfId="41" applyFill="1"/>
    <xf numFmtId="0" fontId="26" fillId="0" borderId="1" xfId="41" applyBorder="1" applyAlignment="1">
      <alignment horizontal="center"/>
    </xf>
    <xf numFmtId="0" fontId="26" fillId="0" borderId="10" xfId="41" applyBorder="1" applyAlignment="1">
      <alignment horizontal="center"/>
    </xf>
    <xf numFmtId="0" fontId="40" fillId="0" borderId="0" xfId="0" applyFont="1" applyAlignment="1">
      <alignment vertical="center"/>
    </xf>
    <xf numFmtId="0" fontId="37" fillId="0" borderId="0" xfId="0" applyFont="1" applyAlignment="1">
      <alignment horizontal="left" vertical="center"/>
    </xf>
    <xf numFmtId="0" fontId="41" fillId="0" borderId="0" xfId="41" applyFont="1" applyAlignment="1">
      <alignment vertical="center"/>
    </xf>
    <xf numFmtId="0" fontId="38" fillId="0" borderId="0" xfId="41" applyFont="1" applyAlignment="1">
      <alignment vertical="center"/>
    </xf>
    <xf numFmtId="0" fontId="26" fillId="0" borderId="0" xfId="41" applyAlignment="1">
      <alignmen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26" fillId="0" borderId="1" xfId="41" applyBorder="1" applyAlignment="1">
      <alignment horizontal="center" vertical="center"/>
    </xf>
    <xf numFmtId="0" fontId="29" fillId="18" borderId="0" xfId="0" applyFont="1" applyFill="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26" fillId="0" borderId="1" xfId="41" applyBorder="1" applyAlignment="1">
      <alignment horizontal="center"/>
    </xf>
    <xf numFmtId="0" fontId="26" fillId="0" borderId="10" xfId="41" applyBorder="1" applyAlignment="1">
      <alignment horizontal="center"/>
    </xf>
    <xf numFmtId="0" fontId="40" fillId="0" borderId="0" xfId="0" applyFont="1" applyAlignment="1">
      <alignment vertical="center"/>
    </xf>
    <xf numFmtId="0" fontId="37" fillId="0" borderId="0" xfId="0" applyFont="1" applyAlignment="1">
      <alignment horizontal="left" vertical="center"/>
    </xf>
    <xf numFmtId="0" fontId="41" fillId="0" borderId="0" xfId="41" applyFont="1" applyAlignment="1">
      <alignment vertical="center"/>
    </xf>
    <xf numFmtId="0" fontId="38" fillId="0" borderId="0" xfId="41" applyFont="1" applyAlignment="1">
      <alignment vertical="center"/>
    </xf>
    <xf numFmtId="0" fontId="26" fillId="0" borderId="0" xfId="41" applyAlignment="1">
      <alignmen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26" fillId="0" borderId="1" xfId="41" applyBorder="1" applyAlignment="1">
      <alignment horizontal="center" vertical="center"/>
    </xf>
    <xf numFmtId="0" fontId="29" fillId="18" borderId="0" xfId="0" applyFont="1" applyFill="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38" fillId="0" borderId="0" xfId="41" applyFont="1" applyFill="1"/>
    <xf numFmtId="0" fontId="26" fillId="0" borderId="1" xfId="41" applyBorder="1" applyAlignment="1">
      <alignment horizontal="center"/>
    </xf>
    <xf numFmtId="0" fontId="26" fillId="0" borderId="10" xfId="41" applyBorder="1" applyAlignment="1">
      <alignment horizontal="center"/>
    </xf>
    <xf numFmtId="0" fontId="41" fillId="20" borderId="0" xfId="41" applyFont="1" applyFill="1"/>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20" borderId="1" xfId="41" applyFont="1" applyFill="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38" fillId="0" borderId="0" xfId="41" applyFont="1" applyFill="1"/>
    <xf numFmtId="0" fontId="26" fillId="0" borderId="1" xfId="41" applyBorder="1" applyAlignment="1">
      <alignment horizontal="center"/>
    </xf>
    <xf numFmtId="0" fontId="26" fillId="0" borderId="10" xfId="41" applyBorder="1" applyAlignment="1">
      <alignment horizontal="center"/>
    </xf>
    <xf numFmtId="0" fontId="41" fillId="20" borderId="0" xfId="41" applyFont="1" applyFill="1"/>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20" borderId="1" xfId="41" applyFont="1" applyFill="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38" fillId="0" borderId="0" xfId="41" applyFont="1" applyFill="1"/>
    <xf numFmtId="0" fontId="26" fillId="0" borderId="1" xfId="41" applyBorder="1" applyAlignment="1">
      <alignment horizontal="center"/>
    </xf>
    <xf numFmtId="0" fontId="26" fillId="0" borderId="10" xfId="41" applyBorder="1" applyAlignment="1">
      <alignment horizontal="center"/>
    </xf>
    <xf numFmtId="0" fontId="41" fillId="20" borderId="0" xfId="41" applyFont="1" applyFill="1"/>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20" borderId="1" xfId="41" applyFont="1" applyFill="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38" fillId="0" borderId="0" xfId="41" applyFont="1" applyFill="1"/>
    <xf numFmtId="0" fontId="26" fillId="0" borderId="1" xfId="41" applyBorder="1" applyAlignment="1">
      <alignment horizontal="center"/>
    </xf>
    <xf numFmtId="0" fontId="26" fillId="0" borderId="10" xfId="41" applyBorder="1" applyAlignment="1">
      <alignment horizontal="center"/>
    </xf>
    <xf numFmtId="0" fontId="41" fillId="20" borderId="0" xfId="41" applyFont="1" applyFill="1"/>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0" fillId="0" borderId="1" xfId="41" applyFont="1" applyBorder="1" applyAlignment="1">
      <alignment horizontal="center" vertical="center" wrapText="1"/>
    </xf>
    <xf numFmtId="0" fontId="0" fillId="0" borderId="1" xfId="41" applyFont="1" applyBorder="1" applyAlignment="1">
      <alignment horizontal="center" vertical="center"/>
    </xf>
    <xf numFmtId="0" fontId="0" fillId="20" borderId="1" xfId="41" applyFont="1" applyFill="1" applyBorder="1" applyAlignment="1">
      <alignment horizontal="center" vertical="center"/>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26" fillId="0" borderId="0" xfId="41" applyFill="1"/>
    <xf numFmtId="0" fontId="38" fillId="0" borderId="0" xfId="41" applyFont="1" applyFill="1"/>
    <xf numFmtId="0" fontId="26" fillId="0" borderId="1" xfId="41" applyBorder="1" applyAlignment="1">
      <alignment horizontal="center"/>
    </xf>
    <xf numFmtId="0" fontId="26" fillId="0" borderId="10" xfId="41" applyBorder="1" applyAlignment="1">
      <alignment horizontal="center"/>
    </xf>
    <xf numFmtId="0" fontId="26" fillId="20" borderId="1" xfId="41" applyFill="1" applyBorder="1" applyAlignment="1">
      <alignment horizontal="center" vertical="center" wrapText="1"/>
    </xf>
    <xf numFmtId="0" fontId="26" fillId="0" borderId="2" xfId="41" applyBorder="1" applyAlignment="1">
      <alignment horizontal="center"/>
    </xf>
    <xf numFmtId="0" fontId="29" fillId="0" borderId="0" xfId="0" applyFont="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0" fillId="0" borderId="1" xfId="41" applyFont="1" applyBorder="1" applyAlignment="1">
      <alignment horizontal="center" vertical="center" wrapText="1"/>
    </xf>
    <xf numFmtId="0" fontId="0" fillId="16" borderId="1" xfId="41" applyFont="1" applyFill="1" applyBorder="1" applyAlignment="1">
      <alignment horizontal="center" vertical="center"/>
    </xf>
    <xf numFmtId="0" fontId="34" fillId="0" borderId="0" xfId="0" applyFont="1" applyBorder="1" applyAlignment="1">
      <alignment horizontal="right"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0" borderId="0" xfId="0" applyFont="1" applyAlignment="1">
      <alignment horizontal="left" vertical="center"/>
    </xf>
    <xf numFmtId="0" fontId="29" fillId="18" borderId="0" xfId="0" applyFont="1" applyFill="1" applyAlignment="1" applyProtection="1">
      <alignment horizontal="left" vertical="center"/>
    </xf>
    <xf numFmtId="0" fontId="26" fillId="18" borderId="1" xfId="41" applyFill="1" applyBorder="1" applyAlignment="1" applyProtection="1">
      <alignment vertical="center"/>
    </xf>
    <xf numFmtId="0" fontId="37" fillId="0" borderId="7" xfId="0" applyFont="1" applyBorder="1" applyAlignment="1">
      <alignment horizontal="left" vertical="center"/>
    </xf>
    <xf numFmtId="44" fontId="26" fillId="18" borderId="1" xfId="57" applyFill="1" applyBorder="1" applyAlignment="1" applyProtection="1">
      <alignment vertical="center"/>
    </xf>
    <xf numFmtId="0" fontId="29" fillId="0" borderId="7" xfId="0" applyFont="1" applyBorder="1" applyAlignment="1">
      <alignment vertical="center"/>
    </xf>
    <xf numFmtId="0" fontId="29" fillId="18" borderId="0" xfId="0" applyFont="1" applyFill="1" applyAlignment="1">
      <alignment vertical="center"/>
    </xf>
    <xf numFmtId="0" fontId="40" fillId="0" borderId="0" xfId="0" applyFont="1" applyFill="1" applyAlignment="1">
      <alignment horizontal="right" vertical="center"/>
    </xf>
    <xf numFmtId="0" fontId="0" fillId="0" borderId="0" xfId="0"/>
    <xf numFmtId="0" fontId="29" fillId="0" borderId="0" xfId="0" applyFont="1"/>
    <xf numFmtId="0" fontId="29" fillId="0" borderId="0" xfId="0" applyFont="1" applyAlignment="1"/>
    <xf numFmtId="0" fontId="34" fillId="0" borderId="0" xfId="0" applyFont="1" applyAlignment="1">
      <alignment vertical="center"/>
    </xf>
    <xf numFmtId="49" fontId="29" fillId="0" borderId="0" xfId="0" applyNumberFormat="1" applyFont="1"/>
    <xf numFmtId="0" fontId="34" fillId="0" borderId="0" xfId="0" quotePrefix="1" applyFont="1" applyBorder="1" applyAlignment="1">
      <alignment vertical="center"/>
    </xf>
    <xf numFmtId="49" fontId="34" fillId="0" borderId="6" xfId="0" quotePrefix="1" applyNumberFormat="1" applyFont="1" applyBorder="1" applyAlignment="1">
      <alignment vertical="center"/>
    </xf>
    <xf numFmtId="165" fontId="34" fillId="0" borderId="6" xfId="0" quotePrefix="1" applyNumberFormat="1" applyFont="1" applyBorder="1" applyAlignment="1">
      <alignment vertical="center"/>
    </xf>
    <xf numFmtId="0" fontId="34" fillId="0" borderId="7" xfId="0" applyFont="1" applyBorder="1" applyAlignment="1">
      <alignment vertical="center"/>
    </xf>
    <xf numFmtId="0" fontId="34" fillId="0" borderId="0" xfId="0" applyFont="1" applyFill="1" applyBorder="1" applyAlignment="1">
      <alignment horizontal="center"/>
    </xf>
    <xf numFmtId="0" fontId="45" fillId="0" borderId="0" xfId="0" quotePrefix="1" applyFont="1" applyFill="1" applyBorder="1" applyAlignment="1">
      <alignment vertical="center"/>
    </xf>
    <xf numFmtId="0" fontId="34" fillId="0" borderId="0" xfId="0" applyFont="1" applyFill="1" applyBorder="1" applyAlignment="1">
      <alignment vertical="center"/>
    </xf>
    <xf numFmtId="0" fontId="29" fillId="0" borderId="0" xfId="0" applyFont="1" applyFill="1"/>
    <xf numFmtId="0" fontId="42" fillId="0" borderId="0" xfId="0" applyFont="1"/>
    <xf numFmtId="0" fontId="34" fillId="0" borderId="22" xfId="0" applyFont="1" applyBorder="1" applyAlignment="1">
      <alignment horizontal="center" vertical="center"/>
    </xf>
    <xf numFmtId="0" fontId="34" fillId="0" borderId="25" xfId="0" applyFont="1" applyBorder="1" applyAlignment="1">
      <alignment horizontal="center" vertical="center"/>
    </xf>
    <xf numFmtId="0" fontId="34" fillId="0" borderId="23" xfId="0" applyFont="1" applyBorder="1" applyAlignment="1">
      <alignment vertical="center"/>
    </xf>
    <xf numFmtId="49" fontId="34" fillId="0" borderId="23" xfId="0" quotePrefix="1" applyNumberFormat="1" applyFont="1" applyBorder="1" applyAlignment="1">
      <alignment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34" fillId="0" borderId="0" xfId="0" applyFont="1" applyBorder="1" applyAlignment="1">
      <alignment vertical="center"/>
    </xf>
    <xf numFmtId="0" fontId="29" fillId="0" borderId="0" xfId="0" applyFont="1" applyAlignment="1">
      <alignment horizontal="center" vertical="center"/>
    </xf>
    <xf numFmtId="0" fontId="29" fillId="0" borderId="0" xfId="0"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165" fontId="34" fillId="0" borderId="6" xfId="0" quotePrefix="1" applyNumberFormat="1" applyFont="1" applyFill="1" applyBorder="1" applyAlignment="1">
      <alignment vertical="center"/>
    </xf>
    <xf numFmtId="0" fontId="34" fillId="0" borderId="19" xfId="0" applyFont="1" applyFill="1" applyBorder="1" applyAlignment="1">
      <alignment vertical="center"/>
    </xf>
    <xf numFmtId="0" fontId="34" fillId="0" borderId="0" xfId="0" quotePrefix="1" applyFont="1" applyFill="1" applyBorder="1" applyAlignment="1">
      <alignment vertical="center"/>
    </xf>
    <xf numFmtId="0" fontId="34" fillId="0" borderId="6" xfId="0" quotePrefix="1" applyFont="1" applyFill="1" applyBorder="1" applyAlignment="1">
      <alignment vertical="center" wrapText="1"/>
    </xf>
    <xf numFmtId="0" fontId="34" fillId="0" borderId="25" xfId="0" applyFont="1" applyBorder="1" applyAlignment="1">
      <alignment horizontal="center" vertical="top"/>
    </xf>
    <xf numFmtId="0" fontId="34" fillId="0" borderId="0" xfId="0" quotePrefix="1" applyFont="1" applyFill="1" applyBorder="1" applyAlignment="1">
      <alignment horizontal="left" vertical="center" wrapText="1" indent="1"/>
    </xf>
    <xf numFmtId="0" fontId="34" fillId="0" borderId="0" xfId="0" quotePrefix="1" applyFont="1" applyFill="1" applyBorder="1" applyAlignment="1">
      <alignment horizontal="left" vertical="center" indent="1"/>
    </xf>
    <xf numFmtId="0" fontId="40" fillId="0" borderId="0" xfId="0" applyFont="1" applyFill="1" applyAlignment="1">
      <alignment vertical="center"/>
    </xf>
    <xf numFmtId="0" fontId="34" fillId="0" borderId="23" xfId="0" applyFont="1" applyFill="1" applyBorder="1" applyAlignment="1">
      <alignment vertical="center"/>
    </xf>
    <xf numFmtId="0" fontId="34" fillId="0" borderId="20" xfId="0" applyFont="1" applyFill="1" applyBorder="1" applyAlignment="1">
      <alignment vertical="center"/>
    </xf>
    <xf numFmtId="49" fontId="34" fillId="0" borderId="7" xfId="0" applyNumberFormat="1" applyFont="1" applyFill="1" applyBorder="1" applyAlignment="1">
      <alignment vertical="center"/>
    </xf>
    <xf numFmtId="0" fontId="34" fillId="0" borderId="0" xfId="0" applyFont="1" applyBorder="1" applyAlignment="1">
      <alignment horizontal="right" vertical="center" wrapText="1"/>
    </xf>
    <xf numFmtId="0" fontId="34" fillId="0" borderId="6" xfId="0" applyFont="1" applyBorder="1" applyAlignment="1">
      <alignment vertical="center"/>
    </xf>
    <xf numFmtId="0" fontId="0" fillId="0" borderId="6" xfId="0" applyBorder="1" applyAlignment="1">
      <alignment vertical="center"/>
    </xf>
    <xf numFmtId="0" fontId="29" fillId="0" borderId="41" xfId="0"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right" vertical="center"/>
    </xf>
    <xf numFmtId="0" fontId="34" fillId="0" borderId="0" xfId="0" applyFont="1" applyFill="1" applyBorder="1" applyAlignment="1">
      <alignment horizontal="right" vertical="center"/>
    </xf>
    <xf numFmtId="0" fontId="0" fillId="0" borderId="0" xfId="0" applyAlignment="1">
      <alignment vertical="center"/>
    </xf>
    <xf numFmtId="0" fontId="26" fillId="17" borderId="42" xfId="41" applyFill="1" applyBorder="1" applyAlignment="1" applyProtection="1">
      <alignment horizontal="right" vertical="center"/>
      <protection locked="0"/>
    </xf>
    <xf numFmtId="0" fontId="26" fillId="17" borderId="44" xfId="41" applyFill="1" applyBorder="1" applyAlignment="1" applyProtection="1">
      <alignment horizontal="right" vertical="center"/>
      <protection locked="0"/>
    </xf>
    <xf numFmtId="0" fontId="26" fillId="18" borderId="42" xfId="41" applyFill="1" applyBorder="1" applyAlignment="1" applyProtection="1">
      <alignment horizontal="right" vertical="center"/>
    </xf>
    <xf numFmtId="0" fontId="29" fillId="18" borderId="0" xfId="0" applyFont="1" applyFill="1" applyAlignment="1" applyProtection="1">
      <alignment horizontal="left" vertical="center"/>
    </xf>
    <xf numFmtId="0" fontId="29" fillId="0" borderId="18" xfId="0" applyFont="1" applyBorder="1" applyAlignment="1">
      <alignment horizontal="center" vertical="center"/>
    </xf>
    <xf numFmtId="0" fontId="34" fillId="0" borderId="58" xfId="0" applyFont="1" applyBorder="1" applyAlignment="1">
      <alignment horizontal="center" vertical="center"/>
    </xf>
    <xf numFmtId="49" fontId="34" fillId="0" borderId="2" xfId="0" quotePrefix="1" applyNumberFormat="1" applyFont="1" applyBorder="1" applyAlignment="1">
      <alignment vertical="center"/>
    </xf>
    <xf numFmtId="0" fontId="26" fillId="17" borderId="55" xfId="41" applyFill="1" applyBorder="1" applyAlignment="1" applyProtection="1">
      <alignment horizontal="right" vertical="center"/>
      <protection locked="0"/>
    </xf>
    <xf numFmtId="0" fontId="34" fillId="0" borderId="59" xfId="0" applyFont="1" applyBorder="1" applyAlignment="1">
      <alignment horizontal="center" vertical="center"/>
    </xf>
    <xf numFmtId="49" fontId="42" fillId="0" borderId="56" xfId="0" quotePrefix="1" applyNumberFormat="1" applyFont="1" applyBorder="1" applyAlignment="1">
      <alignment vertical="center"/>
    </xf>
    <xf numFmtId="0" fontId="26" fillId="18" borderId="52" xfId="41" applyFill="1" applyBorder="1" applyAlignment="1" applyProtection="1">
      <alignment horizontal="right" vertical="center"/>
    </xf>
    <xf numFmtId="165" fontId="34" fillId="0" borderId="2" xfId="0" quotePrefix="1" applyNumberFormat="1" applyFont="1" applyBorder="1" applyAlignment="1">
      <alignment vertical="center"/>
    </xf>
    <xf numFmtId="49" fontId="42" fillId="0" borderId="56" xfId="0" quotePrefix="1" applyNumberFormat="1" applyFont="1" applyFill="1" applyBorder="1" applyAlignment="1">
      <alignment vertical="center"/>
    </xf>
    <xf numFmtId="0" fontId="34" fillId="0" borderId="14" xfId="0" quotePrefix="1" applyFont="1" applyFill="1" applyBorder="1" applyAlignment="1">
      <alignment horizontal="left" vertical="center" indent="1"/>
    </xf>
    <xf numFmtId="0" fontId="34" fillId="0" borderId="59" xfId="0" applyFont="1" applyBorder="1" applyAlignment="1">
      <alignment horizontal="center"/>
    </xf>
    <xf numFmtId="0" fontId="42" fillId="0" borderId="16" xfId="0" quotePrefix="1" applyFont="1" applyBorder="1" applyAlignment="1">
      <alignment vertical="center"/>
    </xf>
    <xf numFmtId="49" fontId="42" fillId="0" borderId="10" xfId="0" applyNumberFormat="1" applyFont="1" applyBorder="1" applyAlignment="1">
      <alignment vertical="center"/>
    </xf>
    <xf numFmtId="0" fontId="26" fillId="18" borderId="60" xfId="41" applyFill="1" applyBorder="1" applyAlignment="1" applyProtection="1">
      <alignment horizontal="right" vertical="center"/>
    </xf>
    <xf numFmtId="0" fontId="34" fillId="0" borderId="11" xfId="0" quotePrefix="1" applyFont="1" applyBorder="1" applyAlignment="1">
      <alignment vertical="center"/>
    </xf>
    <xf numFmtId="0" fontId="26" fillId="17" borderId="61" xfId="41" applyFill="1" applyBorder="1" applyAlignment="1" applyProtection="1">
      <alignment horizontal="right" vertical="center"/>
      <protection locked="0"/>
    </xf>
    <xf numFmtId="0" fontId="34" fillId="0" borderId="2" xfId="0" quotePrefix="1" applyFont="1" applyBorder="1" applyAlignment="1">
      <alignment vertical="center"/>
    </xf>
    <xf numFmtId="49" fontId="42" fillId="0" borderId="56" xfId="0" applyNumberFormat="1" applyFont="1" applyBorder="1" applyAlignment="1">
      <alignment vertical="center"/>
    </xf>
    <xf numFmtId="0" fontId="26" fillId="17" borderId="60" xfId="41" applyFill="1" applyBorder="1" applyAlignment="1" applyProtection="1">
      <alignment horizontal="right" vertical="center"/>
      <protection locked="0"/>
    </xf>
    <xf numFmtId="166" fontId="26" fillId="18" borderId="60" xfId="41" applyNumberFormat="1" applyFill="1" applyBorder="1" applyAlignment="1" applyProtection="1">
      <alignment horizontal="right" vertical="center"/>
    </xf>
    <xf numFmtId="0" fontId="26" fillId="17" borderId="52" xfId="41" applyFill="1" applyBorder="1" applyAlignment="1" applyProtection="1">
      <alignment horizontal="right" vertical="center"/>
      <protection locked="0"/>
    </xf>
    <xf numFmtId="49" fontId="42" fillId="0" borderId="62" xfId="0" applyNumberFormat="1" applyFont="1" applyBorder="1" applyAlignment="1">
      <alignment vertical="center"/>
    </xf>
    <xf numFmtId="0" fontId="34" fillId="0" borderId="53" xfId="0" applyFont="1" applyFill="1" applyBorder="1" applyAlignment="1">
      <alignment vertical="center" wrapText="1"/>
    </xf>
    <xf numFmtId="0" fontId="0" fillId="0" borderId="0" xfId="0"/>
    <xf numFmtId="0" fontId="29" fillId="0" borderId="0" xfId="0" applyFont="1"/>
    <xf numFmtId="0" fontId="29" fillId="0" borderId="0" xfId="41" applyFont="1"/>
    <xf numFmtId="0" fontId="29" fillId="0" borderId="0" xfId="41" applyFont="1" applyAlignment="1"/>
    <xf numFmtId="0" fontId="34" fillId="0" borderId="0" xfId="41" applyFont="1" applyAlignment="1">
      <alignment vertical="center"/>
    </xf>
    <xf numFmtId="49" fontId="29" fillId="0" borderId="0" xfId="41" applyNumberFormat="1" applyFont="1"/>
    <xf numFmtId="0" fontId="40" fillId="0" borderId="0" xfId="41" applyFont="1" applyAlignment="1">
      <alignment vertical="top" wrapText="1"/>
    </xf>
    <xf numFmtId="0" fontId="29" fillId="0" borderId="22" xfId="41"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9" fillId="0" borderId="25" xfId="41" applyFont="1" applyFill="1" applyBorder="1" applyAlignment="1">
      <alignment horizontal="center" vertical="center"/>
    </xf>
    <xf numFmtId="0" fontId="29" fillId="0" borderId="27" xfId="41" applyFont="1" applyFill="1" applyBorder="1" applyAlignment="1">
      <alignment horizontal="center" vertical="center"/>
    </xf>
    <xf numFmtId="0" fontId="34" fillId="0" borderId="0" xfId="0" applyFont="1" applyBorder="1" applyAlignment="1">
      <alignment horizontal="right" vertical="center" wrapText="1"/>
    </xf>
    <xf numFmtId="0" fontId="29" fillId="0" borderId="41" xfId="0" applyFont="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8" borderId="0" xfId="0" applyFont="1" applyFill="1" applyAlignment="1" applyProtection="1">
      <alignment horizontal="left" vertical="center"/>
    </xf>
    <xf numFmtId="0" fontId="26" fillId="17" borderId="24" xfId="41" applyFont="1" applyFill="1" applyBorder="1" applyAlignment="1" applyProtection="1">
      <alignment horizontal="right"/>
      <protection locked="0"/>
    </xf>
    <xf numFmtId="0" fontId="26" fillId="17" borderId="26" xfId="41" applyFont="1" applyFill="1" applyBorder="1" applyAlignment="1" applyProtection="1">
      <alignment horizontal="right"/>
      <protection locked="0"/>
    </xf>
    <xf numFmtId="0" fontId="40" fillId="0" borderId="0" xfId="0" applyFont="1" applyAlignment="1">
      <alignment vertical="top"/>
    </xf>
    <xf numFmtId="0" fontId="33" fillId="0" borderId="0" xfId="0" applyFont="1" applyAlignment="1">
      <alignment vertical="top"/>
    </xf>
    <xf numFmtId="0" fontId="40" fillId="0" borderId="0" xfId="0" applyFont="1" applyFill="1" applyAlignment="1">
      <alignment horizontal="right" vertical="center"/>
    </xf>
    <xf numFmtId="0" fontId="29" fillId="0" borderId="18" xfId="0" applyFont="1" applyBorder="1" applyAlignment="1">
      <alignment horizontal="center" vertical="center"/>
    </xf>
    <xf numFmtId="0" fontId="37" fillId="0" borderId="23" xfId="41" applyFont="1" applyFill="1" applyBorder="1" applyAlignment="1">
      <alignment horizontal="left" vertical="center"/>
    </xf>
    <xf numFmtId="0" fontId="29" fillId="0" borderId="6" xfId="41" applyFont="1" applyFill="1" applyBorder="1" applyAlignment="1">
      <alignment horizontal="left" vertical="center"/>
    </xf>
    <xf numFmtId="0" fontId="29" fillId="0" borderId="45" xfId="41" applyFont="1" applyFill="1" applyBorder="1" applyAlignment="1">
      <alignment horizontal="left" vertical="center"/>
    </xf>
    <xf numFmtId="0" fontId="26" fillId="17" borderId="44" xfId="41" applyFont="1" applyFill="1" applyBorder="1" applyAlignment="1" applyProtection="1">
      <alignment horizontal="right"/>
      <protection locked="0"/>
    </xf>
    <xf numFmtId="0" fontId="26" fillId="17" borderId="42" xfId="41" applyFont="1" applyFill="1" applyBorder="1" applyAlignment="1" applyProtection="1">
      <alignment horizontal="right"/>
      <protection locked="0"/>
    </xf>
    <xf numFmtId="0" fontId="29" fillId="0" borderId="58" xfId="41" applyFont="1" applyFill="1" applyBorder="1" applyAlignment="1">
      <alignment horizontal="center" vertical="center"/>
    </xf>
    <xf numFmtId="0" fontId="29" fillId="0" borderId="2" xfId="41" applyFont="1" applyFill="1" applyBorder="1" applyAlignment="1">
      <alignment horizontal="left" vertical="center"/>
    </xf>
    <xf numFmtId="0" fontId="26" fillId="17" borderId="55" xfId="41" applyFont="1" applyFill="1" applyBorder="1" applyAlignment="1" applyProtection="1">
      <alignment horizontal="right"/>
      <protection locked="0"/>
    </xf>
    <xf numFmtId="0" fontId="26" fillId="17" borderId="57" xfId="41" applyFont="1" applyFill="1" applyBorder="1" applyAlignment="1" applyProtection="1">
      <alignment horizontal="right"/>
      <protection locked="0"/>
    </xf>
    <xf numFmtId="0" fontId="29" fillId="0" borderId="33" xfId="41" applyFont="1" applyFill="1" applyBorder="1" applyAlignment="1">
      <alignment horizontal="center" vertical="center"/>
    </xf>
    <xf numFmtId="0" fontId="37" fillId="0" borderId="11" xfId="41" applyFont="1" applyFill="1" applyBorder="1" applyAlignment="1">
      <alignment horizontal="left" vertical="center"/>
    </xf>
    <xf numFmtId="0" fontId="26" fillId="17" borderId="61" xfId="41" applyFont="1" applyFill="1" applyBorder="1" applyAlignment="1" applyProtection="1">
      <alignment horizontal="right"/>
      <protection locked="0"/>
    </xf>
    <xf numFmtId="0" fontId="26" fillId="17" borderId="63" xfId="41" applyFont="1" applyFill="1" applyBorder="1" applyAlignment="1" applyProtection="1">
      <alignment horizontal="right"/>
      <protection locked="0"/>
    </xf>
    <xf numFmtId="0" fontId="0" fillId="0" borderId="0" xfId="0"/>
    <xf numFmtId="0" fontId="29" fillId="0" borderId="0" xfId="0" applyFont="1"/>
    <xf numFmtId="0" fontId="29" fillId="0" borderId="0" xfId="41" applyFont="1"/>
    <xf numFmtId="0" fontId="29" fillId="0" borderId="0" xfId="41" applyFont="1" applyAlignment="1"/>
    <xf numFmtId="0" fontId="34" fillId="0" borderId="0" xfId="41" applyFont="1" applyAlignment="1">
      <alignment vertical="center"/>
    </xf>
    <xf numFmtId="49" fontId="29" fillId="0" borderId="0" xfId="41" applyNumberFormat="1" applyFont="1"/>
    <xf numFmtId="0" fontId="40" fillId="0" borderId="0" xfId="41" applyFont="1" applyAlignment="1">
      <alignment vertical="top" wrapText="1"/>
    </xf>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0" fontId="29" fillId="0" borderId="22" xfId="41" applyFont="1" applyBorder="1" applyAlignment="1">
      <alignment horizontal="center" vertical="center"/>
    </xf>
    <xf numFmtId="0" fontId="29" fillId="0" borderId="25" xfId="41"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9" fillId="0" borderId="0" xfId="41" applyFont="1" applyFill="1"/>
    <xf numFmtId="0" fontId="40" fillId="0" borderId="0" xfId="0" applyFont="1" applyFill="1" applyAlignment="1">
      <alignment vertical="center"/>
    </xf>
    <xf numFmtId="0" fontId="29" fillId="0" borderId="25" xfId="41" applyFont="1" applyFill="1" applyBorder="1" applyAlignment="1">
      <alignment horizontal="center" vertical="center"/>
    </xf>
    <xf numFmtId="0" fontId="34" fillId="0" borderId="0" xfId="0" applyFont="1" applyBorder="1" applyAlignment="1">
      <alignment horizontal="right" vertical="center" wrapText="1"/>
    </xf>
    <xf numFmtId="0" fontId="29" fillId="0" borderId="41" xfId="0" applyFont="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7" borderId="24" xfId="41" applyFont="1" applyFill="1" applyBorder="1" applyAlignment="1" applyProtection="1">
      <alignment horizontal="right" vertical="center"/>
      <protection locked="0"/>
    </xf>
    <xf numFmtId="0" fontId="29" fillId="17" borderId="26" xfId="41"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0" fontId="26" fillId="17" borderId="26" xfId="41" applyFont="1" applyFill="1" applyBorder="1" applyAlignment="1" applyProtection="1">
      <alignment horizontal="right"/>
      <protection locked="0"/>
    </xf>
    <xf numFmtId="0" fontId="29" fillId="18" borderId="0" xfId="0" applyFont="1" applyFill="1" applyAlignment="1">
      <alignment vertical="center"/>
    </xf>
    <xf numFmtId="0" fontId="33" fillId="0" borderId="0" xfId="0" applyFont="1" applyAlignment="1">
      <alignment vertical="top"/>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27" xfId="41" applyFont="1" applyBorder="1" applyAlignment="1">
      <alignment horizontal="center" vertical="center"/>
    </xf>
    <xf numFmtId="0" fontId="29" fillId="17" borderId="29" xfId="41" applyFont="1" applyFill="1" applyBorder="1" applyAlignment="1" applyProtection="1">
      <alignment horizontal="right" vertical="center"/>
      <protection locked="0"/>
    </xf>
    <xf numFmtId="0" fontId="29" fillId="0" borderId="18" xfId="0" applyFont="1" applyBorder="1" applyAlignment="1">
      <alignment horizontal="center" vertical="center"/>
    </xf>
    <xf numFmtId="0" fontId="37" fillId="0" borderId="23" xfId="41" applyFont="1" applyFill="1" applyBorder="1" applyAlignment="1">
      <alignment horizontal="left" vertical="center"/>
    </xf>
    <xf numFmtId="0" fontId="29" fillId="0" borderId="6" xfId="41" applyFont="1" applyFill="1" applyBorder="1" applyAlignment="1">
      <alignment horizontal="left" vertical="center"/>
    </xf>
    <xf numFmtId="0" fontId="29" fillId="0" borderId="45" xfId="41" applyFont="1" applyFill="1" applyBorder="1" applyAlignment="1">
      <alignment horizontal="left" vertical="center"/>
    </xf>
    <xf numFmtId="0" fontId="29" fillId="17" borderId="42" xfId="41" applyFont="1" applyFill="1" applyBorder="1" applyAlignment="1" applyProtection="1">
      <alignment horizontal="right" vertical="center"/>
      <protection locked="0"/>
    </xf>
    <xf numFmtId="0" fontId="26" fillId="17" borderId="44" xfId="41" applyFont="1" applyFill="1" applyBorder="1" applyAlignment="1" applyProtection="1">
      <alignment horizontal="right"/>
      <protection locked="0"/>
    </xf>
    <xf numFmtId="0" fontId="29" fillId="17" borderId="44" xfId="41" applyFont="1" applyFill="1" applyBorder="1" applyAlignment="1" applyProtection="1">
      <alignment horizontal="right" vertical="center"/>
      <protection locked="0"/>
    </xf>
    <xf numFmtId="0" fontId="29" fillId="17" borderId="43" xfId="41" applyFont="1" applyFill="1" applyBorder="1" applyAlignment="1" applyProtection="1">
      <alignment horizontal="right" vertical="center"/>
      <protection locked="0"/>
    </xf>
    <xf numFmtId="0" fontId="29" fillId="0" borderId="2" xfId="41" applyFont="1" applyFill="1" applyBorder="1" applyAlignment="1">
      <alignment horizontal="left" vertical="center"/>
    </xf>
    <xf numFmtId="0" fontId="37" fillId="0" borderId="11" xfId="41" applyFont="1" applyFill="1" applyBorder="1" applyAlignment="1">
      <alignment horizontal="left" vertical="center"/>
    </xf>
    <xf numFmtId="0" fontId="29" fillId="0" borderId="58" xfId="41" applyFont="1" applyBorder="1" applyAlignment="1">
      <alignment horizontal="center" vertical="center"/>
    </xf>
    <xf numFmtId="0" fontId="29" fillId="17" borderId="55" xfId="41" applyFont="1" applyFill="1" applyBorder="1" applyAlignment="1" applyProtection="1">
      <alignment horizontal="right" vertical="center"/>
      <protection locked="0"/>
    </xf>
    <xf numFmtId="0" fontId="29" fillId="17" borderId="57" xfId="41" applyFont="1" applyFill="1" applyBorder="1" applyAlignment="1" applyProtection="1">
      <alignment horizontal="right" vertical="center"/>
      <protection locked="0"/>
    </xf>
    <xf numFmtId="0" fontId="29" fillId="0" borderId="33" xfId="41" applyFont="1" applyBorder="1" applyAlignment="1">
      <alignment horizontal="center" vertical="center"/>
    </xf>
    <xf numFmtId="0" fontId="29" fillId="17" borderId="61" xfId="41" applyFont="1" applyFill="1" applyBorder="1" applyAlignment="1" applyProtection="1">
      <alignment horizontal="right" vertical="center"/>
      <protection locked="0"/>
    </xf>
    <xf numFmtId="0" fontId="29" fillId="17" borderId="63" xfId="41" applyFont="1" applyFill="1" applyBorder="1" applyAlignment="1" applyProtection="1">
      <alignment horizontal="right" vertical="center"/>
      <protection locked="0"/>
    </xf>
    <xf numFmtId="10" fontId="29" fillId="17" borderId="55" xfId="82" applyNumberFormat="1" applyFont="1" applyFill="1" applyBorder="1" applyAlignment="1" applyProtection="1">
      <alignment horizontal="right" vertical="center"/>
      <protection locked="0"/>
    </xf>
    <xf numFmtId="10" fontId="29" fillId="17" borderId="57" xfId="82" applyNumberFormat="1" applyFont="1" applyFill="1" applyBorder="1" applyAlignment="1" applyProtection="1">
      <alignment horizontal="right" vertical="center"/>
      <protection locked="0"/>
    </xf>
    <xf numFmtId="0" fontId="0" fillId="0" borderId="0" xfId="0"/>
    <xf numFmtId="0" fontId="29" fillId="0" borderId="0" xfId="0" applyFont="1"/>
    <xf numFmtId="0" fontId="35" fillId="0" borderId="0" xfId="0" applyFont="1" applyAlignment="1">
      <alignment horizontal="left" vertical="top" wrapText="1"/>
    </xf>
    <xf numFmtId="0" fontId="29" fillId="0" borderId="0" xfId="0" applyFont="1" applyFill="1"/>
    <xf numFmtId="0" fontId="34" fillId="0" borderId="0" xfId="0" applyFont="1" applyBorder="1" applyAlignment="1">
      <alignment vertical="center" wrapText="1"/>
    </xf>
    <xf numFmtId="0" fontId="37" fillId="0" borderId="0" xfId="44" applyFont="1" applyBorder="1" applyAlignment="1">
      <alignment horizontal="left" wrapText="1"/>
    </xf>
    <xf numFmtId="1" fontId="29" fillId="0" borderId="0" xfId="44" applyNumberFormat="1" applyFont="1" applyAlignment="1">
      <alignment horizontal="center"/>
    </xf>
    <xf numFmtId="1" fontId="29" fillId="0" borderId="0" xfId="44" applyNumberFormat="1" applyFont="1" applyAlignment="1">
      <alignment horizontal="left"/>
    </xf>
    <xf numFmtId="1" fontId="29" fillId="0" borderId="0" xfId="44" applyNumberFormat="1" applyFont="1"/>
    <xf numFmtId="0" fontId="29" fillId="0" borderId="0" xfId="44" applyFont="1"/>
    <xf numFmtId="0" fontId="37" fillId="0" borderId="0" xfId="44" applyFont="1" applyBorder="1" applyAlignment="1">
      <alignment horizontal="left" vertical="center"/>
    </xf>
    <xf numFmtId="0" fontId="40" fillId="0" borderId="0" xfId="0" applyFont="1" applyFill="1" applyAlignment="1">
      <alignment vertical="center"/>
    </xf>
    <xf numFmtId="0" fontId="34" fillId="0" borderId="0" xfId="0" applyFont="1" applyBorder="1" applyAlignment="1">
      <alignment horizontal="right" vertical="center" wrapText="1"/>
    </xf>
    <xf numFmtId="0" fontId="29" fillId="0" borderId="23" xfId="44" applyFont="1" applyBorder="1" applyAlignment="1">
      <alignment vertical="center"/>
    </xf>
    <xf numFmtId="0" fontId="29" fillId="0" borderId="6" xfId="44" applyFont="1" applyBorder="1" applyAlignment="1">
      <alignment vertical="center"/>
    </xf>
    <xf numFmtId="0" fontId="29" fillId="0" borderId="6" xfId="44" applyFont="1" applyFill="1" applyBorder="1" applyAlignment="1">
      <alignment vertical="center"/>
    </xf>
    <xf numFmtId="0" fontId="29" fillId="0" borderId="23" xfId="44" applyFont="1" applyFill="1" applyBorder="1" applyAlignment="1">
      <alignment vertical="center"/>
    </xf>
    <xf numFmtId="0" fontId="29" fillId="0" borderId="18" xfId="44" applyFont="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8" borderId="0" xfId="0" applyFont="1" applyFill="1" applyAlignment="1" applyProtection="1">
      <alignment horizontal="left" vertical="center"/>
    </xf>
    <xf numFmtId="44" fontId="29" fillId="17" borderId="24" xfId="57" applyFont="1" applyFill="1" applyBorder="1" applyAlignment="1" applyProtection="1">
      <alignment horizontal="right"/>
      <protection locked="0"/>
    </xf>
    <xf numFmtId="44" fontId="29" fillId="17" borderId="26" xfId="57" applyFont="1" applyFill="1" applyBorder="1" applyAlignment="1" applyProtection="1">
      <alignment horizontal="right"/>
      <protection locked="0"/>
    </xf>
    <xf numFmtId="44" fontId="29" fillId="0" borderId="0" xfId="57" applyFont="1" applyBorder="1" applyAlignment="1">
      <alignment horizontal="right"/>
    </xf>
    <xf numFmtId="0" fontId="29" fillId="0" borderId="35" xfId="44" applyNumberFormat="1" applyFont="1" applyFill="1" applyBorder="1" applyAlignment="1">
      <alignment horizontal="center" vertical="center"/>
    </xf>
    <xf numFmtId="0" fontId="29" fillId="0" borderId="35" xfId="44" applyNumberFormat="1" applyFont="1" applyBorder="1" applyAlignment="1">
      <alignment horizontal="center" vertical="center"/>
    </xf>
    <xf numFmtId="0" fontId="29" fillId="0" borderId="36" xfId="44" applyNumberFormat="1" applyFont="1" applyBorder="1" applyAlignment="1">
      <alignment horizontal="center" vertical="center"/>
    </xf>
    <xf numFmtId="0" fontId="29" fillId="0" borderId="37" xfId="44" applyNumberFormat="1" applyFont="1" applyBorder="1" applyAlignment="1">
      <alignment horizontal="center" vertical="center"/>
    </xf>
    <xf numFmtId="0" fontId="29" fillId="0" borderId="38" xfId="44" applyNumberFormat="1" applyFont="1" applyBorder="1" applyAlignment="1">
      <alignment horizontal="center" vertical="center"/>
    </xf>
    <xf numFmtId="0" fontId="33" fillId="0" borderId="0" xfId="0" applyFont="1" applyAlignment="1">
      <alignment vertical="top"/>
    </xf>
    <xf numFmtId="0" fontId="40" fillId="0" borderId="0" xfId="0" applyFont="1" applyFill="1" applyAlignment="1">
      <alignment horizontal="right" vertical="center"/>
    </xf>
    <xf numFmtId="0" fontId="29" fillId="0" borderId="27" xfId="0" applyFont="1" applyBorder="1" applyAlignment="1">
      <alignment horizontal="center" vertical="center"/>
    </xf>
    <xf numFmtId="0" fontId="29" fillId="0" borderId="22" xfId="0" applyFont="1" applyBorder="1" applyAlignment="1">
      <alignment horizontal="center" vertical="center"/>
    </xf>
    <xf numFmtId="0" fontId="37" fillId="0" borderId="37" xfId="44" applyFont="1" applyBorder="1" applyAlignment="1">
      <alignment horizontal="left" vertical="center"/>
    </xf>
    <xf numFmtId="0" fontId="37" fillId="0" borderId="50" xfId="44" applyFont="1" applyBorder="1" applyAlignment="1">
      <alignment horizontal="left" vertical="center"/>
    </xf>
    <xf numFmtId="0" fontId="37" fillId="0" borderId="50" xfId="44" applyFont="1" applyFill="1" applyBorder="1" applyAlignment="1">
      <alignment horizontal="left" wrapText="1"/>
    </xf>
    <xf numFmtId="0" fontId="29" fillId="0" borderId="34" xfId="0" applyFont="1" applyBorder="1" applyAlignment="1">
      <alignment horizontal="center" vertical="center"/>
    </xf>
    <xf numFmtId="0" fontId="29" fillId="0" borderId="23"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47" xfId="0" applyFont="1" applyBorder="1" applyAlignment="1">
      <alignment horizontal="center" vertical="center"/>
    </xf>
    <xf numFmtId="0" fontId="29" fillId="0" borderId="53" xfId="0" applyFont="1" applyBorder="1" applyAlignment="1">
      <alignment horizontal="center" vertical="center"/>
    </xf>
    <xf numFmtId="0" fontId="29" fillId="0" borderId="54" xfId="44" applyNumberFormat="1" applyFont="1" applyFill="1" applyBorder="1" applyAlignment="1">
      <alignment horizontal="center" vertical="center"/>
    </xf>
    <xf numFmtId="0" fontId="29" fillId="0" borderId="2" xfId="44" applyFont="1" applyFill="1" applyBorder="1" applyAlignment="1">
      <alignment vertical="center"/>
    </xf>
    <xf numFmtId="0" fontId="29" fillId="0" borderId="56" xfId="44" applyFont="1" applyFill="1" applyBorder="1" applyAlignment="1">
      <alignment vertical="center"/>
    </xf>
    <xf numFmtId="0" fontId="29" fillId="0" borderId="54" xfId="44" applyNumberFormat="1" applyFont="1" applyBorder="1" applyAlignment="1">
      <alignment horizontal="center" vertical="center"/>
    </xf>
    <xf numFmtId="0" fontId="29" fillId="0" borderId="2" xfId="44" applyFont="1" applyBorder="1" applyAlignment="1">
      <alignment vertical="center"/>
    </xf>
    <xf numFmtId="44" fontId="29" fillId="17" borderId="57" xfId="57" applyFont="1" applyFill="1" applyBorder="1" applyAlignment="1" applyProtection="1">
      <alignment horizontal="right"/>
      <protection locked="0"/>
    </xf>
    <xf numFmtId="49" fontId="29" fillId="0" borderId="38" xfId="44" applyNumberFormat="1" applyFont="1" applyFill="1" applyBorder="1" applyAlignment="1">
      <alignment horizontal="center" vertical="center"/>
    </xf>
    <xf numFmtId="44" fontId="29" fillId="17" borderId="42" xfId="57" applyFont="1" applyFill="1" applyBorder="1" applyAlignment="1" applyProtection="1">
      <alignment horizontal="right"/>
      <protection locked="0"/>
    </xf>
    <xf numFmtId="44" fontId="29" fillId="17" borderId="44" xfId="57" applyFont="1" applyFill="1" applyBorder="1" applyAlignment="1" applyProtection="1">
      <alignment horizontal="right"/>
      <protection locked="0"/>
    </xf>
    <xf numFmtId="44" fontId="29" fillId="17" borderId="55" xfId="57" applyFont="1" applyFill="1" applyBorder="1" applyAlignment="1" applyProtection="1">
      <alignment horizontal="right"/>
      <protection locked="0"/>
    </xf>
    <xf numFmtId="44" fontId="26" fillId="18" borderId="52" xfId="57" applyFill="1" applyBorder="1" applyAlignment="1" applyProtection="1">
      <alignment horizontal="right"/>
    </xf>
    <xf numFmtId="44" fontId="26" fillId="18" borderId="41" xfId="57" applyFill="1" applyBorder="1" applyAlignment="1" applyProtection="1">
      <alignment horizontal="right"/>
    </xf>
    <xf numFmtId="0" fontId="29" fillId="0" borderId="56" xfId="44" applyFont="1" applyBorder="1" applyAlignment="1">
      <alignment vertical="center"/>
    </xf>
    <xf numFmtId="0" fontId="0" fillId="0" borderId="0" xfId="0"/>
    <xf numFmtId="0" fontId="29" fillId="0" borderId="0" xfId="0" applyFont="1"/>
    <xf numFmtId="0" fontId="29" fillId="0" borderId="0" xfId="0" applyFont="1" applyFill="1"/>
    <xf numFmtId="0" fontId="29" fillId="0" borderId="0" xfId="41" applyFont="1"/>
    <xf numFmtId="49" fontId="29" fillId="0" borderId="0" xfId="41" applyNumberFormat="1" applyFont="1"/>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1" fontId="29" fillId="0" borderId="0" xfId="44" applyNumberFormat="1" applyFont="1" applyAlignment="1">
      <alignment horizontal="center"/>
    </xf>
    <xf numFmtId="0" fontId="33" fillId="0" borderId="0" xfId="0" applyFont="1" applyAlignment="1">
      <alignment vertical="center"/>
    </xf>
    <xf numFmtId="0" fontId="40" fillId="0" borderId="0" xfId="0" applyFont="1" applyFill="1" applyAlignment="1">
      <alignment vertical="center"/>
    </xf>
    <xf numFmtId="0" fontId="35" fillId="0" borderId="0" xfId="0" applyFont="1" applyFill="1" applyAlignment="1">
      <alignment horizontal="left" vertical="top" wrapText="1"/>
    </xf>
    <xf numFmtId="0" fontId="29" fillId="0" borderId="6" xfId="44" applyFont="1" applyFill="1" applyBorder="1" applyAlignment="1">
      <alignment vertical="center"/>
    </xf>
    <xf numFmtId="0" fontId="29" fillId="0" borderId="23"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8" borderId="0" xfId="0" applyFont="1" applyFill="1" applyAlignment="1" applyProtection="1">
      <alignment horizontal="left" vertical="center"/>
    </xf>
    <xf numFmtId="44" fontId="29" fillId="17" borderId="42" xfId="57" applyFont="1" applyFill="1" applyBorder="1" applyAlignment="1" applyProtection="1">
      <alignment horizontal="right" vertical="center"/>
      <protection locked="0"/>
    </xf>
    <xf numFmtId="44" fontId="29" fillId="17" borderId="44" xfId="57" applyFont="1" applyFill="1" applyBorder="1" applyAlignment="1" applyProtection="1">
      <alignment horizontal="right" vertical="center"/>
      <protection locked="0"/>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0" xfId="0" applyFont="1" applyFill="1" applyAlignment="1">
      <alignment vertical="center"/>
    </xf>
    <xf numFmtId="0" fontId="29" fillId="0" borderId="27" xfId="0" applyFont="1" applyBorder="1" applyAlignment="1">
      <alignment horizontal="center" vertical="center"/>
    </xf>
    <xf numFmtId="0" fontId="29" fillId="0" borderId="22" xfId="0" applyFont="1" applyBorder="1" applyAlignment="1">
      <alignment horizontal="center" vertical="center"/>
    </xf>
    <xf numFmtId="0" fontId="37" fillId="0" borderId="50" xfId="44" applyFont="1" applyBorder="1" applyAlignment="1">
      <alignment horizontal="left" vertical="center"/>
    </xf>
    <xf numFmtId="0" fontId="37" fillId="0" borderId="50" xfId="44" applyFont="1" applyFill="1" applyBorder="1" applyAlignment="1">
      <alignment horizontal="left" wrapText="1"/>
    </xf>
    <xf numFmtId="0" fontId="29" fillId="0" borderId="34" xfId="0" applyFont="1" applyBorder="1" applyAlignment="1">
      <alignment horizontal="center" vertical="center"/>
    </xf>
    <xf numFmtId="0" fontId="29" fillId="0" borderId="23"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47" xfId="0" applyFont="1" applyBorder="1" applyAlignment="1">
      <alignment horizontal="center" vertical="center"/>
    </xf>
    <xf numFmtId="0" fontId="29" fillId="0" borderId="53" xfId="0" applyFont="1" applyBorder="1" applyAlignment="1">
      <alignment horizontal="center" vertical="center"/>
    </xf>
    <xf numFmtId="0" fontId="29" fillId="0" borderId="54" xfId="44" applyNumberFormat="1" applyFont="1" applyFill="1" applyBorder="1" applyAlignment="1">
      <alignment horizontal="center" vertical="center"/>
    </xf>
    <xf numFmtId="0" fontId="29" fillId="0" borderId="2" xfId="44" applyFont="1" applyFill="1" applyBorder="1" applyAlignment="1">
      <alignment vertical="center"/>
    </xf>
    <xf numFmtId="44" fontId="29" fillId="17" borderId="55" xfId="57" applyFont="1" applyFill="1" applyBorder="1" applyAlignment="1" applyProtection="1">
      <alignment horizontal="right" vertical="center"/>
      <protection locked="0"/>
    </xf>
    <xf numFmtId="0" fontId="29" fillId="0" borderId="56" xfId="44" applyFont="1" applyFill="1" applyBorder="1" applyAlignment="1">
      <alignment vertical="center"/>
    </xf>
    <xf numFmtId="44" fontId="26" fillId="18" borderId="52" xfId="57" applyFill="1" applyBorder="1" applyAlignment="1" applyProtection="1">
      <alignment horizontal="right" vertical="center"/>
    </xf>
    <xf numFmtId="0" fontId="0" fillId="0" borderId="0" xfId="0"/>
    <xf numFmtId="0" fontId="29" fillId="0" borderId="0" xfId="0" applyFont="1"/>
    <xf numFmtId="0" fontId="29" fillId="0" borderId="0" xfId="0" applyFont="1" applyFill="1"/>
    <xf numFmtId="0" fontId="29" fillId="0" borderId="0" xfId="41" applyFont="1"/>
    <xf numFmtId="49" fontId="29" fillId="0" borderId="0" xfId="41" applyNumberFormat="1" applyFont="1"/>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1" fontId="29" fillId="0" borderId="0" xfId="44" applyNumberFormat="1" applyFont="1" applyAlignment="1">
      <alignment horizontal="center"/>
    </xf>
    <xf numFmtId="0" fontId="40" fillId="0" borderId="0" xfId="0" applyFont="1" applyAlignment="1">
      <alignment vertical="center"/>
    </xf>
    <xf numFmtId="0" fontId="33" fillId="0" borderId="0" xfId="0" applyFont="1" applyAlignment="1">
      <alignment vertical="center"/>
    </xf>
    <xf numFmtId="0" fontId="40" fillId="0" borderId="0" xfId="0" applyFont="1" applyFill="1" applyAlignment="1">
      <alignment vertical="center"/>
    </xf>
    <xf numFmtId="0" fontId="35" fillId="0" borderId="0" xfId="0" applyFont="1" applyFill="1" applyAlignment="1">
      <alignment horizontal="left" vertical="top" wrapText="1"/>
    </xf>
    <xf numFmtId="0" fontId="29" fillId="0" borderId="6" xfId="44" applyFont="1" applyFill="1" applyBorder="1" applyAlignment="1">
      <alignment vertical="center"/>
    </xf>
    <xf numFmtId="0" fontId="29" fillId="0" borderId="23"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8" borderId="0" xfId="0" applyFont="1" applyFill="1" applyAlignment="1" applyProtection="1">
      <alignment horizontal="left" vertical="center"/>
    </xf>
    <xf numFmtId="44" fontId="29" fillId="17" borderId="42" xfId="57" applyFont="1" applyFill="1" applyBorder="1" applyAlignment="1" applyProtection="1">
      <alignment horizontal="right" vertical="center"/>
      <protection locked="0"/>
    </xf>
    <xf numFmtId="44" fontId="29" fillId="17" borderId="44" xfId="57" applyFont="1" applyFill="1" applyBorder="1" applyAlignment="1" applyProtection="1">
      <alignment horizontal="right" vertical="center"/>
      <protection locked="0"/>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0" xfId="0" applyFont="1" applyFill="1" applyAlignment="1">
      <alignment vertical="center"/>
    </xf>
    <xf numFmtId="0" fontId="29" fillId="0" borderId="27" xfId="0" applyFont="1" applyBorder="1" applyAlignment="1">
      <alignment horizontal="center" vertical="center"/>
    </xf>
    <xf numFmtId="0" fontId="29" fillId="0" borderId="22" xfId="0" applyFont="1" applyBorder="1" applyAlignment="1">
      <alignment horizontal="center" vertical="center"/>
    </xf>
    <xf numFmtId="0" fontId="37" fillId="0" borderId="50" xfId="44" applyFont="1" applyBorder="1" applyAlignment="1">
      <alignment horizontal="left" vertical="center"/>
    </xf>
    <xf numFmtId="0" fontId="37" fillId="0" borderId="50" xfId="44" applyFont="1" applyFill="1" applyBorder="1" applyAlignment="1">
      <alignment horizontal="left" wrapText="1"/>
    </xf>
    <xf numFmtId="0" fontId="29" fillId="0" borderId="34" xfId="0" applyFont="1" applyBorder="1" applyAlignment="1">
      <alignment horizontal="center" vertical="center"/>
    </xf>
    <xf numFmtId="0" fontId="29" fillId="0" borderId="23"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47" xfId="0" applyFont="1" applyBorder="1" applyAlignment="1">
      <alignment horizontal="center" vertical="center"/>
    </xf>
    <xf numFmtId="0" fontId="29" fillId="0" borderId="53" xfId="0" applyFont="1" applyBorder="1" applyAlignment="1">
      <alignment horizontal="center" vertical="center"/>
    </xf>
    <xf numFmtId="0" fontId="29" fillId="0" borderId="54" xfId="44" applyNumberFormat="1" applyFont="1" applyFill="1" applyBorder="1" applyAlignment="1">
      <alignment horizontal="center" vertical="center"/>
    </xf>
    <xf numFmtId="0" fontId="29" fillId="0" borderId="2" xfId="44" applyFont="1" applyFill="1" applyBorder="1" applyAlignment="1">
      <alignment vertical="center"/>
    </xf>
    <xf numFmtId="44" fontId="29" fillId="17" borderId="55" xfId="57" applyFont="1" applyFill="1" applyBorder="1" applyAlignment="1" applyProtection="1">
      <alignment horizontal="right" vertical="center"/>
      <protection locked="0"/>
    </xf>
    <xf numFmtId="0" fontId="29" fillId="0" borderId="56" xfId="44" applyFont="1" applyFill="1" applyBorder="1" applyAlignment="1">
      <alignment vertical="center"/>
    </xf>
    <xf numFmtId="44" fontId="26" fillId="18" borderId="52" xfId="57" applyFill="1" applyBorder="1" applyAlignment="1" applyProtection="1">
      <alignment horizontal="right" vertical="center"/>
    </xf>
    <xf numFmtId="0" fontId="0" fillId="0" borderId="0" xfId="0"/>
    <xf numFmtId="0" fontId="29" fillId="0" borderId="0" xfId="0" applyFont="1"/>
    <xf numFmtId="0" fontId="29" fillId="0" borderId="0" xfId="0" applyFont="1" applyFill="1"/>
    <xf numFmtId="0" fontId="29" fillId="0" borderId="0" xfId="41" applyFont="1"/>
    <xf numFmtId="49" fontId="29" fillId="0" borderId="0" xfId="41" applyNumberFormat="1" applyFont="1"/>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1" fontId="29" fillId="0" borderId="0" xfId="44" applyNumberFormat="1" applyFont="1" applyAlignment="1">
      <alignment horizontal="center"/>
    </xf>
    <xf numFmtId="0" fontId="40" fillId="0" borderId="0" xfId="0" applyFont="1" applyAlignment="1">
      <alignment vertical="center"/>
    </xf>
    <xf numFmtId="0" fontId="33" fillId="0" borderId="0" xfId="0" applyFont="1" applyAlignment="1">
      <alignment vertical="center"/>
    </xf>
    <xf numFmtId="0" fontId="40" fillId="0" borderId="0" xfId="0" applyFont="1" applyFill="1" applyAlignment="1">
      <alignment vertical="center"/>
    </xf>
    <xf numFmtId="0" fontId="35" fillId="0" borderId="0" xfId="0" applyFont="1" applyFill="1" applyAlignment="1">
      <alignment horizontal="left" vertical="top" wrapText="1"/>
    </xf>
    <xf numFmtId="0" fontId="29" fillId="0" borderId="6" xfId="44" applyFont="1" applyFill="1" applyBorder="1" applyAlignment="1">
      <alignment vertical="center"/>
    </xf>
    <xf numFmtId="0" fontId="29" fillId="0" borderId="23"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8" borderId="0" xfId="0" applyFont="1" applyFill="1" applyAlignment="1" applyProtection="1">
      <alignment horizontal="left" vertical="center"/>
    </xf>
    <xf numFmtId="44" fontId="29" fillId="17" borderId="42" xfId="57" applyFont="1" applyFill="1" applyBorder="1" applyAlignment="1" applyProtection="1">
      <alignment horizontal="right" vertical="center"/>
      <protection locked="0"/>
    </xf>
    <xf numFmtId="44" fontId="29" fillId="17" borderId="44" xfId="57" applyFont="1" applyFill="1" applyBorder="1" applyAlignment="1" applyProtection="1">
      <alignment horizontal="right" vertical="center"/>
      <protection locked="0"/>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0" xfId="0" applyFont="1" applyFill="1" applyAlignment="1">
      <alignment vertical="center"/>
    </xf>
    <xf numFmtId="0" fontId="29" fillId="0" borderId="27" xfId="0" applyFont="1" applyBorder="1" applyAlignment="1">
      <alignment horizontal="center" vertical="center"/>
    </xf>
    <xf numFmtId="0" fontId="29" fillId="0" borderId="22" xfId="0" applyFont="1" applyBorder="1" applyAlignment="1">
      <alignment horizontal="center" vertical="center"/>
    </xf>
    <xf numFmtId="0" fontId="37" fillId="0" borderId="50" xfId="44" applyFont="1" applyBorder="1" applyAlignment="1">
      <alignment horizontal="left" vertical="center"/>
    </xf>
    <xf numFmtId="0" fontId="37" fillId="0" borderId="50" xfId="44" applyFont="1" applyFill="1" applyBorder="1" applyAlignment="1">
      <alignment horizontal="left" wrapText="1"/>
    </xf>
    <xf numFmtId="0" fontId="29" fillId="0" borderId="34" xfId="0" applyFont="1" applyBorder="1" applyAlignment="1">
      <alignment horizontal="center" vertical="center"/>
    </xf>
    <xf numFmtId="0" fontId="29" fillId="0" borderId="23"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47" xfId="0" applyFont="1" applyBorder="1" applyAlignment="1">
      <alignment horizontal="center" vertical="center"/>
    </xf>
    <xf numFmtId="0" fontId="29" fillId="0" borderId="53" xfId="0" applyFont="1" applyBorder="1" applyAlignment="1">
      <alignment horizontal="center" vertical="center"/>
    </xf>
    <xf numFmtId="0" fontId="29" fillId="0" borderId="54" xfId="44" applyNumberFormat="1" applyFont="1" applyFill="1" applyBorder="1" applyAlignment="1">
      <alignment horizontal="center" vertical="center"/>
    </xf>
    <xf numFmtId="0" fontId="29" fillId="0" borderId="2" xfId="44" applyFont="1" applyFill="1" applyBorder="1" applyAlignment="1">
      <alignment vertical="center"/>
    </xf>
    <xf numFmtId="0" fontId="29" fillId="0" borderId="56" xfId="44" applyFont="1" applyFill="1" applyBorder="1" applyAlignment="1">
      <alignment vertical="center"/>
    </xf>
    <xf numFmtId="44" fontId="26" fillId="18" borderId="52" xfId="57" applyFill="1" applyBorder="1" applyAlignment="1" applyProtection="1">
      <alignment horizontal="right" vertical="center"/>
    </xf>
    <xf numFmtId="0" fontId="0" fillId="0" borderId="0" xfId="0"/>
    <xf numFmtId="0" fontId="29" fillId="0" borderId="0" xfId="0" applyFont="1"/>
    <xf numFmtId="0" fontId="29" fillId="0" borderId="0" xfId="41" applyFont="1"/>
    <xf numFmtId="0" fontId="40" fillId="0" borderId="0" xfId="41" applyFont="1" applyAlignment="1">
      <alignment vertical="top" wrapText="1"/>
    </xf>
    <xf numFmtId="0" fontId="34" fillId="0" borderId="0" xfId="0" applyFont="1" applyBorder="1" applyAlignment="1">
      <alignment vertical="center" wrapText="1"/>
    </xf>
    <xf numFmtId="0" fontId="29" fillId="0" borderId="19" xfId="44" applyFont="1" applyFill="1" applyBorder="1" applyAlignment="1">
      <alignment vertical="center"/>
    </xf>
    <xf numFmtId="0" fontId="29" fillId="0" borderId="5" xfId="44" applyFont="1" applyFill="1" applyBorder="1" applyAlignment="1">
      <alignment vertical="center"/>
    </xf>
    <xf numFmtId="0" fontId="29" fillId="0" borderId="0" xfId="41" applyFont="1" applyFill="1"/>
    <xf numFmtId="0" fontId="37" fillId="0" borderId="0" xfId="44" applyFont="1" applyFill="1" applyBorder="1" applyAlignment="1">
      <alignment horizontal="left" vertical="center"/>
    </xf>
    <xf numFmtId="0" fontId="37" fillId="0" borderId="0" xfId="44" applyFont="1" applyFill="1" applyBorder="1" applyAlignment="1">
      <alignment horizontal="left" wrapText="1"/>
    </xf>
    <xf numFmtId="1" fontId="29" fillId="0" borderId="0" xfId="44" applyNumberFormat="1" applyFont="1" applyFill="1" applyBorder="1" applyAlignment="1">
      <alignment horizontal="center"/>
    </xf>
    <xf numFmtId="1" fontId="29" fillId="0" borderId="0" xfId="44" applyNumberFormat="1" applyFont="1" applyFill="1" applyAlignment="1">
      <alignment horizontal="center"/>
    </xf>
    <xf numFmtId="0" fontId="32" fillId="0" borderId="0" xfId="44" applyFont="1" applyFill="1"/>
    <xf numFmtId="49" fontId="37" fillId="0" borderId="0" xfId="44" applyNumberFormat="1" applyFont="1" applyFill="1" applyBorder="1" applyAlignment="1">
      <alignment horizontal="center" vertical="center"/>
    </xf>
    <xf numFmtId="0" fontId="37" fillId="0" borderId="0" xfId="44" applyFont="1" applyFill="1" applyBorder="1"/>
    <xf numFmtId="0" fontId="26" fillId="0" borderId="0" xfId="41" applyFont="1" applyFill="1" applyBorder="1"/>
    <xf numFmtId="2" fontId="29" fillId="0" borderId="0" xfId="44" applyNumberFormat="1" applyFont="1" applyFill="1" applyBorder="1"/>
    <xf numFmtId="0" fontId="29" fillId="0" borderId="16" xfId="44" applyFont="1" applyFill="1" applyBorder="1" applyAlignment="1">
      <alignment horizontal="left" vertical="center"/>
    </xf>
    <xf numFmtId="0" fontId="40" fillId="0" borderId="0" xfId="0" applyFont="1" applyAlignment="1">
      <alignment vertical="center"/>
    </xf>
    <xf numFmtId="0" fontId="33" fillId="0" borderId="0" xfId="0" applyFont="1" applyAlignment="1">
      <alignment vertical="center"/>
    </xf>
    <xf numFmtId="0" fontId="40" fillId="0" borderId="0" xfId="0" applyFont="1" applyFill="1" applyAlignment="1">
      <alignment vertical="center"/>
    </xf>
    <xf numFmtId="0" fontId="0" fillId="21" borderId="31" xfId="41" quotePrefix="1" applyFont="1" applyFill="1" applyBorder="1" applyAlignment="1">
      <alignment horizontal="center" vertical="center"/>
    </xf>
    <xf numFmtId="0" fontId="0" fillId="21" borderId="31" xfId="41" applyFont="1" applyFill="1" applyBorder="1" applyAlignment="1">
      <alignment horizontal="center" vertical="center"/>
    </xf>
    <xf numFmtId="0" fontId="0" fillId="21" borderId="28" xfId="41" applyFont="1" applyFill="1" applyBorder="1" applyAlignment="1">
      <alignment horizontal="center" vertical="center"/>
    </xf>
    <xf numFmtId="0" fontId="37" fillId="0" borderId="17" xfId="44" applyFont="1" applyFill="1" applyBorder="1" applyAlignment="1">
      <alignment vertical="center"/>
    </xf>
    <xf numFmtId="0" fontId="29" fillId="0" borderId="6"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7" borderId="19" xfId="44" applyFont="1" applyFill="1" applyBorder="1" applyAlignment="1" applyProtection="1">
      <alignment horizontal="right" vertical="center"/>
      <protection locked="0"/>
    </xf>
    <xf numFmtId="0" fontId="29" fillId="17" borderId="5" xfId="44" applyFont="1" applyFill="1" applyBorder="1" applyAlignment="1" applyProtection="1">
      <alignment horizontal="right" vertical="center"/>
      <protection locked="0"/>
    </xf>
    <xf numFmtId="2" fontId="29" fillId="17" borderId="19" xfId="44" applyNumberFormat="1" applyFont="1" applyFill="1" applyBorder="1" applyAlignment="1" applyProtection="1">
      <alignment horizontal="right" vertical="center"/>
      <protection locked="0"/>
    </xf>
    <xf numFmtId="2" fontId="29" fillId="17" borderId="5" xfId="44" applyNumberFormat="1" applyFont="1" applyFill="1" applyBorder="1" applyAlignment="1" applyProtection="1">
      <alignment horizontal="right" vertical="center"/>
      <protection locked="0"/>
    </xf>
    <xf numFmtId="44" fontId="29" fillId="17" borderId="39" xfId="57" applyFont="1" applyFill="1" applyBorder="1" applyAlignment="1" applyProtection="1">
      <alignment horizontal="right" vertical="center"/>
      <protection locked="0"/>
    </xf>
    <xf numFmtId="44" fontId="29" fillId="17" borderId="40" xfId="57"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0" fontId="29" fillId="18" borderId="16" xfId="44" applyFont="1" applyFill="1" applyBorder="1" applyAlignment="1" applyProtection="1">
      <alignment horizontal="right"/>
    </xf>
    <xf numFmtId="0" fontId="37" fillId="0" borderId="37" xfId="81" applyNumberFormat="1" applyFont="1" applyFill="1" applyBorder="1" applyAlignment="1">
      <alignment horizontal="center" vertical="center"/>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29" fillId="0" borderId="27"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wrapText="1"/>
    </xf>
    <xf numFmtId="0" fontId="29" fillId="0" borderId="46" xfId="0" applyFont="1" applyBorder="1" applyAlignment="1">
      <alignment horizontal="center" vertical="center" wrapText="1"/>
    </xf>
    <xf numFmtId="0" fontId="0" fillId="0" borderId="0" xfId="0"/>
    <xf numFmtId="0" fontId="29" fillId="0" borderId="0" xfId="0" applyFont="1"/>
    <xf numFmtId="0" fontId="29" fillId="0" borderId="0" xfId="0" applyFont="1" applyAlignment="1"/>
    <xf numFmtId="0" fontId="29" fillId="0" borderId="0" xfId="41" applyFont="1"/>
    <xf numFmtId="0" fontId="40" fillId="0" borderId="0" xfId="41" applyFont="1" applyAlignment="1">
      <alignment vertical="top" wrapText="1"/>
    </xf>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0" fontId="29" fillId="0" borderId="19" xfId="44" applyFont="1" applyFill="1" applyBorder="1" applyAlignment="1">
      <alignment vertical="center"/>
    </xf>
    <xf numFmtId="0" fontId="29" fillId="0" borderId="5" xfId="44" applyFont="1" applyFill="1" applyBorder="1" applyAlignment="1">
      <alignment vertical="center"/>
    </xf>
    <xf numFmtId="0" fontId="37" fillId="0" borderId="0" xfId="44" applyFont="1" applyFill="1" applyBorder="1" applyAlignment="1">
      <alignment horizontal="left" vertical="center"/>
    </xf>
    <xf numFmtId="0" fontId="37" fillId="0" borderId="0" xfId="44" applyFont="1" applyFill="1" applyBorder="1" applyAlignment="1">
      <alignment horizontal="left" wrapText="1"/>
    </xf>
    <xf numFmtId="1" fontId="29" fillId="0" borderId="0" xfId="44" applyNumberFormat="1" applyFont="1" applyFill="1" applyBorder="1" applyAlignment="1">
      <alignment horizontal="center"/>
    </xf>
    <xf numFmtId="1" fontId="29" fillId="0" borderId="0" xfId="44" applyNumberFormat="1" applyFont="1" applyFill="1" applyAlignment="1">
      <alignment horizontal="center"/>
    </xf>
    <xf numFmtId="0" fontId="32" fillId="0" borderId="0" xfId="44" applyFont="1" applyFill="1"/>
    <xf numFmtId="2" fontId="32" fillId="0" borderId="0" xfId="44" applyNumberFormat="1" applyFont="1" applyFill="1"/>
    <xf numFmtId="0" fontId="29" fillId="0" borderId="16" xfId="44" applyFont="1" applyFill="1" applyBorder="1" applyAlignment="1">
      <alignment horizontal="left" vertical="center"/>
    </xf>
    <xf numFmtId="0" fontId="33" fillId="0" borderId="0" xfId="0" applyFont="1" applyAlignment="1">
      <alignment vertical="center"/>
    </xf>
    <xf numFmtId="0" fontId="0" fillId="21" borderId="31" xfId="41" quotePrefix="1" applyFont="1" applyFill="1" applyBorder="1" applyAlignment="1">
      <alignment horizontal="center" vertical="center"/>
    </xf>
    <xf numFmtId="0" fontId="29" fillId="0" borderId="6"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7" borderId="19" xfId="44" applyFont="1" applyFill="1" applyBorder="1" applyAlignment="1" applyProtection="1">
      <alignment horizontal="right" vertical="center"/>
      <protection locked="0"/>
    </xf>
    <xf numFmtId="0" fontId="29" fillId="17" borderId="5" xfId="44" applyFont="1" applyFill="1" applyBorder="1" applyAlignment="1" applyProtection="1">
      <alignment horizontal="right" vertical="center"/>
      <protection locked="0"/>
    </xf>
    <xf numFmtId="44" fontId="29" fillId="17" borderId="39" xfId="57" applyFont="1" applyFill="1" applyBorder="1" applyAlignment="1" applyProtection="1">
      <alignment horizontal="right" vertical="center"/>
      <protection locked="0"/>
    </xf>
    <xf numFmtId="44" fontId="29" fillId="17" borderId="40" xfId="57"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0" fontId="29" fillId="18" borderId="16" xfId="44" applyFont="1" applyFill="1" applyBorder="1" applyAlignment="1" applyProtection="1">
      <alignment horizontal="right"/>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48" fillId="0" borderId="0" xfId="0" applyFont="1" applyFill="1" applyAlignment="1">
      <alignmen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27"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wrapText="1"/>
    </xf>
    <xf numFmtId="0" fontId="29" fillId="0" borderId="46" xfId="0" applyFont="1" applyBorder="1" applyAlignment="1">
      <alignment horizontal="center" vertical="center" wrapText="1"/>
    </xf>
    <xf numFmtId="0" fontId="0" fillId="0" borderId="0" xfId="0"/>
    <xf numFmtId="0" fontId="29" fillId="0" borderId="0" xfId="0" applyFont="1"/>
    <xf numFmtId="0" fontId="29" fillId="0" borderId="0" xfId="0" applyFont="1" applyAlignment="1"/>
    <xf numFmtId="0" fontId="29" fillId="0" borderId="0" xfId="41" applyFont="1"/>
    <xf numFmtId="0" fontId="40" fillId="0" borderId="0" xfId="41" applyFont="1" applyAlignment="1">
      <alignment vertical="top" wrapText="1"/>
    </xf>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0" fontId="29" fillId="0" borderId="19" xfId="44" applyFont="1" applyFill="1" applyBorder="1" applyAlignment="1">
      <alignment vertical="center"/>
    </xf>
    <xf numFmtId="0" fontId="29" fillId="0" borderId="5" xfId="44" applyFont="1" applyFill="1" applyBorder="1" applyAlignment="1">
      <alignment vertical="center"/>
    </xf>
    <xf numFmtId="0" fontId="37" fillId="0" borderId="0" xfId="44" applyFont="1" applyFill="1" applyBorder="1" applyAlignment="1">
      <alignment horizontal="left" vertical="center"/>
    </xf>
    <xf numFmtId="0" fontId="37" fillId="0" borderId="0" xfId="44" applyFont="1" applyFill="1" applyBorder="1" applyAlignment="1">
      <alignment horizontal="left" wrapText="1"/>
    </xf>
    <xf numFmtId="1" fontId="29" fillId="0" borderId="0" xfId="44" applyNumberFormat="1" applyFont="1" applyFill="1" applyBorder="1" applyAlignment="1">
      <alignment horizontal="center"/>
    </xf>
    <xf numFmtId="1" fontId="29" fillId="0" borderId="0" xfId="44" applyNumberFormat="1" applyFont="1" applyFill="1" applyAlignment="1">
      <alignment horizontal="center"/>
    </xf>
    <xf numFmtId="0" fontId="32" fillId="0" borderId="0" xfId="44" applyFont="1" applyFill="1"/>
    <xf numFmtId="2" fontId="32" fillId="0" borderId="0" xfId="44" applyNumberFormat="1" applyFont="1" applyFill="1"/>
    <xf numFmtId="0" fontId="29" fillId="0" borderId="16" xfId="44" applyFont="1" applyFill="1" applyBorder="1" applyAlignment="1">
      <alignment horizontal="left" vertical="center"/>
    </xf>
    <xf numFmtId="0" fontId="40" fillId="0" borderId="0" xfId="0" applyFont="1" applyAlignment="1">
      <alignment vertical="center"/>
    </xf>
    <xf numFmtId="0" fontId="33" fillId="0" borderId="0" xfId="0" applyFont="1" applyAlignment="1">
      <alignment vertical="center"/>
    </xf>
    <xf numFmtId="0" fontId="0" fillId="21" borderId="31" xfId="41" quotePrefix="1" applyFont="1" applyFill="1" applyBorder="1" applyAlignment="1">
      <alignment horizontal="center" vertical="center"/>
    </xf>
    <xf numFmtId="0" fontId="29" fillId="0" borderId="6"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7" borderId="19" xfId="44" applyFont="1" applyFill="1" applyBorder="1" applyAlignment="1" applyProtection="1">
      <alignment horizontal="right" vertical="center"/>
      <protection locked="0"/>
    </xf>
    <xf numFmtId="0" fontId="29" fillId="17" borderId="5" xfId="44" applyFont="1" applyFill="1" applyBorder="1" applyAlignment="1" applyProtection="1">
      <alignment horizontal="right" vertical="center"/>
      <protection locked="0"/>
    </xf>
    <xf numFmtId="44" fontId="29" fillId="17" borderId="39" xfId="57" applyFont="1" applyFill="1" applyBorder="1" applyAlignment="1" applyProtection="1">
      <alignment horizontal="right" vertical="center"/>
      <protection locked="0"/>
    </xf>
    <xf numFmtId="44" fontId="29" fillId="17" borderId="40" xfId="57"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0" fontId="29" fillId="18" borderId="16" xfId="44" applyFont="1" applyFill="1" applyBorder="1" applyAlignment="1" applyProtection="1">
      <alignment horizontal="right"/>
    </xf>
    <xf numFmtId="0" fontId="29" fillId="0" borderId="35" xfId="44" applyNumberFormat="1" applyFont="1" applyFill="1" applyBorder="1" applyAlignment="1">
      <alignment horizontal="center" vertical="center"/>
    </xf>
    <xf numFmtId="0" fontId="34" fillId="0" borderId="0" xfId="0" applyFont="1" applyBorder="1" applyAlignment="1">
      <alignment horizontal="right" vertical="center"/>
    </xf>
    <xf numFmtId="0" fontId="48" fillId="0" borderId="0" xfId="0" applyFont="1" applyFill="1" applyAlignment="1">
      <alignmen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27"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wrapText="1"/>
    </xf>
    <xf numFmtId="0" fontId="29" fillId="0" borderId="46" xfId="0" applyFont="1" applyBorder="1" applyAlignment="1">
      <alignment horizontal="center" vertical="center" wrapText="1"/>
    </xf>
    <xf numFmtId="0" fontId="0" fillId="0" borderId="0" xfId="0"/>
    <xf numFmtId="0" fontId="29" fillId="0" borderId="0" xfId="0" applyFont="1"/>
    <xf numFmtId="0" fontId="29" fillId="0" borderId="0" xfId="0" applyFont="1" applyAlignment="1"/>
    <xf numFmtId="0" fontId="29" fillId="0" borderId="0" xfId="41" applyFont="1"/>
    <xf numFmtId="0" fontId="40" fillId="0" borderId="0" xfId="41" applyFont="1" applyAlignment="1">
      <alignment vertical="top" wrapText="1"/>
    </xf>
    <xf numFmtId="0" fontId="34" fillId="0" borderId="0" xfId="0" applyFont="1" applyBorder="1" applyAlignment="1">
      <alignment vertical="center" wrapText="1"/>
    </xf>
    <xf numFmtId="0" fontId="35" fillId="0" borderId="0" xfId="0" applyFont="1" applyAlignment="1">
      <alignment horizontal="left" vertical="center" wrapText="1"/>
    </xf>
    <xf numFmtId="0" fontId="29" fillId="0" borderId="0" xfId="0" applyFont="1" applyAlignment="1">
      <alignment vertical="center"/>
    </xf>
    <xf numFmtId="0" fontId="29" fillId="0" borderId="19" xfId="44" applyFont="1" applyFill="1" applyBorder="1" applyAlignment="1">
      <alignment vertical="center"/>
    </xf>
    <xf numFmtId="0" fontId="29" fillId="0" borderId="5" xfId="44" applyFont="1" applyFill="1" applyBorder="1" applyAlignment="1">
      <alignment vertical="center"/>
    </xf>
    <xf numFmtId="0" fontId="37" fillId="0" borderId="0" xfId="44" applyFont="1" applyFill="1" applyBorder="1" applyAlignment="1">
      <alignment horizontal="left" vertical="center"/>
    </xf>
    <xf numFmtId="0" fontId="37" fillId="0" borderId="0" xfId="44" applyFont="1" applyFill="1" applyBorder="1" applyAlignment="1">
      <alignment horizontal="left" wrapText="1"/>
    </xf>
    <xf numFmtId="1" fontId="29" fillId="0" borderId="0" xfId="44" applyNumberFormat="1" applyFont="1" applyFill="1" applyBorder="1" applyAlignment="1">
      <alignment horizontal="center"/>
    </xf>
    <xf numFmtId="1" fontId="29" fillId="0" borderId="0" xfId="44" applyNumberFormat="1" applyFont="1" applyFill="1" applyAlignment="1">
      <alignment horizontal="center"/>
    </xf>
    <xf numFmtId="0" fontId="32" fillId="0" borderId="0" xfId="44" applyFont="1" applyFill="1"/>
    <xf numFmtId="2" fontId="32" fillId="0" borderId="0" xfId="44" applyNumberFormat="1" applyFont="1" applyFill="1"/>
    <xf numFmtId="0" fontId="29" fillId="0" borderId="16" xfId="44" applyFont="1" applyFill="1" applyBorder="1" applyAlignment="1">
      <alignment horizontal="left" vertical="center"/>
    </xf>
    <xf numFmtId="0" fontId="40" fillId="0" borderId="0" xfId="0" applyFont="1" applyAlignment="1">
      <alignment vertical="center"/>
    </xf>
    <xf numFmtId="0" fontId="33" fillId="0" borderId="0" xfId="0" applyFont="1" applyAlignment="1">
      <alignment vertical="center"/>
    </xf>
    <xf numFmtId="0" fontId="0" fillId="21" borderId="31" xfId="41" quotePrefix="1" applyFont="1" applyFill="1" applyBorder="1" applyAlignment="1">
      <alignment horizontal="center" vertical="center"/>
    </xf>
    <xf numFmtId="0" fontId="29" fillId="0" borderId="6" xfId="44" applyFont="1" applyFill="1" applyBorder="1" applyAlignment="1">
      <alignment vertical="center"/>
    </xf>
    <xf numFmtId="0" fontId="29" fillId="0" borderId="36" xfId="44" applyNumberFormat="1" applyFont="1" applyFill="1" applyBorder="1" applyAlignment="1">
      <alignment horizontal="center" vertical="center"/>
    </xf>
    <xf numFmtId="0" fontId="29" fillId="0" borderId="38" xfId="44" applyNumberFormat="1" applyFont="1" applyFill="1" applyBorder="1" applyAlignment="1">
      <alignment horizontal="center" vertical="center"/>
    </xf>
    <xf numFmtId="0" fontId="29" fillId="0" borderId="0" xfId="0" applyFont="1" applyAlignment="1">
      <alignment horizontal="left" vertical="center"/>
    </xf>
    <xf numFmtId="0" fontId="0" fillId="0" borderId="0" xfId="0" applyAlignment="1">
      <alignment vertical="center"/>
    </xf>
    <xf numFmtId="0" fontId="29" fillId="17" borderId="19" xfId="44" applyFont="1" applyFill="1" applyBorder="1" applyAlignment="1" applyProtection="1">
      <alignment horizontal="right" vertical="center"/>
      <protection locked="0"/>
    </xf>
    <xf numFmtId="0" fontId="29" fillId="17" borderId="5" xfId="44" applyFont="1" applyFill="1" applyBorder="1" applyAlignment="1" applyProtection="1">
      <alignment horizontal="right" vertical="center"/>
      <protection locked="0"/>
    </xf>
    <xf numFmtId="44" fontId="29" fillId="17" borderId="39" xfId="57" applyFont="1" applyFill="1" applyBorder="1" applyAlignment="1" applyProtection="1">
      <alignment horizontal="right" vertical="center"/>
      <protection locked="0"/>
    </xf>
    <xf numFmtId="44" fontId="29" fillId="17" borderId="40" xfId="57"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0" fontId="29" fillId="18" borderId="16" xfId="44" applyFont="1" applyFill="1" applyBorder="1" applyAlignment="1" applyProtection="1">
      <alignment horizontal="right"/>
    </xf>
    <xf numFmtId="0" fontId="29" fillId="0" borderId="35" xfId="44" applyNumberFormat="1" applyFont="1" applyFill="1" applyBorder="1" applyAlignment="1">
      <alignment horizontal="center" vertical="center"/>
    </xf>
    <xf numFmtId="0" fontId="29" fillId="18" borderId="0" xfId="0" applyFont="1" applyFill="1" applyAlignment="1">
      <alignment vertical="center"/>
    </xf>
    <xf numFmtId="0" fontId="34" fillId="0" borderId="0" xfId="0" applyFont="1" applyBorder="1" applyAlignment="1">
      <alignment horizontal="right" vertical="center"/>
    </xf>
    <xf numFmtId="0" fontId="48" fillId="0" borderId="0" xfId="0" applyFont="1" applyFill="1" applyAlignment="1">
      <alignment vertical="center"/>
    </xf>
    <xf numFmtId="0" fontId="40" fillId="0" borderId="0" xfId="0" applyFont="1" applyFill="1" applyAlignment="1">
      <alignment horizontal="right" vertical="center"/>
    </xf>
    <xf numFmtId="0" fontId="40" fillId="19" borderId="0" xfId="0" applyFont="1" applyFill="1" applyAlignment="1">
      <alignment vertical="center"/>
    </xf>
    <xf numFmtId="0" fontId="29" fillId="0" borderId="27"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wrapText="1"/>
    </xf>
    <xf numFmtId="0" fontId="29" fillId="0" borderId="46" xfId="0" applyFont="1" applyBorder="1" applyAlignment="1">
      <alignment horizontal="center" vertical="center" wrapText="1"/>
    </xf>
    <xf numFmtId="0" fontId="22" fillId="0" borderId="0" xfId="117"/>
    <xf numFmtId="0" fontId="22" fillId="0" borderId="0" xfId="117" applyFont="1"/>
    <xf numFmtId="0" fontId="29" fillId="0" borderId="0" xfId="0" applyFont="1"/>
    <xf numFmtId="0" fontId="0" fillId="0" borderId="0" xfId="0"/>
    <xf numFmtId="49" fontId="34" fillId="0" borderId="6" xfId="0" quotePrefix="1" applyNumberFormat="1" applyFont="1" applyBorder="1" applyAlignment="1">
      <alignment vertical="center"/>
    </xf>
    <xf numFmtId="165" fontId="34" fillId="0" borderId="6" xfId="0" quotePrefix="1" applyNumberFormat="1" applyFont="1" applyFill="1" applyBorder="1" applyAlignment="1">
      <alignment vertical="center"/>
    </xf>
    <xf numFmtId="0" fontId="40" fillId="0" borderId="0" xfId="0" applyFont="1" applyFill="1" applyAlignment="1">
      <alignment vertical="center"/>
    </xf>
    <xf numFmtId="165" fontId="34" fillId="0" borderId="2" xfId="0" quotePrefix="1" applyNumberFormat="1" applyFont="1" applyBorder="1" applyAlignment="1">
      <alignment vertical="center"/>
    </xf>
    <xf numFmtId="0" fontId="50" fillId="0" borderId="0" xfId="0" applyFont="1" applyAlignment="1">
      <alignment vertical="center"/>
    </xf>
    <xf numFmtId="0" fontId="51" fillId="0" borderId="0" xfId="0" applyFont="1" applyAlignment="1">
      <alignment horizontal="left" vertical="center" indent="2"/>
    </xf>
    <xf numFmtId="0" fontId="51" fillId="0" borderId="0" xfId="0" applyFont="1" applyAlignment="1">
      <alignment horizontal="right" vertical="center" indent="2"/>
    </xf>
    <xf numFmtId="0" fontId="51" fillId="0" borderId="0" xfId="0" applyFont="1" applyAlignment="1">
      <alignment horizontal="left" vertical="center" wrapText="1"/>
    </xf>
    <xf numFmtId="0" fontId="0" fillId="0" borderId="0" xfId="0" applyAlignment="1">
      <alignment wrapText="1"/>
    </xf>
    <xf numFmtId="0" fontId="51" fillId="0" borderId="0" xfId="0" applyFont="1" applyAlignment="1">
      <alignment horizontal="left" vertical="center" wrapText="1" indent="1"/>
    </xf>
    <xf numFmtId="0" fontId="51" fillId="0" borderId="0" xfId="0" applyFont="1" applyAlignment="1">
      <alignment horizontal="right" vertical="top" indent="2"/>
    </xf>
    <xf numFmtId="0" fontId="51" fillId="0" borderId="0" xfId="0" applyFont="1" applyAlignment="1">
      <alignment horizontal="right" vertical="top" indent="4"/>
    </xf>
    <xf numFmtId="0" fontId="20" fillId="0" borderId="0" xfId="31" applyFont="1"/>
    <xf numFmtId="0" fontId="0" fillId="0" borderId="4" xfId="41" applyFont="1" applyBorder="1" applyAlignment="1">
      <alignment horizontal="center" vertical="center" wrapText="1"/>
    </xf>
    <xf numFmtId="0" fontId="0" fillId="0" borderId="4" xfId="41" applyFont="1" applyBorder="1" applyAlignment="1">
      <alignment horizontal="center" vertical="center" wrapText="1"/>
    </xf>
    <xf numFmtId="0" fontId="29" fillId="18" borderId="0" xfId="0" applyFont="1" applyFill="1" applyAlignment="1" applyProtection="1">
      <alignment horizontal="left" vertical="center"/>
    </xf>
    <xf numFmtId="14" fontId="29" fillId="18" borderId="0" xfId="0" applyNumberFormat="1" applyFont="1" applyFill="1" applyAlignment="1" applyProtection="1">
      <alignment horizontal="left" vertical="center"/>
    </xf>
    <xf numFmtId="0" fontId="19" fillId="0" borderId="0" xfId="31" applyFont="1"/>
    <xf numFmtId="0" fontId="29" fillId="18" borderId="0" xfId="0" applyFont="1" applyFill="1" applyAlignment="1" applyProtection="1">
      <alignment horizontal="left" vertical="center"/>
    </xf>
    <xf numFmtId="0" fontId="0" fillId="0" borderId="4" xfId="41" applyFont="1" applyBorder="1" applyAlignment="1">
      <alignment horizontal="center" vertical="center" wrapText="1"/>
    </xf>
    <xf numFmtId="0" fontId="53" fillId="0" borderId="0" xfId="152" applyFont="1" applyAlignment="1">
      <alignment horizontal="left"/>
    </xf>
    <xf numFmtId="0" fontId="18" fillId="0" borderId="0" xfId="152"/>
    <xf numFmtId="164" fontId="18" fillId="0" borderId="0" xfId="152" applyNumberFormat="1"/>
    <xf numFmtId="164" fontId="18" fillId="0" borderId="0" xfId="152" applyNumberFormat="1" applyAlignment="1">
      <alignment wrapText="1"/>
    </xf>
    <xf numFmtId="0" fontId="18" fillId="0" borderId="0" xfId="152" applyAlignment="1">
      <alignment wrapText="1"/>
    </xf>
    <xf numFmtId="0" fontId="18" fillId="0" borderId="0" xfId="152" applyNumberFormat="1"/>
    <xf numFmtId="0" fontId="18" fillId="0" borderId="0" xfId="31" applyFont="1"/>
    <xf numFmtId="0" fontId="53" fillId="0" borderId="0" xfId="152" applyFont="1"/>
    <xf numFmtId="0" fontId="29" fillId="18" borderId="0" xfId="0" applyFont="1" applyFill="1" applyAlignment="1" applyProtection="1">
      <alignment horizontal="left" vertical="center"/>
    </xf>
    <xf numFmtId="0" fontId="0" fillId="0" borderId="4" xfId="41" applyFont="1" applyBorder="1" applyAlignment="1">
      <alignment horizontal="center" vertical="center" wrapText="1"/>
    </xf>
    <xf numFmtId="0" fontId="53" fillId="0" borderId="0" xfId="157" applyFont="1" applyAlignment="1">
      <alignment horizontal="left"/>
    </xf>
    <xf numFmtId="0" fontId="17" fillId="0" borderId="0" xfId="157"/>
    <xf numFmtId="164" fontId="17" fillId="0" borderId="0" xfId="157" applyNumberFormat="1"/>
    <xf numFmtId="0" fontId="17" fillId="0" borderId="0" xfId="157" applyAlignment="1">
      <alignment wrapText="1"/>
    </xf>
    <xf numFmtId="0" fontId="17" fillId="0" borderId="0" xfId="31" applyFont="1"/>
    <xf numFmtId="0" fontId="29" fillId="18" borderId="0" xfId="0" applyFont="1" applyFill="1" applyAlignment="1" applyProtection="1">
      <alignment horizontal="left" vertical="center"/>
    </xf>
    <xf numFmtId="0" fontId="0" fillId="0" borderId="4" xfId="41" applyFont="1" applyBorder="1" applyAlignment="1">
      <alignment horizontal="center" vertical="center" wrapText="1"/>
    </xf>
    <xf numFmtId="0" fontId="26" fillId="0" borderId="4" xfId="41" applyBorder="1" applyAlignment="1">
      <alignment horizontal="center" vertical="center" wrapText="1"/>
    </xf>
    <xf numFmtId="0" fontId="53" fillId="0" borderId="0" xfId="158" applyFont="1" applyAlignment="1">
      <alignment horizontal="left"/>
    </xf>
    <xf numFmtId="0" fontId="16" fillId="0" borderId="0" xfId="158"/>
    <xf numFmtId="164" fontId="16" fillId="0" borderId="0" xfId="158" applyNumberFormat="1"/>
    <xf numFmtId="0" fontId="56" fillId="0" borderId="64" xfId="158" applyFont="1" applyBorder="1"/>
    <xf numFmtId="164" fontId="56" fillId="0" borderId="64" xfId="158" applyNumberFormat="1" applyFont="1" applyBorder="1"/>
    <xf numFmtId="0" fontId="16" fillId="0" borderId="0" xfId="31" applyFont="1"/>
    <xf numFmtId="0" fontId="29" fillId="18" borderId="0" xfId="0" applyFont="1" applyFill="1" applyAlignment="1" applyProtection="1">
      <alignment horizontal="left" vertical="center"/>
    </xf>
    <xf numFmtId="0" fontId="0" fillId="0" borderId="4" xfId="41" applyFont="1" applyBorder="1" applyAlignment="1">
      <alignment horizontal="center" vertical="center" wrapText="1"/>
    </xf>
    <xf numFmtId="0" fontId="26" fillId="0" borderId="4" xfId="41" applyBorder="1" applyAlignment="1">
      <alignment horizontal="center" vertical="center" wrapText="1"/>
    </xf>
    <xf numFmtId="0" fontId="15" fillId="0" borderId="0" xfId="31" applyFont="1"/>
    <xf numFmtId="0" fontId="53" fillId="0" borderId="0" xfId="159" applyFont="1" applyAlignment="1">
      <alignment horizontal="left"/>
    </xf>
    <xf numFmtId="164" fontId="15" fillId="0" borderId="0" xfId="159" applyNumberFormat="1"/>
    <xf numFmtId="0" fontId="15" fillId="0" borderId="0" xfId="159"/>
    <xf numFmtId="0" fontId="15" fillId="0" borderId="0" xfId="159" applyFont="1"/>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14" fillId="0" borderId="0" xfId="31" applyFont="1"/>
    <xf numFmtId="0" fontId="53" fillId="0" borderId="0" xfId="160" applyFont="1" applyAlignment="1">
      <alignment horizontal="left"/>
    </xf>
    <xf numFmtId="164" fontId="14" fillId="0" borderId="0" xfId="160" applyNumberFormat="1"/>
    <xf numFmtId="0" fontId="14" fillId="0" borderId="0" xfId="160"/>
    <xf numFmtId="0" fontId="14" fillId="0" borderId="0" xfId="160" applyFont="1"/>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13" fillId="0" borderId="0" xfId="31" applyFont="1"/>
    <xf numFmtId="0" fontId="53" fillId="0" borderId="0" xfId="161" applyFont="1" applyAlignment="1">
      <alignment horizontal="left"/>
    </xf>
    <xf numFmtId="167" fontId="13" fillId="0" borderId="0" xfId="161" applyNumberFormat="1"/>
    <xf numFmtId="0" fontId="13" fillId="0" borderId="0" xfId="161"/>
    <xf numFmtId="0" fontId="13" fillId="0" borderId="0" xfId="161" applyFont="1"/>
    <xf numFmtId="0" fontId="12" fillId="0" borderId="0" xfId="31" applyFont="1"/>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53" fillId="0" borderId="0" xfId="162" applyFont="1" applyAlignment="1">
      <alignment horizontal="left"/>
    </xf>
    <xf numFmtId="167" fontId="11" fillId="0" borderId="0" xfId="162" applyNumberFormat="1"/>
    <xf numFmtId="0" fontId="11" fillId="0" borderId="0" xfId="162"/>
    <xf numFmtId="0" fontId="11" fillId="0" borderId="0" xfId="162" applyAlignment="1"/>
    <xf numFmtId="167" fontId="11" fillId="0" borderId="0" xfId="162" applyNumberFormat="1" applyAlignment="1"/>
    <xf numFmtId="0" fontId="11" fillId="0" borderId="0" xfId="162" applyFont="1"/>
    <xf numFmtId="167" fontId="11" fillId="0" borderId="0" xfId="162" applyNumberFormat="1" applyFont="1"/>
    <xf numFmtId="0" fontId="57" fillId="0" borderId="0" xfId="38" applyFont="1" applyFill="1" applyBorder="1" applyAlignment="1">
      <alignment horizontal="left" vertical="top" wrapText="1"/>
    </xf>
    <xf numFmtId="0" fontId="57" fillId="0" borderId="0" xfId="38" applyFont="1" applyFill="1" applyBorder="1" applyAlignment="1">
      <alignment horizontal="left" vertical="top"/>
    </xf>
    <xf numFmtId="167" fontId="57" fillId="0" borderId="0" xfId="38" applyNumberFormat="1" applyFont="1" applyFill="1" applyBorder="1" applyAlignment="1">
      <alignment vertical="top" wrapText="1"/>
    </xf>
    <xf numFmtId="0" fontId="57" fillId="0" borderId="0" xfId="38" applyNumberFormat="1" applyFont="1" applyFill="1" applyBorder="1" applyAlignment="1">
      <alignment horizontal="left" vertical="top" wrapText="1"/>
    </xf>
    <xf numFmtId="0" fontId="57" fillId="0" borderId="0" xfId="38" applyFont="1" applyFill="1" applyBorder="1" applyAlignment="1">
      <alignment vertical="top"/>
    </xf>
    <xf numFmtId="167" fontId="57" fillId="0" borderId="0" xfId="38" applyNumberFormat="1" applyFont="1" applyBorder="1" applyAlignment="1">
      <alignment vertical="top"/>
    </xf>
    <xf numFmtId="167" fontId="57" fillId="0" borderId="0" xfId="38" applyNumberFormat="1" applyFont="1" applyBorder="1" applyAlignment="1">
      <alignment horizontal="right" vertical="top"/>
    </xf>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10" fillId="0" borderId="0" xfId="31" applyFont="1"/>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9" fillId="0" borderId="0" xfId="31" applyFont="1"/>
    <xf numFmtId="0" fontId="29" fillId="18" borderId="0" xfId="0" applyFont="1" applyFill="1" applyAlignment="1" applyProtection="1">
      <alignment horizontal="left" vertical="center"/>
    </xf>
    <xf numFmtId="0" fontId="26" fillId="0" borderId="1" xfId="41" applyBorder="1" applyAlignment="1">
      <alignment horizontal="center" vertical="center" wrapText="1"/>
    </xf>
    <xf numFmtId="0" fontId="59" fillId="0" borderId="0" xfId="163" applyFont="1"/>
    <xf numFmtId="0" fontId="8" fillId="0" borderId="0" xfId="31" applyFont="1"/>
    <xf numFmtId="0" fontId="29" fillId="18" borderId="0" xfId="0" applyFont="1" applyFill="1" applyAlignment="1" applyProtection="1">
      <alignment horizontal="left" vertical="center"/>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7" fillId="0" borderId="0" xfId="31" applyFont="1"/>
    <xf numFmtId="0" fontId="29" fillId="18" borderId="0" xfId="0" applyFont="1" applyFill="1" applyAlignment="1" applyProtection="1">
      <alignment horizontal="left" vertical="center"/>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18" borderId="0" xfId="0" applyFont="1" applyFill="1" applyAlignment="1">
      <alignment horizontal="left" vertical="center"/>
    </xf>
    <xf numFmtId="0" fontId="6" fillId="0" borderId="0" xfId="31" applyFont="1"/>
    <xf numFmtId="0" fontId="29" fillId="18" borderId="0" xfId="0" applyFont="1" applyFill="1" applyAlignment="1" applyProtection="1">
      <alignment horizontal="left" vertical="center"/>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18" borderId="0" xfId="0" applyFont="1" applyFill="1" applyAlignment="1">
      <alignment horizontal="left" vertical="center"/>
    </xf>
    <xf numFmtId="0" fontId="5" fillId="0" borderId="0" xfId="31" applyFont="1"/>
    <xf numFmtId="0" fontId="29" fillId="18" borderId="0" xfId="0" applyFont="1" applyFill="1" applyAlignment="1" applyProtection="1">
      <alignment horizontal="left" vertical="center"/>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18" borderId="0" xfId="0" applyFont="1" applyFill="1" applyAlignment="1">
      <alignment horizontal="left" vertical="center"/>
    </xf>
    <xf numFmtId="0" fontId="4" fillId="0" borderId="0" xfId="31" applyFont="1"/>
    <xf numFmtId="0" fontId="29" fillId="18" borderId="0" xfId="0" applyFont="1" applyFill="1" applyAlignment="1" applyProtection="1">
      <alignment horizontal="left" vertical="center"/>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9" fillId="18" borderId="0" xfId="0" applyFont="1" applyFill="1" applyAlignment="1">
      <alignment horizontal="left" vertical="center"/>
    </xf>
    <xf numFmtId="0" fontId="3" fillId="0" borderId="0" xfId="31" applyFont="1"/>
    <xf numFmtId="0" fontId="29" fillId="18" borderId="0" xfId="0" applyFont="1" applyFill="1" applyAlignment="1" applyProtection="1">
      <alignment horizontal="left" vertical="center"/>
    </xf>
    <xf numFmtId="0" fontId="2" fillId="0" borderId="0" xfId="31" applyFont="1"/>
    <xf numFmtId="0" fontId="29" fillId="18" borderId="0" xfId="0" applyFont="1" applyFill="1" applyAlignment="1" applyProtection="1">
      <alignment horizontal="left" vertical="center"/>
    </xf>
    <xf numFmtId="0" fontId="26" fillId="18" borderId="41" xfId="41" applyFill="1" applyBorder="1" applyAlignment="1" applyProtection="1">
      <alignment horizontal="right" vertical="center"/>
    </xf>
    <xf numFmtId="0" fontId="26" fillId="18" borderId="42" xfId="41" applyFill="1" applyBorder="1" applyAlignment="1" applyProtection="1">
      <alignment horizontal="right" vertical="center"/>
    </xf>
    <xf numFmtId="0" fontId="29" fillId="18" borderId="0" xfId="0" applyFont="1" applyFill="1" applyAlignment="1" applyProtection="1">
      <alignment horizontal="left" vertical="center"/>
    </xf>
    <xf numFmtId="10" fontId="26" fillId="17" borderId="61" xfId="41" applyNumberFormat="1" applyFont="1" applyFill="1" applyBorder="1" applyAlignment="1" applyProtection="1">
      <alignment horizontal="right"/>
      <protection locked="0"/>
    </xf>
    <xf numFmtId="10" fontId="26" fillId="17" borderId="63" xfId="41" applyNumberFormat="1" applyFont="1" applyFill="1" applyBorder="1" applyAlignment="1" applyProtection="1">
      <alignment horizontal="right"/>
      <protection locked="0"/>
    </xf>
    <xf numFmtId="10" fontId="26" fillId="17" borderId="44" xfId="41" applyNumberFormat="1" applyFont="1" applyFill="1" applyBorder="1" applyAlignment="1" applyProtection="1">
      <alignment horizontal="right"/>
      <protection locked="0"/>
    </xf>
    <xf numFmtId="10" fontId="26" fillId="17" borderId="26" xfId="41" applyNumberFormat="1" applyFont="1" applyFill="1" applyBorder="1" applyAlignment="1" applyProtection="1">
      <alignment horizontal="right"/>
      <protection locked="0"/>
    </xf>
    <xf numFmtId="10" fontId="26" fillId="17" borderId="55" xfId="41" applyNumberFormat="1" applyFont="1" applyFill="1" applyBorder="1" applyAlignment="1" applyProtection="1">
      <alignment horizontal="right"/>
      <protection locked="0"/>
    </xf>
    <xf numFmtId="10" fontId="26" fillId="17" borderId="57" xfId="41" applyNumberFormat="1" applyFont="1" applyFill="1" applyBorder="1" applyAlignment="1" applyProtection="1">
      <alignment horizontal="right"/>
      <protection locked="0"/>
    </xf>
    <xf numFmtId="10" fontId="29" fillId="17" borderId="61" xfId="41" applyNumberFormat="1" applyFont="1" applyFill="1" applyBorder="1" applyAlignment="1" applyProtection="1">
      <alignment horizontal="right" vertical="center"/>
      <protection locked="0"/>
    </xf>
    <xf numFmtId="10" fontId="29" fillId="17" borderId="63" xfId="41" applyNumberFormat="1" applyFont="1" applyFill="1" applyBorder="1" applyAlignment="1" applyProtection="1">
      <alignment horizontal="right" vertical="center"/>
      <protection locked="0"/>
    </xf>
    <xf numFmtId="10" fontId="29" fillId="17" borderId="44" xfId="41" applyNumberFormat="1" applyFont="1" applyFill="1" applyBorder="1" applyAlignment="1" applyProtection="1">
      <alignment horizontal="right" vertical="center"/>
      <protection locked="0"/>
    </xf>
    <xf numFmtId="10" fontId="29" fillId="17" borderId="26" xfId="41" applyNumberFormat="1" applyFont="1" applyFill="1" applyBorder="1" applyAlignment="1" applyProtection="1">
      <alignment horizontal="right" vertical="center"/>
      <protection locked="0"/>
    </xf>
    <xf numFmtId="0" fontId="29" fillId="18" borderId="0" xfId="0" applyFont="1" applyFill="1" applyAlignment="1" applyProtection="1">
      <alignment horizontal="left" vertical="center"/>
    </xf>
    <xf numFmtId="2" fontId="29" fillId="18" borderId="16" xfId="44" applyNumberFormat="1" applyFont="1" applyFill="1" applyBorder="1" applyAlignment="1" applyProtection="1">
      <alignment horizontal="right" vertical="center"/>
    </xf>
    <xf numFmtId="16" fontId="29" fillId="0" borderId="0" xfId="0" quotePrefix="1" applyNumberFormat="1" applyFont="1" applyAlignment="1">
      <alignment horizontal="right"/>
    </xf>
    <xf numFmtId="0" fontId="58" fillId="0" borderId="0" xfId="163" applyAlignment="1">
      <alignment horizontal="center" vertical="center"/>
    </xf>
    <xf numFmtId="0" fontId="26" fillId="18" borderId="61" xfId="41" applyFont="1" applyFill="1" applyBorder="1" applyAlignment="1" applyProtection="1">
      <alignment horizontal="right"/>
      <protection locked="0"/>
    </xf>
    <xf numFmtId="0" fontId="26" fillId="18" borderId="44" xfId="41" applyFont="1" applyFill="1" applyBorder="1" applyAlignment="1" applyProtection="1">
      <alignment horizontal="right"/>
      <protection locked="0"/>
    </xf>
    <xf numFmtId="0" fontId="26" fillId="18" borderId="43" xfId="41" applyFont="1" applyFill="1" applyBorder="1" applyAlignment="1" applyProtection="1">
      <alignment horizontal="right"/>
      <protection locked="0"/>
    </xf>
    <xf numFmtId="0" fontId="27" fillId="0" borderId="0" xfId="0" applyFont="1" applyAlignment="1">
      <alignment horizontal="left"/>
    </xf>
    <xf numFmtId="0" fontId="28" fillId="0" borderId="0" xfId="0" applyFont="1" applyAlignment="1">
      <alignment horizontal="left"/>
    </xf>
    <xf numFmtId="0" fontId="40" fillId="0" borderId="0" xfId="0" applyFont="1" applyFill="1" applyAlignment="1">
      <alignment horizontal="left" vertical="center"/>
    </xf>
    <xf numFmtId="0" fontId="29" fillId="18" borderId="0" xfId="0" applyFont="1" applyFill="1" applyAlignment="1" applyProtection="1">
      <alignment horizontal="left" vertical="center"/>
    </xf>
    <xf numFmtId="0" fontId="40" fillId="0" borderId="0" xfId="0" applyFont="1" applyAlignment="1">
      <alignment horizontal="left" vertical="center"/>
    </xf>
    <xf numFmtId="0" fontId="40" fillId="19" borderId="0" xfId="0" applyFont="1" applyFill="1" applyAlignment="1">
      <alignment horizontal="left" vertical="center"/>
    </xf>
    <xf numFmtId="0" fontId="41" fillId="0" borderId="0" xfId="41" applyFont="1" applyAlignment="1">
      <alignment horizontal="left"/>
    </xf>
    <xf numFmtId="0" fontId="41" fillId="19" borderId="0" xfId="41" applyFont="1" applyFill="1" applyAlignment="1">
      <alignment horizontal="left" vertical="center"/>
    </xf>
    <xf numFmtId="0" fontId="33" fillId="0" borderId="1" xfId="41" applyFont="1" applyBorder="1" applyAlignment="1">
      <alignment horizontal="center"/>
    </xf>
    <xf numFmtId="0" fontId="41" fillId="0" borderId="0" xfId="41" applyFont="1" applyAlignment="1">
      <alignment horizontal="left" vertical="center"/>
    </xf>
    <xf numFmtId="0" fontId="0" fillId="0" borderId="4" xfId="41" applyFont="1" applyBorder="1" applyAlignment="1">
      <alignment horizontal="center" vertical="center" wrapText="1"/>
    </xf>
    <xf numFmtId="0" fontId="26" fillId="0" borderId="3" xfId="41" applyBorder="1" applyAlignment="1">
      <alignment horizontal="center" vertical="center" wrapText="1"/>
    </xf>
    <xf numFmtId="0" fontId="26" fillId="0" borderId="1" xfId="41" applyBorder="1" applyAlignment="1">
      <alignment horizontal="center" vertical="center" wrapText="1"/>
    </xf>
    <xf numFmtId="0" fontId="26" fillId="0" borderId="1" xfId="41" applyBorder="1" applyAlignment="1"/>
    <xf numFmtId="0" fontId="26" fillId="0" borderId="4" xfId="41" applyBorder="1" applyAlignment="1">
      <alignment horizontal="center" vertical="center" wrapText="1"/>
    </xf>
    <xf numFmtId="0" fontId="29" fillId="18" borderId="0" xfId="0" applyFont="1" applyFill="1" applyAlignment="1">
      <alignment horizontal="left" vertical="center"/>
    </xf>
    <xf numFmtId="0" fontId="0" fillId="0" borderId="0" xfId="0" applyAlignment="1">
      <alignment horizontal="left" vertical="center"/>
    </xf>
    <xf numFmtId="0" fontId="32" fillId="0" borderId="4" xfId="0" applyFont="1" applyFill="1" applyBorder="1" applyAlignment="1">
      <alignment horizontal="center" vertical="center" textRotation="90"/>
    </xf>
    <xf numFmtId="0" fontId="32" fillId="0" borderId="5" xfId="0" applyFont="1" applyFill="1" applyBorder="1" applyAlignment="1">
      <alignment horizontal="center" vertical="center" textRotation="90"/>
    </xf>
    <xf numFmtId="0" fontId="32" fillId="0" borderId="3" xfId="0" applyFont="1" applyFill="1" applyBorder="1" applyAlignment="1">
      <alignment horizontal="center" vertical="center" textRotation="90"/>
    </xf>
    <xf numFmtId="0" fontId="40" fillId="0" borderId="0" xfId="0" applyFont="1" applyAlignment="1">
      <alignment horizontal="left" vertical="top"/>
    </xf>
    <xf numFmtId="0" fontId="29" fillId="0" borderId="48"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xf>
  </cellXfs>
  <cellStyles count="201">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Euro" xfId="19"/>
    <cellStyle name="Euro 2" xfId="20"/>
    <cellStyle name="Hyperlink" xfId="163" builtinId="8"/>
    <cellStyle name="Hyperlink 2" xfId="153"/>
    <cellStyle name="Komma" xfId="81" builtinId="3"/>
    <cellStyle name="Komma 2" xfId="21"/>
    <cellStyle name="Prozent" xfId="82" builtinId="5"/>
    <cellStyle name="Prozent 2" xfId="22"/>
    <cellStyle name="Prozent 2 2" xfId="23"/>
    <cellStyle name="Prozent 2 2 2" xfId="24"/>
    <cellStyle name="Prozent 2 2 2 2" xfId="75"/>
    <cellStyle name="Prozent 2 2 2 3" xfId="100"/>
    <cellStyle name="Prozent 2 2 2 4" xfId="123"/>
    <cellStyle name="Prozent 2 2 2 5" xfId="146"/>
    <cellStyle name="Prozent 2 2 2 6" xfId="181"/>
    <cellStyle name="Prozent 2 2 3" xfId="63"/>
    <cellStyle name="Prozent 2 2 3 2" xfId="195"/>
    <cellStyle name="Prozent 2 2 4" xfId="88"/>
    <cellStyle name="Prozent 2 2 5" xfId="111"/>
    <cellStyle name="Prozent 2 2 6" xfId="134"/>
    <cellStyle name="Prozent 2 2 7" xfId="169"/>
    <cellStyle name="Prozent 3" xfId="25"/>
    <cellStyle name="Prozent 3 2" xfId="26"/>
    <cellStyle name="Prozent 3 2 2" xfId="76"/>
    <cellStyle name="Prozent 3 2 3" xfId="101"/>
    <cellStyle name="Prozent 3 2 4" xfId="124"/>
    <cellStyle name="Prozent 3 2 5" xfId="147"/>
    <cellStyle name="Prozent 3 2 6" xfId="182"/>
    <cellStyle name="Prozent 3 3" xfId="64"/>
    <cellStyle name="Prozent 3 3 2" xfId="196"/>
    <cellStyle name="Prozent 3 4" xfId="89"/>
    <cellStyle name="Prozent 3 5" xfId="112"/>
    <cellStyle name="Prozent 3 6" xfId="135"/>
    <cellStyle name="Prozent 3 7" xfId="170"/>
    <cellStyle name="Prozent 4" xfId="27"/>
    <cellStyle name="Prozent 4 2" xfId="28"/>
    <cellStyle name="Prozent 4 2 2" xfId="77"/>
    <cellStyle name="Prozent 4 2 3" xfId="102"/>
    <cellStyle name="Prozent 4 2 4" xfId="125"/>
    <cellStyle name="Prozent 4 2 5" xfId="148"/>
    <cellStyle name="Prozent 4 2 6" xfId="183"/>
    <cellStyle name="Prozent 4 3" xfId="65"/>
    <cellStyle name="Prozent 4 3 2" xfId="197"/>
    <cellStyle name="Prozent 4 4" xfId="90"/>
    <cellStyle name="Prozent 4 5" xfId="113"/>
    <cellStyle name="Prozent 4 6" xfId="136"/>
    <cellStyle name="Prozent 4 7" xfId="171"/>
    <cellStyle name="Prozent 5" xfId="29"/>
    <cellStyle name="Standard" xfId="0" builtinId="0"/>
    <cellStyle name="Standard 10" xfId="30"/>
    <cellStyle name="Standard 11" xfId="31"/>
    <cellStyle name="Standard 11 2" xfId="69"/>
    <cellStyle name="Standard 11 3" xfId="94"/>
    <cellStyle name="Standard 11 4" xfId="117"/>
    <cellStyle name="Standard 11 5" xfId="140"/>
    <cellStyle name="Standard 11 6" xfId="175"/>
    <cellStyle name="Standard 12" xfId="154"/>
    <cellStyle name="Standard 12 2" xfId="187"/>
    <cellStyle name="Standard 13" xfId="155"/>
    <cellStyle name="Standard 13 2" xfId="188"/>
    <cellStyle name="Standard 14" xfId="152"/>
    <cellStyle name="Standard 14 2" xfId="157"/>
    <cellStyle name="Standard 14 3" xfId="159"/>
    <cellStyle name="Standard 14 4" xfId="160"/>
    <cellStyle name="Standard 14 5" xfId="161"/>
    <cellStyle name="Standard 14 6" xfId="189"/>
    <cellStyle name="Standard 15" xfId="158"/>
    <cellStyle name="Standard 16" xfId="162"/>
    <cellStyle name="Standard 2" xfId="32"/>
    <cellStyle name="Standard 2 2" xfId="33"/>
    <cellStyle name="Standard 2 2 10" xfId="165"/>
    <cellStyle name="Standard 2 2 2" xfId="34"/>
    <cellStyle name="Standard 2 2 2 2" xfId="35"/>
    <cellStyle name="Standard 2 2 2 2 2" xfId="72"/>
    <cellStyle name="Standard 2 2 2 2 3" xfId="97"/>
    <cellStyle name="Standard 2 2 2 2 4" xfId="120"/>
    <cellStyle name="Standard 2 2 2 2 5" xfId="143"/>
    <cellStyle name="Standard 2 2 2 2 6" xfId="178"/>
    <cellStyle name="Standard 2 2 2 3" xfId="60"/>
    <cellStyle name="Standard 2 2 2 3 2" xfId="192"/>
    <cellStyle name="Standard 2 2 2 4" xfId="85"/>
    <cellStyle name="Standard 2 2 2 5" xfId="108"/>
    <cellStyle name="Standard 2 2 2 6" xfId="131"/>
    <cellStyle name="Standard 2 2 2 7" xfId="166"/>
    <cellStyle name="Standard 2 2 3" xfId="36"/>
    <cellStyle name="Standard 2 2 3 2" xfId="37"/>
    <cellStyle name="Standard 2 2 3 2 2" xfId="74"/>
    <cellStyle name="Standard 2 2 3 2 3" xfId="99"/>
    <cellStyle name="Standard 2 2 3 2 4" xfId="122"/>
    <cellStyle name="Standard 2 2 3 2 5" xfId="145"/>
    <cellStyle name="Standard 2 2 3 2 6" xfId="180"/>
    <cellStyle name="Standard 2 2 3 3" xfId="62"/>
    <cellStyle name="Standard 2 2 3 3 2" xfId="194"/>
    <cellStyle name="Standard 2 2 3 4" xfId="87"/>
    <cellStyle name="Standard 2 2 3 5" xfId="110"/>
    <cellStyle name="Standard 2 2 3 6" xfId="133"/>
    <cellStyle name="Standard 2 2 3 7" xfId="168"/>
    <cellStyle name="Standard 2 2 4" xfId="38"/>
    <cellStyle name="Standard 2 2 5" xfId="39"/>
    <cellStyle name="Standard 2 2 5 2" xfId="71"/>
    <cellStyle name="Standard 2 2 5 3" xfId="96"/>
    <cellStyle name="Standard 2 2 5 4" xfId="119"/>
    <cellStyle name="Standard 2 2 5 5" xfId="142"/>
    <cellStyle name="Standard 2 2 5 6" xfId="177"/>
    <cellStyle name="Standard 2 2 6" xfId="59"/>
    <cellStyle name="Standard 2 2 6 2" xfId="191"/>
    <cellStyle name="Standard 2 2 7" xfId="84"/>
    <cellStyle name="Standard 2 2 8" xfId="107"/>
    <cellStyle name="Standard 2 2 9" xfId="130"/>
    <cellStyle name="Standard 2 2_xAEB-Formulare_Psych_2014_Endfassung_06.01.2014" xfId="40"/>
    <cellStyle name="Standard 2 3" xfId="41"/>
    <cellStyle name="Standard 2 4" xfId="42"/>
    <cellStyle name="Standard 2 4 2" xfId="70"/>
    <cellStyle name="Standard 2 4 3" xfId="95"/>
    <cellStyle name="Standard 2 4 4" xfId="118"/>
    <cellStyle name="Standard 2 4 5" xfId="141"/>
    <cellStyle name="Standard 2 4 6" xfId="176"/>
    <cellStyle name="Standard 2 5" xfId="58"/>
    <cellStyle name="Standard 2 5 2" xfId="190"/>
    <cellStyle name="Standard 2 6" xfId="83"/>
    <cellStyle name="Standard 2 7" xfId="106"/>
    <cellStyle name="Standard 2 8" xfId="129"/>
    <cellStyle name="Standard 2 9" xfId="164"/>
    <cellStyle name="Standard 2_2014_12_10_AEB-Formulare_Psych_2015_final" xfId="43"/>
    <cellStyle name="Standard 3" xfId="44"/>
    <cellStyle name="Standard 3 2" xfId="156"/>
    <cellStyle name="Standard 4" xfId="45"/>
    <cellStyle name="Standard 4 2" xfId="46"/>
    <cellStyle name="Standard 4 3" xfId="47"/>
    <cellStyle name="Standard 4 3 2" xfId="73"/>
    <cellStyle name="Standard 4 3 3" xfId="98"/>
    <cellStyle name="Standard 4 3 4" xfId="121"/>
    <cellStyle name="Standard 4 3 5" xfId="144"/>
    <cellStyle name="Standard 4 3 6" xfId="179"/>
    <cellStyle name="Standard 4 4" xfId="61"/>
    <cellStyle name="Standard 4 4 2" xfId="193"/>
    <cellStyle name="Standard 4 5" xfId="86"/>
    <cellStyle name="Standard 4 6" xfId="109"/>
    <cellStyle name="Standard 4 7" xfId="132"/>
    <cellStyle name="Standard 4 8" xfId="167"/>
    <cellStyle name="Standard 5" xfId="48"/>
    <cellStyle name="Standard 5 2" xfId="49"/>
    <cellStyle name="Standard 5 2 2" xfId="78"/>
    <cellStyle name="Standard 5 2 3" xfId="103"/>
    <cellStyle name="Standard 5 2 4" xfId="126"/>
    <cellStyle name="Standard 5 2 5" xfId="149"/>
    <cellStyle name="Standard 5 2 6" xfId="184"/>
    <cellStyle name="Standard 5 3" xfId="66"/>
    <cellStyle name="Standard 5 3 2" xfId="198"/>
    <cellStyle name="Standard 5 4" xfId="91"/>
    <cellStyle name="Standard 5 5" xfId="114"/>
    <cellStyle name="Standard 5 6" xfId="137"/>
    <cellStyle name="Standard 5 7" xfId="172"/>
    <cellStyle name="Standard 6" xfId="50"/>
    <cellStyle name="Standard 6 2" xfId="51"/>
    <cellStyle name="Standard 6 2 2" xfId="79"/>
    <cellStyle name="Standard 6 2 3" xfId="104"/>
    <cellStyle name="Standard 6 2 4" xfId="127"/>
    <cellStyle name="Standard 6 2 5" xfId="150"/>
    <cellStyle name="Standard 6 2 6" xfId="185"/>
    <cellStyle name="Standard 6 3" xfId="67"/>
    <cellStyle name="Standard 6 3 2" xfId="199"/>
    <cellStyle name="Standard 6 4" xfId="92"/>
    <cellStyle name="Standard 6 5" xfId="115"/>
    <cellStyle name="Standard 6 6" xfId="138"/>
    <cellStyle name="Standard 6 7" xfId="173"/>
    <cellStyle name="Standard 7" xfId="52"/>
    <cellStyle name="Standard 7 2" xfId="53"/>
    <cellStyle name="Standard 7 2 2" xfId="80"/>
    <cellStyle name="Standard 7 2 3" xfId="105"/>
    <cellStyle name="Standard 7 2 4" xfId="128"/>
    <cellStyle name="Standard 7 2 5" xfId="151"/>
    <cellStyle name="Standard 7 2 6" xfId="186"/>
    <cellStyle name="Standard 7 3" xfId="68"/>
    <cellStyle name="Standard 7 3 2" xfId="200"/>
    <cellStyle name="Standard 7 4" xfId="93"/>
    <cellStyle name="Standard 7 5" xfId="116"/>
    <cellStyle name="Standard 7 6" xfId="139"/>
    <cellStyle name="Standard 7 7" xfId="174"/>
    <cellStyle name="Standard 8" xfId="54"/>
    <cellStyle name="Standard 9" xfId="55"/>
    <cellStyle name="Währung" xfId="57" builtinId="4"/>
    <cellStyle name="Währung 2" xfId="56"/>
  </cellStyles>
  <dxfs count="55">
    <dxf>
      <font>
        <b val="0"/>
        <i val="0"/>
        <strike val="0"/>
        <condense val="0"/>
        <extend val="0"/>
        <outline val="0"/>
        <shadow val="0"/>
        <u val="none"/>
        <vertAlign val="baseline"/>
        <sz val="11"/>
        <color auto="1"/>
        <name val="Calibri"/>
        <scheme val="minor"/>
      </font>
      <numFmt numFmtId="167" formatCode="#,##0.00\ &quot;€&quot;"/>
      <alignment horizontal="right" vertical="top"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numFmt numFmtId="167" formatCode="#,##0.00\ &quot;€&quo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numFmt numFmtId="167" formatCode="#,##0.00\ &quot;€&quot;"/>
    </dxf>
    <dxf>
      <font>
        <b val="0"/>
        <i val="0"/>
        <strike val="0"/>
        <condense val="0"/>
        <extend val="0"/>
        <outline val="0"/>
        <shadow val="0"/>
        <u val="none"/>
        <vertAlign val="baseline"/>
        <sz val="11"/>
        <color theme="1"/>
        <name val="Calibri"/>
        <scheme val="minor"/>
      </font>
      <numFmt numFmtId="0" formatCode="General"/>
    </dxf>
    <dxf>
      <font>
        <strike val="0"/>
        <outline val="0"/>
        <shadow val="0"/>
        <u val="none"/>
        <vertAlign val="baseline"/>
        <sz val="11"/>
        <name val="Calibri"/>
        <scheme val="minor"/>
      </font>
      <numFmt numFmtId="0" formatCode="General"/>
    </dxf>
    <dxf>
      <font>
        <strike val="0"/>
        <outline val="0"/>
        <shadow val="0"/>
        <u val="none"/>
        <vertAlign val="baseline"/>
        <sz val="11"/>
        <name val="Calibri"/>
        <scheme val="minor"/>
      </font>
    </dxf>
    <dxf>
      <numFmt numFmtId="167" formatCode="#,##0.00\ &quot;€&quot;"/>
    </dxf>
    <dxf>
      <numFmt numFmtId="167" formatCode="#,##0.00\ &quot;€&quot;"/>
    </dxf>
    <dxf>
      <numFmt numFmtId="0" formatCode="General"/>
    </dxf>
    <dxf>
      <numFmt numFmtId="0" formatCode="General"/>
    </dxf>
    <dxf>
      <numFmt numFmtId="167" formatCode="#,##0.00\ &quot;€&quot;"/>
    </dxf>
    <dxf>
      <numFmt numFmtId="167" formatCode="#,##0.00\ &quot;€&quot;"/>
    </dxf>
    <dxf>
      <numFmt numFmtId="0" formatCode="General"/>
    </dxf>
    <dxf>
      <numFmt numFmtId="0" formatCode="General"/>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scheme val="minor"/>
      </font>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numFmt numFmtId="164" formatCode="0.0000"/>
    </dxf>
    <dxf>
      <numFmt numFmtId="164" formatCode="0.0000"/>
    </dxf>
    <dxf>
      <numFmt numFmtId="0" formatCode="General"/>
    </dxf>
    <dxf>
      <numFmt numFmtId="0" formatCode="General"/>
    </dxf>
    <dxf>
      <alignment horizontal="right" vertical="bottom" textRotation="0" wrapText="0" indent="0" justifyLastLine="0" shrinkToFit="0" readingOrder="0"/>
    </dxf>
    <dxf>
      <numFmt numFmtId="19" formatCode="dd/mm/yyyy"/>
    </dxf>
  </dxfs>
  <tableStyles count="0" defaultTableStyle="TableStyleMedium2" defaultPivotStyle="PivotStyleLight16"/>
  <colors>
    <mruColors>
      <color rgb="FFCCFFFF"/>
      <color rgb="FFCCECFF"/>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KG-Voll-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amtübersicht"/>
      <sheetName val="A1"/>
      <sheetName val="E11X"/>
      <sheetName val="E11ÜLVVVJ"/>
      <sheetName val="E11ÜLVVJÜ"/>
      <sheetName val="E11VVJ"/>
      <sheetName val="E11ÜLVVJ"/>
      <sheetName val="E11ÜLVJÜ"/>
      <sheetName val="E11VJ"/>
      <sheetName val="E11J"/>
      <sheetName val="E11F"/>
      <sheetName val="E11V"/>
      <sheetName val="E12X"/>
      <sheetName val="E12ÜLVVVJ"/>
      <sheetName val="E12ÜLVVJÜ"/>
      <sheetName val="E12VVJ"/>
      <sheetName val="E12ÜLVVJ"/>
      <sheetName val="E12ÜLVJÜ"/>
      <sheetName val="E12VJ"/>
      <sheetName val="E12J"/>
      <sheetName val="E12F"/>
      <sheetName val="E12V"/>
      <sheetName val="E2X"/>
      <sheetName val="E2VVJ"/>
      <sheetName val="E2VJ"/>
      <sheetName val="E2F"/>
      <sheetName val="E2V"/>
      <sheetName val="E311X"/>
      <sheetName val="E311VVJ"/>
      <sheetName val="E311VJ"/>
      <sheetName val="E311F"/>
      <sheetName val="E311V"/>
      <sheetName val="E312X"/>
      <sheetName val="E312VVJ"/>
      <sheetName val="E312VJ"/>
      <sheetName val="E312F"/>
      <sheetName val="E312V"/>
      <sheetName val="E313X"/>
      <sheetName val="E313VVJ"/>
      <sheetName val="E313VJ"/>
      <sheetName val="E313F"/>
      <sheetName val="E313V"/>
      <sheetName val="E314X"/>
      <sheetName val="E314VVJ"/>
      <sheetName val="E314VJ"/>
      <sheetName val="E314F"/>
      <sheetName val="E314V"/>
      <sheetName val="E321X"/>
      <sheetName val="E321VVJ"/>
      <sheetName val="E321VJ"/>
      <sheetName val="E321F"/>
      <sheetName val="E321V"/>
      <sheetName val="E324X"/>
      <sheetName val="E324VVJ"/>
      <sheetName val="E324VJ"/>
      <sheetName val="E324F"/>
      <sheetName val="E324V"/>
      <sheetName val="E331X"/>
      <sheetName val="E331VVJ"/>
      <sheetName val="E331VJ"/>
      <sheetName val="E331F"/>
      <sheetName val="E331V"/>
      <sheetName val="E332X"/>
      <sheetName val="E332VVJ"/>
      <sheetName val="E332VJ"/>
      <sheetName val="E332F"/>
      <sheetName val="E332V"/>
      <sheetName val="E333X"/>
      <sheetName val="E333VVJ"/>
      <sheetName val="E333VJ"/>
      <sheetName val="E333F"/>
      <sheetName val="E333V"/>
      <sheetName val="E334X"/>
      <sheetName val="E334VVJ"/>
      <sheetName val="E334VJ"/>
      <sheetName val="E334F"/>
      <sheetName val="E334V"/>
      <sheetName val="E34X"/>
      <sheetName val="E34VVJ"/>
      <sheetName val="E34VJ"/>
      <sheetName val="E34F"/>
      <sheetName val="E34V"/>
      <sheetName val="B2X"/>
      <sheetName val="B2F"/>
      <sheetName val="B2V"/>
      <sheetName val="B2VJV"/>
      <sheetName val="B2Z"/>
      <sheetName val="L1X"/>
      <sheetName val="L1VVJ"/>
      <sheetName val="L1VJ"/>
      <sheetName val="L1F"/>
      <sheetName val="L1V"/>
      <sheetName val="L1VJV"/>
      <sheetName val="L1Z"/>
      <sheetName val="L2X"/>
      <sheetName val="L2&lt;&lt;ID&gt;&gt;VVJ"/>
      <sheetName val="L2&lt;&lt;ID&gt;&gt;VJ"/>
      <sheetName val="L2&lt;&lt;ID&gt;&gt;F"/>
      <sheetName val="L2&lt;&lt;ID&gt;&gt;V"/>
      <sheetName val="L2&lt;&lt;ID&gt;&gt;VJV"/>
      <sheetName val="L2&lt;&lt;ID&gt;&gt;Z"/>
      <sheetName val="K1X"/>
      <sheetName val="K1F"/>
      <sheetName val="K1V"/>
      <sheetName val="K1VJV"/>
      <sheetName val="K1Z"/>
      <sheetName val="K2EX"/>
      <sheetName val="K2EF"/>
      <sheetName val="K2EV"/>
      <sheetName val="K2EVJV"/>
      <sheetName val="K2EZ"/>
      <sheetName val="K2PX"/>
      <sheetName val="K2PF"/>
      <sheetName val="K2PV"/>
      <sheetName val="K2PVJV"/>
      <sheetName val="K2PZ"/>
      <sheetName val="K2KX"/>
      <sheetName val="K2KF"/>
      <sheetName val="K2KV"/>
      <sheetName val="K2KVJV"/>
      <sheetName val="K2KZ"/>
      <sheetName val="P1X"/>
      <sheetName val="P1F"/>
      <sheetName val="P1V"/>
      <sheetName val="P1VJV"/>
      <sheetName val="P2EX"/>
      <sheetName val="P2EF"/>
      <sheetName val="P2EV"/>
      <sheetName val="P2EVJV"/>
      <sheetName val="P2PX"/>
      <sheetName val="P2PF"/>
      <sheetName val="P2PV"/>
      <sheetName val="P2PVJV"/>
      <sheetName val="P2KX"/>
      <sheetName val="P2KF"/>
      <sheetName val="P2KV"/>
      <sheetName val="P2KVJV"/>
      <sheetName val="Inek2018A1a2a"/>
      <sheetName val="Inek2018A5"/>
      <sheetName val="Inek2018A3"/>
      <sheetName val="Inek2019A1a2a"/>
      <sheetName val="Inek2019A5"/>
      <sheetName val="Inek2019A3"/>
      <sheetName val="Inek2020A1a2a"/>
      <sheetName val="Inek2020A5"/>
      <sheetName val="Inek2020A3"/>
      <sheetName val="Inek2021A1a2a"/>
      <sheetName val="Inek2021A5"/>
      <sheetName val="Inek2021A3"/>
    </sheetNames>
    <sheetDataSet>
      <sheetData sheetId="0" refreshError="1"/>
      <sheetData sheetId="1">
        <row r="4">
          <cell r="B4" t="str">
            <v>DIE BEZEICHNUNG IHRER KLINIK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tables/table1.xml><?xml version="1.0" encoding="utf-8"?>
<table xmlns="http://schemas.openxmlformats.org/spreadsheetml/2006/main" id="1" name="Tabelle2" displayName="Tabelle2" ref="A7:C13" totalsRowShown="0">
  <tableColumns count="3">
    <tableColumn id="1" name="Datum" dataDxfId="54"/>
    <tableColumn id="2" name="Versionsnummer" dataDxfId="53"/>
    <tableColumn id="3" name="Text"/>
  </tableColumns>
  <tableStyleInfo name="TableStyleLight1" showFirstColumn="0" showLastColumn="0" showRowStripes="1" showColumnStripes="0"/>
</table>
</file>

<file path=xl/tables/table10.xml><?xml version="1.0" encoding="utf-8"?>
<table xmlns="http://schemas.openxmlformats.org/spreadsheetml/2006/main" id="10" name="Inek2022A5" displayName="Inek2022A5" ref="A3:I18" totalsRowShown="0">
  <autoFilter ref="A3:I18"/>
  <tableColumns count="9">
    <tableColumn id="1" name="ETD" dataDxfId="21">
      <calculatedColumnFormula>Inek2022A5[ETD2]</calculatedColumnFormula>
    </tableColumn>
    <tableColumn id="2" name="OPS" dataDxfId="20">
      <calculatedColumnFormula>Inek2022A5[OPS2]</calculatedColumnFormula>
    </tableColumn>
    <tableColumn id="3" name="BewProTag" dataDxfId="19">
      <calculatedColumnFormula>Inek2022A5[BewProTag2]</calculatedColumnFormula>
    </tableColumn>
    <tableColumn id="4" name="ET"/>
    <tableColumn id="5" name="Bezeichnung"/>
    <tableColumn id="6" name="ETD2"/>
    <tableColumn id="7" name="OPS2"/>
    <tableColumn id="8" name="OPSText"/>
    <tableColumn id="9" name="BewProTag2" dataDxfId="18"/>
  </tableColumns>
  <tableStyleInfo name="TableStyleLight1" showFirstColumn="0" showLastColumn="0" showRowStripes="1" showColumnStripes="0"/>
</table>
</file>

<file path=xl/tables/table11.xml><?xml version="1.0" encoding="utf-8"?>
<table xmlns="http://schemas.openxmlformats.org/spreadsheetml/2006/main" id="11" name="Inek2020A3" displayName="Inek2020A3" ref="A3:I893" totalsRowShown="0">
  <autoFilter ref="A3:I893"/>
  <tableColumns count="9">
    <tableColumn id="1" name="ZPD" dataDxfId="17">
      <calculatedColumnFormula>Inek2020A3[[#This Row],[ZPD2]]</calculatedColumnFormula>
    </tableColumn>
    <tableColumn id="9" name="OPS" dataDxfId="16" dataCellStyle="Standard 14">
      <calculatedColumnFormula>Inek2020A3[[#This Row],[OPSKode]]</calculatedColumnFormula>
    </tableColumn>
    <tableColumn id="2" name="Betrag" dataDxfId="15">
      <calculatedColumnFormula>Inek2020A3[[#This Row],[Betrag2]]</calculatedColumnFormula>
    </tableColumn>
    <tableColumn id="3" name="ZP"/>
    <tableColumn id="4" name="Bezeichnung"/>
    <tableColumn id="5" name="ZPD2"/>
    <tableColumn id="6" name="OPSKode"/>
    <tableColumn id="7" name="OPSText"/>
    <tableColumn id="8" name="Betrag2" dataDxfId="14"/>
  </tableColumns>
  <tableStyleInfo name="TableStyleLight1" showFirstColumn="0" showLastColumn="0" showRowStripes="1" showColumnStripes="0"/>
</table>
</file>

<file path=xl/tables/table12.xml><?xml version="1.0" encoding="utf-8"?>
<table xmlns="http://schemas.openxmlformats.org/spreadsheetml/2006/main" id="12" name="Inek2021A3" displayName="Inek2021A3" ref="A3:I888" totalsRowShown="0">
  <autoFilter ref="A3:I888"/>
  <tableColumns count="9">
    <tableColumn id="1" name="ZPD" dataDxfId="13">
      <calculatedColumnFormula>Inek2021A3[[#This Row],[ZPD2]]</calculatedColumnFormula>
    </tableColumn>
    <tableColumn id="9" name="OPS" dataDxfId="12" dataCellStyle="Standard 14">
      <calculatedColumnFormula>Inek2021A3[[#This Row],[OPSKode]]</calculatedColumnFormula>
    </tableColumn>
    <tableColumn id="2" name="Betrag" dataDxfId="11">
      <calculatedColumnFormula>Inek2021A3[[#This Row],[Betrag2]]</calculatedColumnFormula>
    </tableColumn>
    <tableColumn id="3" name="ZP"/>
    <tableColumn id="4" name="Bezeichnung"/>
    <tableColumn id="5" name="ZPD2"/>
    <tableColumn id="6" name="OPSKode"/>
    <tableColumn id="7" name="OPSText"/>
    <tableColumn id="8" name="Betrag2" dataDxfId="10"/>
  </tableColumns>
  <tableStyleInfo name="TableStyleLight1" showFirstColumn="0" showLastColumn="0" showRowStripes="1" showColumnStripes="0"/>
</table>
</file>

<file path=xl/tables/table13.xml><?xml version="1.0" encoding="utf-8"?>
<table xmlns="http://schemas.openxmlformats.org/spreadsheetml/2006/main" id="15" name="Inek2022A3" displayName="Inek2022A3" ref="A3:I891" totalsRowShown="0" dataDxfId="9">
  <autoFilter ref="A3:I891"/>
  <tableColumns count="9">
    <tableColumn id="1" name="ZPD" dataDxfId="8">
      <calculatedColumnFormula>Inek2022A3[ZPD2]</calculatedColumnFormula>
    </tableColumn>
    <tableColumn id="9" name="OPS" dataDxfId="7">
      <calculatedColumnFormula>Inek2022A3[OPSKode]</calculatedColumnFormula>
    </tableColumn>
    <tableColumn id="2" name="Betrag" dataDxfId="6">
      <calculatedColumnFormula>Inek2022A3[Betrag2]</calculatedColumnFormula>
    </tableColumn>
    <tableColumn id="3" name="ZP" dataDxfId="5" dataCellStyle="Standard 2"/>
    <tableColumn id="4" name="Bezeichnung" dataDxfId="4" dataCellStyle="Standard 2"/>
    <tableColumn id="5" name="ZPD2" dataDxfId="3" dataCellStyle="Standard 2 2"/>
    <tableColumn id="6" name="OPSKode" dataDxfId="2" dataCellStyle="Standard 2 2"/>
    <tableColumn id="7" name="OPSText" dataDxfId="1" dataCellStyle="Standard 2 2"/>
    <tableColumn id="8" name="Betrag2" dataDxfId="0" dataCellStyle="Standard 2"/>
  </tableColumns>
  <tableStyleInfo name="TableStyleLight1" showFirstColumn="0" showLastColumn="0" showRowStripes="1" showColumnStripes="0"/>
</table>
</file>

<file path=xl/tables/table2.xml><?xml version="1.0" encoding="utf-8"?>
<table xmlns="http://schemas.openxmlformats.org/spreadsheetml/2006/main" id="2" name="Tabelle1" displayName="Tabelle1" ref="A3:I82" totalsRowShown="0" headerRowCellStyle="Standard 11" dataCellStyle="Standard 11">
  <autoFilter ref="A3:I82"/>
  <tableColumns count="9">
    <tableColumn id="1" name="Nr" dataCellStyle="Standard 11"/>
    <tableColumn id="2" name="Kurz" dataCellStyle="Standard 11"/>
    <tableColumn id="3" name="Kategorie" dataCellStyle="Standard 11"/>
    <tableColumn id="4" name="Titel" dataCellStyle="Standard 11"/>
    <tableColumn id="5" name="Untertitel" dataCellStyle="Standard 11"/>
    <tableColumn id="6" name="Fachabteilung" dataCellStyle="Standard 11"/>
    <tableColumn id="7" name="Entgeltart" dataCellStyle="Standard 11"/>
    <tableColumn id="8" name="Variante" dataCellStyle="Standard 11"/>
    <tableColumn id="9" name="gültig ab" dataCellStyle="Standard 11"/>
  </tableColumns>
  <tableStyleInfo name="TableStyleLight1" showFirstColumn="0" showLastColumn="0" showRowStripes="1" showColumnStripes="0"/>
</table>
</file>

<file path=xl/tables/table3.xml><?xml version="1.0" encoding="utf-8"?>
<table xmlns="http://schemas.openxmlformats.org/spreadsheetml/2006/main" id="3" name="Inek2019A1a2a" displayName="Inek2019A1a2a" ref="A3:I500" totalsRowShown="0">
  <autoFilter ref="A3:I500"/>
  <tableColumns count="9">
    <tableColumn id="1" name="Suchmuster" dataDxfId="52">
      <calculatedColumnFormula>Inek2019A1a2a[[#This Row],[PEPP]]&amp;"#"&amp;Inek2019A1a2a[[#This Row],[Klasse]]</calculatedColumnFormula>
    </tableColumn>
    <tableColumn id="2" name="Klasse" dataDxfId="51">
      <calculatedColumnFormula>Inek2019A1a2a[[#This Row],[Klasse2]]</calculatedColumnFormula>
    </tableColumn>
    <tableColumn id="3" name="BewProTag" dataDxfId="50">
      <calculatedColumnFormula>Inek2019A1a2a[[#This Row],[BewJeTag2]]</calculatedColumnFormula>
    </tableColumn>
    <tableColumn id="4" name="Anlage"/>
    <tableColumn id="5" name="Kategorie"/>
    <tableColumn id="6" name="PEPP"/>
    <tableColumn id="7" name="Bezeichnung"/>
    <tableColumn id="8" name="Klasse2"/>
    <tableColumn id="9" name="BewJeTag2" dataDxfId="49"/>
  </tableColumns>
  <tableStyleInfo name="TableStyleLight1" showFirstColumn="0" showLastColumn="0" showRowStripes="1" showColumnStripes="0"/>
</table>
</file>

<file path=xl/tables/table4.xml><?xml version="1.0" encoding="utf-8"?>
<table xmlns="http://schemas.openxmlformats.org/spreadsheetml/2006/main" id="4" name="Inek2020A1a2a" displayName="Inek2020A1a2a" ref="A3:I520" totalsRowShown="0">
  <autoFilter ref="A3:I520"/>
  <tableColumns count="9">
    <tableColumn id="1" name="Suchmuster" dataDxfId="48">
      <calculatedColumnFormula>Inek2020A1a2a[[#This Row],[PEPP]]&amp;"#"&amp;Inek2020A1a2a[[#This Row],[Klasse]]</calculatedColumnFormula>
    </tableColumn>
    <tableColumn id="2" name="Klasse" dataDxfId="47">
      <calculatedColumnFormula>Inek2020A1a2a[[#This Row],[Klasse2]]</calculatedColumnFormula>
    </tableColumn>
    <tableColumn id="3" name="BewProTag" dataDxfId="46">
      <calculatedColumnFormula>Inek2020A1a2a[[#This Row],[BewJeTag2]]</calculatedColumnFormula>
    </tableColumn>
    <tableColumn id="4" name="Anlage"/>
    <tableColumn id="5" name="Kategorie"/>
    <tableColumn id="6" name="PEPP"/>
    <tableColumn id="7" name="Bezeichnung"/>
    <tableColumn id="8" name="Klasse2"/>
    <tableColumn id="9" name="BewJeTag2" dataDxfId="45"/>
  </tableColumns>
  <tableStyleInfo name="TableStyleLight1" showFirstColumn="0" showLastColumn="0" showRowStripes="1" showColumnStripes="0"/>
</table>
</file>

<file path=xl/tables/table5.xml><?xml version="1.0" encoding="utf-8"?>
<table xmlns="http://schemas.openxmlformats.org/spreadsheetml/2006/main" id="8" name="Inek2021A1a2a" displayName="Inek2021A1a2a" ref="A3:I525" totalsRowShown="0">
  <autoFilter ref="A3:I525"/>
  <tableColumns count="9">
    <tableColumn id="1" name="Suchmuster" dataDxfId="44">
      <calculatedColumnFormula>Inek2021A1a2a[[#This Row],[PEPP]]&amp;"#"&amp;Inek2021A1a2a[[#This Row],[Klasse]]</calculatedColumnFormula>
    </tableColumn>
    <tableColumn id="2" name="Klasse" dataDxfId="43">
      <calculatedColumnFormula>Inek2021A1a2a[[#This Row],[Klasse2]]</calculatedColumnFormula>
    </tableColumn>
    <tableColumn id="3" name="BewProTag" dataDxfId="42">
      <calculatedColumnFormula>Inek2021A1a2a[[#This Row],[BewJeTag2]]</calculatedColumnFormula>
    </tableColumn>
    <tableColumn id="4" name="Anlage"/>
    <tableColumn id="5" name="Kategorie"/>
    <tableColumn id="6" name="PEPP"/>
    <tableColumn id="7" name="Bezeichnung"/>
    <tableColumn id="8" name="Klasse2"/>
    <tableColumn id="9" name="BewJeTag2" dataDxfId="41"/>
  </tableColumns>
  <tableStyleInfo name="TableStyleLight1" showFirstColumn="0" showLastColumn="0" showRowStripes="1" showColumnStripes="0"/>
</table>
</file>

<file path=xl/tables/table6.xml><?xml version="1.0" encoding="utf-8"?>
<table xmlns="http://schemas.openxmlformats.org/spreadsheetml/2006/main" id="6" name="Inek2022A1a2a" displayName="Inek2022A1a2a" ref="A3:I525" totalsRowShown="0" headerRowDxfId="40" headerRowBorderDxfId="39" tableBorderDxfId="38">
  <autoFilter ref="A3:I525"/>
  <tableColumns count="9">
    <tableColumn id="1" name="Suchmuster" dataDxfId="37">
      <calculatedColumnFormula>Inek2022A1a2a[PEPP]&amp;"#"&amp;Inek2022A1a2a[Klasse]</calculatedColumnFormula>
    </tableColumn>
    <tableColumn id="2" name="Klasse" dataDxfId="36">
      <calculatedColumnFormula>Inek2022A1a2a[Klasse2]</calculatedColumnFormula>
    </tableColumn>
    <tableColumn id="3" name="BewProTag" dataDxfId="35">
      <calculatedColumnFormula>Inek2022A1a2a[BewJeTag2]</calculatedColumnFormula>
    </tableColumn>
    <tableColumn id="4" name="Anlage"/>
    <tableColumn id="5" name="Kategorie"/>
    <tableColumn id="6" name="PEPP"/>
    <tableColumn id="7" name="Bezeichnung"/>
    <tableColumn id="8" name="Klasse2"/>
    <tableColumn id="9" name="BewJeTag2" dataDxfId="34"/>
  </tableColumns>
  <tableStyleInfo name="TableStyleLight1" showFirstColumn="0" showLastColumn="0" showRowStripes="1" showColumnStripes="0"/>
</table>
</file>

<file path=xl/tables/table7.xml><?xml version="1.0" encoding="utf-8"?>
<table xmlns="http://schemas.openxmlformats.org/spreadsheetml/2006/main" id="5" name="Inek2019A5" displayName="Inek2019A5" ref="A3:I18" totalsRowShown="0">
  <autoFilter ref="A3:I18"/>
  <tableColumns count="9">
    <tableColumn id="1" name="ETD" dataDxfId="33">
      <calculatedColumnFormula>Inek2019A5[[#This Row],[ETD2]]</calculatedColumnFormula>
    </tableColumn>
    <tableColumn id="9" name="OPS" dataDxfId="32" dataCellStyle="Standard 14">
      <calculatedColumnFormula>Inek2019A5[[#This Row],[OPS2]]</calculatedColumnFormula>
    </tableColumn>
    <tableColumn id="2" name="BewProTag" dataDxfId="31">
      <calculatedColumnFormula>Inek2019A5[[#This Row],[BewProTag2]]</calculatedColumnFormula>
    </tableColumn>
    <tableColumn id="3" name="ET"/>
    <tableColumn id="4" name="Bezeichnung"/>
    <tableColumn id="5" name="ETD2"/>
    <tableColumn id="6" name="OPS2"/>
    <tableColumn id="7" name="OPSText"/>
    <tableColumn id="8" name="BewProTag2" dataDxfId="30"/>
  </tableColumns>
  <tableStyleInfo name="TableStyleLight1" showFirstColumn="0" showLastColumn="0" showRowStripes="1" showColumnStripes="0"/>
</table>
</file>

<file path=xl/tables/table8.xml><?xml version="1.0" encoding="utf-8"?>
<table xmlns="http://schemas.openxmlformats.org/spreadsheetml/2006/main" id="7" name="Inek2020A5" displayName="Inek2020A5" ref="A3:I18" totalsRowShown="0">
  <autoFilter ref="A3:I18"/>
  <tableColumns count="9">
    <tableColumn id="1" name="ETD" dataDxfId="29">
      <calculatedColumnFormula>Inek2020A5[[#This Row],[ETD2]]</calculatedColumnFormula>
    </tableColumn>
    <tableColumn id="9" name="OPS" dataDxfId="28" dataCellStyle="Standard 14">
      <calculatedColumnFormula>Inek2020A5[[#This Row],[OPS2]]</calculatedColumnFormula>
    </tableColumn>
    <tableColumn id="2" name="BewProTag" dataDxfId="27">
      <calculatedColumnFormula>Inek2020A5[[#This Row],[BewProTag2]]</calculatedColumnFormula>
    </tableColumn>
    <tableColumn id="3" name="ET"/>
    <tableColumn id="4" name="Bezeichnung"/>
    <tableColumn id="5" name="ETD2"/>
    <tableColumn id="6" name="OPS2"/>
    <tableColumn id="7" name="OPSText"/>
    <tableColumn id="8" name="BewProTag2" dataDxfId="26"/>
  </tableColumns>
  <tableStyleInfo name="TableStyleLight1" showFirstColumn="0" showLastColumn="0" showRowStripes="1" showColumnStripes="0"/>
</table>
</file>

<file path=xl/tables/table9.xml><?xml version="1.0" encoding="utf-8"?>
<table xmlns="http://schemas.openxmlformats.org/spreadsheetml/2006/main" id="9" name="Inek2021A5" displayName="Inek2021A5" ref="A3:I18" totalsRowShown="0">
  <autoFilter ref="A3:I18"/>
  <tableColumns count="9">
    <tableColumn id="1" name="ETD" dataDxfId="25">
      <calculatedColumnFormula>Inek2021A5[[#This Row],[ETD2]]</calculatedColumnFormula>
    </tableColumn>
    <tableColumn id="9" name="OPS" dataDxfId="24" dataCellStyle="Standard 14">
      <calculatedColumnFormula>Inek2021A5[[#This Row],[OPS2]]</calculatedColumnFormula>
    </tableColumn>
    <tableColumn id="2" name="BewProTag" dataDxfId="23">
      <calculatedColumnFormula>Inek2021A5[[#This Row],[BewProTag2]]</calculatedColumnFormula>
    </tableColumn>
    <tableColumn id="3" name="ET"/>
    <tableColumn id="4" name="Bezeichnung"/>
    <tableColumn id="5" name="ETD2"/>
    <tableColumn id="6" name="OPS2"/>
    <tableColumn id="7" name="OPSText"/>
    <tableColumn id="8" name="BewProTag2" dataDxfId="22"/>
  </tableColumns>
  <tableStyleInfo name="TableStyleLight1"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kv-spitzenverband.de/" TargetMode="External"/><Relationship Id="rId1" Type="http://schemas.openxmlformats.org/officeDocument/2006/relationships/hyperlink" Target="http://www.dkgev.de/"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7.bin"/></Relationships>
</file>

<file path=xl/worksheets/_rels/sheet10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0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8.bin"/></Relationships>
</file>

<file path=xl/worksheets/_rels/sheet103.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0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9.bin"/></Relationships>
</file>

<file path=xl/worksheets/_rels/sheet10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0.bin"/></Relationships>
</file>

<file path=xl/worksheets/_rels/sheet10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1.bin"/></Relationships>
</file>

<file path=xl/worksheets/_rels/sheet10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0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sheetPr>
  <dimension ref="A1:C13"/>
  <sheetViews>
    <sheetView tabSelected="1" workbookViewId="0">
      <selection sqref="A1:C1"/>
    </sheetView>
  </sheetViews>
  <sheetFormatPr baseColWidth="10" defaultRowHeight="14.25" x14ac:dyDescent="0.2"/>
  <cols>
    <col min="1" max="1" width="10.875" customWidth="1"/>
    <col min="2" max="2" width="15.25" bestFit="1" customWidth="1"/>
    <col min="3" max="3" width="86.125" bestFit="1" customWidth="1"/>
  </cols>
  <sheetData>
    <row r="1" spans="1:3" ht="18" x14ac:dyDescent="0.25">
      <c r="A1" s="1051" t="s">
        <v>0</v>
      </c>
      <c r="B1" s="1051"/>
      <c r="C1" s="1051"/>
    </row>
    <row r="2" spans="1:3" ht="18" x14ac:dyDescent="0.25">
      <c r="A2" s="1052" t="s">
        <v>1</v>
      </c>
      <c r="B2" s="1052"/>
      <c r="C2" s="1052"/>
    </row>
    <row r="3" spans="1:3" ht="18" x14ac:dyDescent="0.25">
      <c r="A3" s="1"/>
      <c r="B3" s="1"/>
      <c r="C3" s="1"/>
    </row>
    <row r="4" spans="1:3" x14ac:dyDescent="0.2">
      <c r="C4" s="2" t="s">
        <v>2</v>
      </c>
    </row>
    <row r="5" spans="1:3" x14ac:dyDescent="0.2">
      <c r="C5" s="2" t="s">
        <v>3</v>
      </c>
    </row>
    <row r="7" spans="1:3" x14ac:dyDescent="0.2">
      <c r="A7" t="s">
        <v>4</v>
      </c>
      <c r="B7" t="s">
        <v>5</v>
      </c>
      <c r="C7" t="s">
        <v>6</v>
      </c>
    </row>
    <row r="8" spans="1:3" x14ac:dyDescent="0.2">
      <c r="A8" s="3">
        <v>44181</v>
      </c>
      <c r="B8" s="4" t="s">
        <v>7</v>
      </c>
      <c r="C8" t="s">
        <v>8</v>
      </c>
    </row>
    <row r="9" spans="1:3" x14ac:dyDescent="0.2">
      <c r="A9" s="3">
        <v>44186</v>
      </c>
      <c r="B9" s="5" t="s">
        <v>9</v>
      </c>
      <c r="C9" t="s">
        <v>10</v>
      </c>
    </row>
    <row r="10" spans="1:3" x14ac:dyDescent="0.2">
      <c r="A10" s="3">
        <v>44200</v>
      </c>
      <c r="B10" s="4" t="s">
        <v>11</v>
      </c>
      <c r="C10" t="s">
        <v>12</v>
      </c>
    </row>
    <row r="11" spans="1:3" x14ac:dyDescent="0.2">
      <c r="A11" s="6">
        <v>44536</v>
      </c>
      <c r="B11" s="7" t="s">
        <v>13</v>
      </c>
      <c r="C11" s="8" t="s">
        <v>14</v>
      </c>
    </row>
    <row r="12" spans="1:3" x14ac:dyDescent="0.2">
      <c r="A12" s="3">
        <v>44572</v>
      </c>
      <c r="B12" s="4" t="s">
        <v>318</v>
      </c>
      <c r="C12" s="909" t="s">
        <v>383</v>
      </c>
    </row>
    <row r="13" spans="1:3" x14ac:dyDescent="0.2">
      <c r="A13" s="6">
        <v>44582</v>
      </c>
      <c r="B13" s="1046" t="s">
        <v>3370</v>
      </c>
      <c r="C13" s="909" t="s">
        <v>3371</v>
      </c>
    </row>
  </sheetData>
  <mergeCells count="2">
    <mergeCell ref="A1:C1"/>
    <mergeCell ref="A2:C2"/>
  </mergeCells>
  <hyperlinks>
    <hyperlink ref="C4" r:id="rId1"/>
    <hyperlink ref="C5" r:id="rId2"/>
  </hyperlinks>
  <pageMargins left="0.7" right="0.7" top="0.78740157499999996" bottom="0.78740157499999996" header="0.3" footer="0.3"/>
  <pageSetup paperSize="9" orientation="portrait"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26">
        <f>'A1'!B2</f>
        <v>2022</v>
      </c>
      <c r="C2" s="887"/>
      <c r="D2" s="887"/>
      <c r="E2" s="887"/>
      <c r="F2" s="887"/>
    </row>
    <row r="3" spans="1:6" ht="15" x14ac:dyDescent="0.2">
      <c r="A3" s="561" t="s">
        <v>152</v>
      </c>
      <c r="B3" s="927">
        <f>'A1'!B3</f>
        <v>33596</v>
      </c>
      <c r="C3" s="887"/>
      <c r="D3" s="887"/>
      <c r="E3" s="887"/>
      <c r="F3" s="887"/>
    </row>
    <row r="4" spans="1:6" ht="15" x14ac:dyDescent="0.2">
      <c r="A4" s="561" t="s">
        <v>153</v>
      </c>
      <c r="B4" s="926" t="str">
        <f>'A1'!B4</f>
        <v>BEZEICHNUNG IHRER KLINIK</v>
      </c>
      <c r="C4" s="896"/>
      <c r="D4" s="896"/>
      <c r="E4" s="896"/>
      <c r="F4" s="896"/>
    </row>
    <row r="5" spans="1:6" ht="15" x14ac:dyDescent="0.2">
      <c r="A5" s="561" t="s">
        <v>154</v>
      </c>
      <c r="B5" s="926" t="s">
        <v>35</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519</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25" t="s">
        <v>372</v>
      </c>
      <c r="D12" s="925"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VLOOKUP(A17&amp;"#"&amp;B17,Inek2020A1a2a[],3,FALSE)</f>
        <v>2.1474000000000002</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0">
    <tabColor theme="7"/>
  </sheetPr>
  <dimension ref="A1:I525"/>
  <sheetViews>
    <sheetView zoomScaleNormal="100" workbookViewId="0"/>
  </sheetViews>
  <sheetFormatPr baseColWidth="10" defaultColWidth="10.625" defaultRowHeight="15" x14ac:dyDescent="0.25"/>
  <cols>
    <col min="1" max="1" width="11.625" style="942" customWidth="1"/>
    <col min="2" max="2" width="10.625" style="942"/>
    <col min="3" max="3" width="11.125" style="943" customWidth="1"/>
    <col min="4" max="4" width="10.625" style="942"/>
    <col min="5" max="5" width="29" style="942" customWidth="1"/>
    <col min="6" max="6" width="7.125" style="942" bestFit="1" customWidth="1"/>
    <col min="7" max="7" width="238.75" style="942" bestFit="1" customWidth="1"/>
    <col min="8" max="8" width="10.625" style="942"/>
    <col min="9" max="9" width="11" style="943" customWidth="1"/>
    <col min="10" max="16384" width="10.625" style="942"/>
  </cols>
  <sheetData>
    <row r="1" spans="1:9" ht="18.75" x14ac:dyDescent="0.3">
      <c r="A1" s="941" t="s">
        <v>521</v>
      </c>
    </row>
    <row r="3" spans="1:9" x14ac:dyDescent="0.25">
      <c r="A3" s="942" t="s">
        <v>387</v>
      </c>
      <c r="B3" s="942" t="s">
        <v>388</v>
      </c>
      <c r="C3" s="943" t="s">
        <v>389</v>
      </c>
      <c r="D3" s="942" t="s">
        <v>390</v>
      </c>
      <c r="E3" s="942" t="s">
        <v>18</v>
      </c>
      <c r="F3" s="942" t="s">
        <v>159</v>
      </c>
      <c r="G3" s="942" t="s">
        <v>391</v>
      </c>
      <c r="H3" s="942" t="s">
        <v>392</v>
      </c>
      <c r="I3" s="943" t="s">
        <v>393</v>
      </c>
    </row>
    <row r="4" spans="1:9" x14ac:dyDescent="0.25">
      <c r="A4" s="942" t="str">
        <f>Inek2021A1a2a[[#This Row],[PEPP]]&amp;"#"&amp;Inek2021A1a2a[[#This Row],[Klasse]]</f>
        <v>P002Z#1</v>
      </c>
      <c r="B4" s="942">
        <f>Inek2021A1a2a[[#This Row],[Klasse2]]</f>
        <v>1</v>
      </c>
      <c r="C4" s="943">
        <f>Inek2021A1a2a[[#This Row],[BewJeTag2]]</f>
        <v>2.2709999999999999</v>
      </c>
      <c r="D4" s="942" t="s">
        <v>394</v>
      </c>
      <c r="E4" s="942" t="s">
        <v>395</v>
      </c>
      <c r="F4" s="942" t="s">
        <v>396</v>
      </c>
      <c r="G4" s="942" t="s">
        <v>397</v>
      </c>
      <c r="H4" s="942">
        <v>1</v>
      </c>
      <c r="I4" s="943">
        <v>2.2709999999999999</v>
      </c>
    </row>
    <row r="5" spans="1:9" x14ac:dyDescent="0.25">
      <c r="A5" s="942" t="str">
        <f>Inek2021A1a2a[[#This Row],[PEPP]]&amp;"#"&amp;Inek2021A1a2a[[#This Row],[Klasse]]</f>
        <v>P003A#1</v>
      </c>
      <c r="B5" s="942">
        <f>Inek2021A1a2a[[#This Row],[Klasse2]]</f>
        <v>1</v>
      </c>
      <c r="C5" s="943">
        <f>Inek2021A1a2a[[#This Row],[BewJeTag2]]</f>
        <v>1.5276000000000001</v>
      </c>
      <c r="D5" s="942" t="s">
        <v>394</v>
      </c>
      <c r="E5" s="942" t="s">
        <v>395</v>
      </c>
      <c r="F5" s="942" t="s">
        <v>398</v>
      </c>
      <c r="G5" s="942" t="s">
        <v>500</v>
      </c>
      <c r="H5" s="942">
        <v>1</v>
      </c>
      <c r="I5" s="943">
        <v>1.5276000000000001</v>
      </c>
    </row>
    <row r="6" spans="1:9" x14ac:dyDescent="0.25">
      <c r="A6" s="942" t="str">
        <f>Inek2021A1a2a[[#This Row],[PEPP]]&amp;"#"&amp;Inek2021A1a2a[[#This Row],[Klasse]]</f>
        <v>P003B#1</v>
      </c>
      <c r="B6" s="942">
        <f>Inek2021A1a2a[[#This Row],[Klasse2]]</f>
        <v>1</v>
      </c>
      <c r="C6" s="943">
        <f>Inek2021A1a2a[[#This Row],[BewJeTag2]]</f>
        <v>1.8050999999999999</v>
      </c>
      <c r="D6" s="942" t="s">
        <v>394</v>
      </c>
      <c r="E6" s="942" t="s">
        <v>395</v>
      </c>
      <c r="F6" s="942" t="s">
        <v>400</v>
      </c>
      <c r="G6" s="942" t="s">
        <v>522</v>
      </c>
      <c r="H6" s="942">
        <v>1</v>
      </c>
      <c r="I6" s="943">
        <v>1.8050999999999999</v>
      </c>
    </row>
    <row r="7" spans="1:9" x14ac:dyDescent="0.25">
      <c r="A7" s="942" t="str">
        <f>Inek2021A1a2a[[#This Row],[PEPP]]&amp;"#"&amp;Inek2021A1a2a[[#This Row],[Klasse]]</f>
        <v>P003B#2</v>
      </c>
      <c r="B7" s="942">
        <f>Inek2021A1a2a[[#This Row],[Klasse2]]</f>
        <v>2</v>
      </c>
      <c r="C7" s="943">
        <f>Inek2021A1a2a[[#This Row],[BewJeTag2]]</f>
        <v>1.8050999999999999</v>
      </c>
      <c r="D7" s="942" t="s">
        <v>394</v>
      </c>
      <c r="E7" s="942" t="s">
        <v>395</v>
      </c>
      <c r="F7" s="942" t="s">
        <v>400</v>
      </c>
      <c r="G7" s="942" t="s">
        <v>522</v>
      </c>
      <c r="H7" s="942">
        <v>2</v>
      </c>
      <c r="I7" s="943">
        <v>1.8050999999999999</v>
      </c>
    </row>
    <row r="8" spans="1:9" x14ac:dyDescent="0.25">
      <c r="A8" s="942" t="str">
        <f>Inek2021A1a2a[[#This Row],[PEPP]]&amp;"#"&amp;Inek2021A1a2a[[#This Row],[Klasse]]</f>
        <v>P003B#3</v>
      </c>
      <c r="B8" s="942">
        <f>Inek2021A1a2a[[#This Row],[Klasse2]]</f>
        <v>3</v>
      </c>
      <c r="C8" s="943">
        <f>Inek2021A1a2a[[#This Row],[BewJeTag2]]</f>
        <v>1.8050999999999999</v>
      </c>
      <c r="D8" s="942" t="s">
        <v>394</v>
      </c>
      <c r="E8" s="942" t="s">
        <v>395</v>
      </c>
      <c r="F8" s="942" t="s">
        <v>400</v>
      </c>
      <c r="G8" s="942" t="s">
        <v>522</v>
      </c>
      <c r="H8" s="942">
        <v>3</v>
      </c>
      <c r="I8" s="943">
        <v>1.8050999999999999</v>
      </c>
    </row>
    <row r="9" spans="1:9" x14ac:dyDescent="0.25">
      <c r="A9" s="942" t="str">
        <f>Inek2021A1a2a[[#This Row],[PEPP]]&amp;"#"&amp;Inek2021A1a2a[[#This Row],[Klasse]]</f>
        <v>P003B#4</v>
      </c>
      <c r="B9" s="942">
        <f>Inek2021A1a2a[[#This Row],[Klasse2]]</f>
        <v>4</v>
      </c>
      <c r="C9" s="943">
        <f>Inek2021A1a2a[[#This Row],[BewJeTag2]]</f>
        <v>1.8050999999999999</v>
      </c>
      <c r="D9" s="942" t="s">
        <v>394</v>
      </c>
      <c r="E9" s="942" t="s">
        <v>395</v>
      </c>
      <c r="F9" s="942" t="s">
        <v>400</v>
      </c>
      <c r="G9" s="942" t="s">
        <v>522</v>
      </c>
      <c r="H9" s="942">
        <v>4</v>
      </c>
      <c r="I9" s="943">
        <v>1.8050999999999999</v>
      </c>
    </row>
    <row r="10" spans="1:9" x14ac:dyDescent="0.25">
      <c r="A10" s="942" t="str">
        <f>Inek2021A1a2a[[#This Row],[PEPP]]&amp;"#"&amp;Inek2021A1a2a[[#This Row],[Klasse]]</f>
        <v>P003B#5</v>
      </c>
      <c r="B10" s="942">
        <f>Inek2021A1a2a[[#This Row],[Klasse2]]</f>
        <v>5</v>
      </c>
      <c r="C10" s="943">
        <f>Inek2021A1a2a[[#This Row],[BewJeTag2]]</f>
        <v>1.8050999999999999</v>
      </c>
      <c r="D10" s="942" t="s">
        <v>394</v>
      </c>
      <c r="E10" s="942" t="s">
        <v>395</v>
      </c>
      <c r="F10" s="942" t="s">
        <v>400</v>
      </c>
      <c r="G10" s="942" t="s">
        <v>522</v>
      </c>
      <c r="H10" s="942">
        <v>5</v>
      </c>
      <c r="I10" s="943">
        <v>1.8050999999999999</v>
      </c>
    </row>
    <row r="11" spans="1:9" x14ac:dyDescent="0.25">
      <c r="A11" s="942" t="str">
        <f>Inek2021A1a2a[[#This Row],[PEPP]]&amp;"#"&amp;Inek2021A1a2a[[#This Row],[Klasse]]</f>
        <v>P003B#6</v>
      </c>
      <c r="B11" s="942">
        <f>Inek2021A1a2a[[#This Row],[Klasse2]]</f>
        <v>6</v>
      </c>
      <c r="C11" s="943">
        <f>Inek2021A1a2a[[#This Row],[BewJeTag2]]</f>
        <v>1.8017000000000001</v>
      </c>
      <c r="D11" s="942" t="s">
        <v>394</v>
      </c>
      <c r="E11" s="942" t="s">
        <v>395</v>
      </c>
      <c r="F11" s="942" t="s">
        <v>400</v>
      </c>
      <c r="G11" s="942" t="s">
        <v>522</v>
      </c>
      <c r="H11" s="942">
        <v>6</v>
      </c>
      <c r="I11" s="943">
        <v>1.8017000000000001</v>
      </c>
    </row>
    <row r="12" spans="1:9" x14ac:dyDescent="0.25">
      <c r="A12" s="942" t="str">
        <f>Inek2021A1a2a[[#This Row],[PEPP]]&amp;"#"&amp;Inek2021A1a2a[[#This Row],[Klasse]]</f>
        <v>P003B#7</v>
      </c>
      <c r="B12" s="942">
        <f>Inek2021A1a2a[[#This Row],[Klasse2]]</f>
        <v>7</v>
      </c>
      <c r="C12" s="943">
        <f>Inek2021A1a2a[[#This Row],[BewJeTag2]]</f>
        <v>1.7706</v>
      </c>
      <c r="D12" s="942" t="s">
        <v>394</v>
      </c>
      <c r="E12" s="942" t="s">
        <v>395</v>
      </c>
      <c r="F12" s="942" t="s">
        <v>400</v>
      </c>
      <c r="G12" s="942" t="s">
        <v>522</v>
      </c>
      <c r="H12" s="942">
        <v>7</v>
      </c>
      <c r="I12" s="943">
        <v>1.7706</v>
      </c>
    </row>
    <row r="13" spans="1:9" x14ac:dyDescent="0.25">
      <c r="A13" s="942" t="str">
        <f>Inek2021A1a2a[[#This Row],[PEPP]]&amp;"#"&amp;Inek2021A1a2a[[#This Row],[Klasse]]</f>
        <v>P003B#8</v>
      </c>
      <c r="B13" s="942">
        <f>Inek2021A1a2a[[#This Row],[Klasse2]]</f>
        <v>8</v>
      </c>
      <c r="C13" s="943">
        <f>Inek2021A1a2a[[#This Row],[BewJeTag2]]</f>
        <v>1.7395</v>
      </c>
      <c r="D13" s="942" t="s">
        <v>394</v>
      </c>
      <c r="E13" s="942" t="s">
        <v>395</v>
      </c>
      <c r="F13" s="942" t="s">
        <v>400</v>
      </c>
      <c r="G13" s="942" t="s">
        <v>522</v>
      </c>
      <c r="H13" s="942">
        <v>8</v>
      </c>
      <c r="I13" s="943">
        <v>1.7395</v>
      </c>
    </row>
    <row r="14" spans="1:9" x14ac:dyDescent="0.25">
      <c r="A14" s="942" t="str">
        <f>Inek2021A1a2a[[#This Row],[PEPP]]&amp;"#"&amp;Inek2021A1a2a[[#This Row],[Klasse]]</f>
        <v>P003B#9</v>
      </c>
      <c r="B14" s="942">
        <f>Inek2021A1a2a[[#This Row],[Klasse2]]</f>
        <v>9</v>
      </c>
      <c r="C14" s="943">
        <f>Inek2021A1a2a[[#This Row],[BewJeTag2]]</f>
        <v>1.7083999999999999</v>
      </c>
      <c r="D14" s="942" t="s">
        <v>394</v>
      </c>
      <c r="E14" s="942" t="s">
        <v>395</v>
      </c>
      <c r="F14" s="942" t="s">
        <v>400</v>
      </c>
      <c r="G14" s="942" t="s">
        <v>522</v>
      </c>
      <c r="H14" s="942">
        <v>9</v>
      </c>
      <c r="I14" s="943">
        <v>1.7083999999999999</v>
      </c>
    </row>
    <row r="15" spans="1:9" x14ac:dyDescent="0.25">
      <c r="A15" s="942" t="str">
        <f>Inek2021A1a2a[[#This Row],[PEPP]]&amp;"#"&amp;Inek2021A1a2a[[#This Row],[Klasse]]</f>
        <v>P003B#10</v>
      </c>
      <c r="B15" s="942">
        <f>Inek2021A1a2a[[#This Row],[Klasse2]]</f>
        <v>10</v>
      </c>
      <c r="C15" s="943">
        <f>Inek2021A1a2a[[#This Row],[BewJeTag2]]</f>
        <v>1.6773</v>
      </c>
      <c r="D15" s="942" t="s">
        <v>394</v>
      </c>
      <c r="E15" s="942" t="s">
        <v>395</v>
      </c>
      <c r="F15" s="942" t="s">
        <v>400</v>
      </c>
      <c r="G15" s="942" t="s">
        <v>522</v>
      </c>
      <c r="H15" s="942">
        <v>10</v>
      </c>
      <c r="I15" s="943">
        <v>1.6773</v>
      </c>
    </row>
    <row r="16" spans="1:9" x14ac:dyDescent="0.25">
      <c r="A16" s="942" t="str">
        <f>Inek2021A1a2a[[#This Row],[PEPP]]&amp;"#"&amp;Inek2021A1a2a[[#This Row],[Klasse]]</f>
        <v>P003B#11</v>
      </c>
      <c r="B16" s="942">
        <f>Inek2021A1a2a[[#This Row],[Klasse2]]</f>
        <v>11</v>
      </c>
      <c r="C16" s="943">
        <f>Inek2021A1a2a[[#This Row],[BewJeTag2]]</f>
        <v>1.6463000000000001</v>
      </c>
      <c r="D16" s="942" t="s">
        <v>394</v>
      </c>
      <c r="E16" s="942" t="s">
        <v>395</v>
      </c>
      <c r="F16" s="942" t="s">
        <v>400</v>
      </c>
      <c r="G16" s="942" t="s">
        <v>522</v>
      </c>
      <c r="H16" s="942">
        <v>11</v>
      </c>
      <c r="I16" s="943">
        <v>1.6463000000000001</v>
      </c>
    </row>
    <row r="17" spans="1:9" x14ac:dyDescent="0.25">
      <c r="A17" s="942" t="str">
        <f>Inek2021A1a2a[[#This Row],[PEPP]]&amp;"#"&amp;Inek2021A1a2a[[#This Row],[Klasse]]</f>
        <v>P003B#12</v>
      </c>
      <c r="B17" s="942">
        <f>Inek2021A1a2a[[#This Row],[Klasse2]]</f>
        <v>12</v>
      </c>
      <c r="C17" s="943">
        <f>Inek2021A1a2a[[#This Row],[BewJeTag2]]</f>
        <v>1.6152</v>
      </c>
      <c r="D17" s="942" t="s">
        <v>394</v>
      </c>
      <c r="E17" s="942" t="s">
        <v>395</v>
      </c>
      <c r="F17" s="942" t="s">
        <v>400</v>
      </c>
      <c r="G17" s="942" t="s">
        <v>522</v>
      </c>
      <c r="H17" s="942">
        <v>12</v>
      </c>
      <c r="I17" s="943">
        <v>1.6152</v>
      </c>
    </row>
    <row r="18" spans="1:9" x14ac:dyDescent="0.25">
      <c r="A18" s="942" t="str">
        <f>Inek2021A1a2a[[#This Row],[PEPP]]&amp;"#"&amp;Inek2021A1a2a[[#This Row],[Klasse]]</f>
        <v>P003B#13</v>
      </c>
      <c r="B18" s="942">
        <f>Inek2021A1a2a[[#This Row],[Klasse2]]</f>
        <v>13</v>
      </c>
      <c r="C18" s="943">
        <f>Inek2021A1a2a[[#This Row],[BewJeTag2]]</f>
        <v>1.5841000000000001</v>
      </c>
      <c r="D18" s="942" t="s">
        <v>394</v>
      </c>
      <c r="E18" s="942" t="s">
        <v>395</v>
      </c>
      <c r="F18" s="942" t="s">
        <v>400</v>
      </c>
      <c r="G18" s="942" t="s">
        <v>522</v>
      </c>
      <c r="H18" s="942">
        <v>13</v>
      </c>
      <c r="I18" s="943">
        <v>1.5841000000000001</v>
      </c>
    </row>
    <row r="19" spans="1:9" x14ac:dyDescent="0.25">
      <c r="A19" s="942" t="str">
        <f>Inek2021A1a2a[[#This Row],[PEPP]]&amp;"#"&amp;Inek2021A1a2a[[#This Row],[Klasse]]</f>
        <v>P003B#14</v>
      </c>
      <c r="B19" s="942">
        <f>Inek2021A1a2a[[#This Row],[Klasse2]]</f>
        <v>14</v>
      </c>
      <c r="C19" s="943">
        <f>Inek2021A1a2a[[#This Row],[BewJeTag2]]</f>
        <v>1.5529999999999999</v>
      </c>
      <c r="D19" s="942" t="s">
        <v>394</v>
      </c>
      <c r="E19" s="942" t="s">
        <v>395</v>
      </c>
      <c r="F19" s="942" t="s">
        <v>400</v>
      </c>
      <c r="G19" s="942" t="s">
        <v>522</v>
      </c>
      <c r="H19" s="942">
        <v>14</v>
      </c>
      <c r="I19" s="943">
        <v>1.5529999999999999</v>
      </c>
    </row>
    <row r="20" spans="1:9" x14ac:dyDescent="0.25">
      <c r="A20" s="942" t="str">
        <f>Inek2021A1a2a[[#This Row],[PEPP]]&amp;"#"&amp;Inek2021A1a2a[[#This Row],[Klasse]]</f>
        <v>P003B#15</v>
      </c>
      <c r="B20" s="942">
        <f>Inek2021A1a2a[[#This Row],[Klasse2]]</f>
        <v>15</v>
      </c>
      <c r="C20" s="943">
        <f>Inek2021A1a2a[[#This Row],[BewJeTag2]]</f>
        <v>1.5219</v>
      </c>
      <c r="D20" s="942" t="s">
        <v>394</v>
      </c>
      <c r="E20" s="942" t="s">
        <v>395</v>
      </c>
      <c r="F20" s="942" t="s">
        <v>400</v>
      </c>
      <c r="G20" s="942" t="s">
        <v>522</v>
      </c>
      <c r="H20" s="942">
        <v>15</v>
      </c>
      <c r="I20" s="943">
        <v>1.5219</v>
      </c>
    </row>
    <row r="21" spans="1:9" x14ac:dyDescent="0.25">
      <c r="A21" s="942" t="str">
        <f>Inek2021A1a2a[[#This Row],[PEPP]]&amp;"#"&amp;Inek2021A1a2a[[#This Row],[Klasse]]</f>
        <v>P003B#16</v>
      </c>
      <c r="B21" s="942">
        <f>Inek2021A1a2a[[#This Row],[Klasse2]]</f>
        <v>16</v>
      </c>
      <c r="C21" s="943">
        <f>Inek2021A1a2a[[#This Row],[BewJeTag2]]</f>
        <v>1.4908999999999999</v>
      </c>
      <c r="D21" s="942" t="s">
        <v>394</v>
      </c>
      <c r="E21" s="942" t="s">
        <v>395</v>
      </c>
      <c r="F21" s="942" t="s">
        <v>400</v>
      </c>
      <c r="G21" s="942" t="s">
        <v>522</v>
      </c>
      <c r="H21" s="942">
        <v>16</v>
      </c>
      <c r="I21" s="943">
        <v>1.4908999999999999</v>
      </c>
    </row>
    <row r="22" spans="1:9" x14ac:dyDescent="0.25">
      <c r="A22" s="942" t="str">
        <f>Inek2021A1a2a[[#This Row],[PEPP]]&amp;"#"&amp;Inek2021A1a2a[[#This Row],[Klasse]]</f>
        <v>P003B#17</v>
      </c>
      <c r="B22" s="942">
        <f>Inek2021A1a2a[[#This Row],[Klasse2]]</f>
        <v>17</v>
      </c>
      <c r="C22" s="943">
        <f>Inek2021A1a2a[[#This Row],[BewJeTag2]]</f>
        <v>1.4598</v>
      </c>
      <c r="D22" s="942" t="s">
        <v>394</v>
      </c>
      <c r="E22" s="942" t="s">
        <v>395</v>
      </c>
      <c r="F22" s="942" t="s">
        <v>400</v>
      </c>
      <c r="G22" s="942" t="s">
        <v>522</v>
      </c>
      <c r="H22" s="942">
        <v>17</v>
      </c>
      <c r="I22" s="943">
        <v>1.4598</v>
      </c>
    </row>
    <row r="23" spans="1:9" x14ac:dyDescent="0.25">
      <c r="A23" s="942" t="str">
        <f>Inek2021A1a2a[[#This Row],[PEPP]]&amp;"#"&amp;Inek2021A1a2a[[#This Row],[Klasse]]</f>
        <v>P003B#18</v>
      </c>
      <c r="B23" s="942">
        <f>Inek2021A1a2a[[#This Row],[Klasse2]]</f>
        <v>18</v>
      </c>
      <c r="C23" s="943">
        <f>Inek2021A1a2a[[#This Row],[BewJeTag2]]</f>
        <v>1.4287000000000001</v>
      </c>
      <c r="D23" s="942" t="s">
        <v>394</v>
      </c>
      <c r="E23" s="942" t="s">
        <v>395</v>
      </c>
      <c r="F23" s="942" t="s">
        <v>400</v>
      </c>
      <c r="G23" s="942" t="s">
        <v>522</v>
      </c>
      <c r="H23" s="942">
        <v>18</v>
      </c>
      <c r="I23" s="943">
        <v>1.4287000000000001</v>
      </c>
    </row>
    <row r="24" spans="1:9" x14ac:dyDescent="0.25">
      <c r="A24" s="942" t="str">
        <f>Inek2021A1a2a[[#This Row],[PEPP]]&amp;"#"&amp;Inek2021A1a2a[[#This Row],[Klasse]]</f>
        <v>P003B#19</v>
      </c>
      <c r="B24" s="942">
        <f>Inek2021A1a2a[[#This Row],[Klasse2]]</f>
        <v>19</v>
      </c>
      <c r="C24" s="943">
        <f>Inek2021A1a2a[[#This Row],[BewJeTag2]]</f>
        <v>1.3976</v>
      </c>
      <c r="D24" s="942" t="s">
        <v>394</v>
      </c>
      <c r="E24" s="942" t="s">
        <v>395</v>
      </c>
      <c r="F24" s="942" t="s">
        <v>400</v>
      </c>
      <c r="G24" s="942" t="s">
        <v>522</v>
      </c>
      <c r="H24" s="942">
        <v>19</v>
      </c>
      <c r="I24" s="943">
        <v>1.3976</v>
      </c>
    </row>
    <row r="25" spans="1:9" x14ac:dyDescent="0.25">
      <c r="A25" s="942" t="str">
        <f>Inek2021A1a2a[[#This Row],[PEPP]]&amp;"#"&amp;Inek2021A1a2a[[#This Row],[Klasse]]</f>
        <v>P003C#1</v>
      </c>
      <c r="B25" s="942">
        <f>Inek2021A1a2a[[#This Row],[Klasse2]]</f>
        <v>1</v>
      </c>
      <c r="C25" s="943">
        <f>Inek2021A1a2a[[#This Row],[BewJeTag2]]</f>
        <v>1.7321</v>
      </c>
      <c r="D25" s="942" t="s">
        <v>394</v>
      </c>
      <c r="E25" s="942" t="s">
        <v>395</v>
      </c>
      <c r="F25" s="942" t="s">
        <v>402</v>
      </c>
      <c r="G25" s="942" t="s">
        <v>523</v>
      </c>
      <c r="H25" s="942">
        <v>1</v>
      </c>
      <c r="I25" s="943">
        <v>1.7321</v>
      </c>
    </row>
    <row r="26" spans="1:9" x14ac:dyDescent="0.25">
      <c r="A26" s="942" t="str">
        <f>Inek2021A1a2a[[#This Row],[PEPP]]&amp;"#"&amp;Inek2021A1a2a[[#This Row],[Klasse]]</f>
        <v>P003C#2</v>
      </c>
      <c r="B26" s="942">
        <f>Inek2021A1a2a[[#This Row],[Klasse2]]</f>
        <v>2</v>
      </c>
      <c r="C26" s="943">
        <f>Inek2021A1a2a[[#This Row],[BewJeTag2]]</f>
        <v>1.7321</v>
      </c>
      <c r="D26" s="942" t="s">
        <v>394</v>
      </c>
      <c r="E26" s="942" t="s">
        <v>395</v>
      </c>
      <c r="F26" s="942" t="s">
        <v>402</v>
      </c>
      <c r="G26" s="942" t="s">
        <v>523</v>
      </c>
      <c r="H26" s="942">
        <v>2</v>
      </c>
      <c r="I26" s="943">
        <v>1.7321</v>
      </c>
    </row>
    <row r="27" spans="1:9" x14ac:dyDescent="0.25">
      <c r="A27" s="942" t="str">
        <f>Inek2021A1a2a[[#This Row],[PEPP]]&amp;"#"&amp;Inek2021A1a2a[[#This Row],[Klasse]]</f>
        <v>P003C#3</v>
      </c>
      <c r="B27" s="942">
        <f>Inek2021A1a2a[[#This Row],[Klasse2]]</f>
        <v>3</v>
      </c>
      <c r="C27" s="943">
        <f>Inek2021A1a2a[[#This Row],[BewJeTag2]]</f>
        <v>1.7321</v>
      </c>
      <c r="D27" s="942" t="s">
        <v>394</v>
      </c>
      <c r="E27" s="942" t="s">
        <v>395</v>
      </c>
      <c r="F27" s="942" t="s">
        <v>402</v>
      </c>
      <c r="G27" s="942" t="s">
        <v>523</v>
      </c>
      <c r="H27" s="942">
        <v>3</v>
      </c>
      <c r="I27" s="943">
        <v>1.7321</v>
      </c>
    </row>
    <row r="28" spans="1:9" x14ac:dyDescent="0.25">
      <c r="A28" s="942" t="str">
        <f>Inek2021A1a2a[[#This Row],[PEPP]]&amp;"#"&amp;Inek2021A1a2a[[#This Row],[Klasse]]</f>
        <v>P003C#4</v>
      </c>
      <c r="B28" s="942">
        <f>Inek2021A1a2a[[#This Row],[Klasse2]]</f>
        <v>4</v>
      </c>
      <c r="C28" s="943">
        <f>Inek2021A1a2a[[#This Row],[BewJeTag2]]</f>
        <v>1.7321</v>
      </c>
      <c r="D28" s="942" t="s">
        <v>394</v>
      </c>
      <c r="E28" s="942" t="s">
        <v>395</v>
      </c>
      <c r="F28" s="942" t="s">
        <v>402</v>
      </c>
      <c r="G28" s="942" t="s">
        <v>523</v>
      </c>
      <c r="H28" s="942">
        <v>4</v>
      </c>
      <c r="I28" s="943">
        <v>1.7321</v>
      </c>
    </row>
    <row r="29" spans="1:9" x14ac:dyDescent="0.25">
      <c r="A29" s="942" t="str">
        <f>Inek2021A1a2a[[#This Row],[PEPP]]&amp;"#"&amp;Inek2021A1a2a[[#This Row],[Klasse]]</f>
        <v>P003C#5</v>
      </c>
      <c r="B29" s="942">
        <f>Inek2021A1a2a[[#This Row],[Klasse2]]</f>
        <v>5</v>
      </c>
      <c r="C29" s="943">
        <f>Inek2021A1a2a[[#This Row],[BewJeTag2]]</f>
        <v>1.7321</v>
      </c>
      <c r="D29" s="942" t="s">
        <v>394</v>
      </c>
      <c r="E29" s="942" t="s">
        <v>395</v>
      </c>
      <c r="F29" s="942" t="s">
        <v>402</v>
      </c>
      <c r="G29" s="942" t="s">
        <v>523</v>
      </c>
      <c r="H29" s="942">
        <v>5</v>
      </c>
      <c r="I29" s="943">
        <v>1.7321</v>
      </c>
    </row>
    <row r="30" spans="1:9" x14ac:dyDescent="0.25">
      <c r="A30" s="942" t="str">
        <f>Inek2021A1a2a[[#This Row],[PEPP]]&amp;"#"&amp;Inek2021A1a2a[[#This Row],[Klasse]]</f>
        <v>P003C#6</v>
      </c>
      <c r="B30" s="942">
        <f>Inek2021A1a2a[[#This Row],[Klasse2]]</f>
        <v>6</v>
      </c>
      <c r="C30" s="943">
        <f>Inek2021A1a2a[[#This Row],[BewJeTag2]]</f>
        <v>1.7321</v>
      </c>
      <c r="D30" s="942" t="s">
        <v>394</v>
      </c>
      <c r="E30" s="942" t="s">
        <v>395</v>
      </c>
      <c r="F30" s="942" t="s">
        <v>402</v>
      </c>
      <c r="G30" s="942" t="s">
        <v>523</v>
      </c>
      <c r="H30" s="942">
        <v>6</v>
      </c>
      <c r="I30" s="943">
        <v>1.7321</v>
      </c>
    </row>
    <row r="31" spans="1:9" x14ac:dyDescent="0.25">
      <c r="A31" s="942" t="str">
        <f>Inek2021A1a2a[[#This Row],[PEPP]]&amp;"#"&amp;Inek2021A1a2a[[#This Row],[Klasse]]</f>
        <v>P003C#7</v>
      </c>
      <c r="B31" s="942">
        <f>Inek2021A1a2a[[#This Row],[Klasse2]]</f>
        <v>7</v>
      </c>
      <c r="C31" s="943">
        <f>Inek2021A1a2a[[#This Row],[BewJeTag2]]</f>
        <v>1.7231000000000001</v>
      </c>
      <c r="D31" s="942" t="s">
        <v>394</v>
      </c>
      <c r="E31" s="942" t="s">
        <v>395</v>
      </c>
      <c r="F31" s="942" t="s">
        <v>402</v>
      </c>
      <c r="G31" s="942" t="s">
        <v>523</v>
      </c>
      <c r="H31" s="942">
        <v>7</v>
      </c>
      <c r="I31" s="943">
        <v>1.7231000000000001</v>
      </c>
    </row>
    <row r="32" spans="1:9" x14ac:dyDescent="0.25">
      <c r="A32" s="942" t="str">
        <f>Inek2021A1a2a[[#This Row],[PEPP]]&amp;"#"&amp;Inek2021A1a2a[[#This Row],[Klasse]]</f>
        <v>P003C#8</v>
      </c>
      <c r="B32" s="942">
        <f>Inek2021A1a2a[[#This Row],[Klasse2]]</f>
        <v>8</v>
      </c>
      <c r="C32" s="943">
        <f>Inek2021A1a2a[[#This Row],[BewJeTag2]]</f>
        <v>1.6836</v>
      </c>
      <c r="D32" s="942" t="s">
        <v>394</v>
      </c>
      <c r="E32" s="942" t="s">
        <v>395</v>
      </c>
      <c r="F32" s="942" t="s">
        <v>402</v>
      </c>
      <c r="G32" s="942" t="s">
        <v>523</v>
      </c>
      <c r="H32" s="942">
        <v>8</v>
      </c>
      <c r="I32" s="943">
        <v>1.6836</v>
      </c>
    </row>
    <row r="33" spans="1:9" x14ac:dyDescent="0.25">
      <c r="A33" s="942" t="str">
        <f>Inek2021A1a2a[[#This Row],[PEPP]]&amp;"#"&amp;Inek2021A1a2a[[#This Row],[Klasse]]</f>
        <v>P003C#9</v>
      </c>
      <c r="B33" s="942">
        <f>Inek2021A1a2a[[#This Row],[Klasse2]]</f>
        <v>9</v>
      </c>
      <c r="C33" s="943">
        <f>Inek2021A1a2a[[#This Row],[BewJeTag2]]</f>
        <v>1.6442000000000001</v>
      </c>
      <c r="D33" s="942" t="s">
        <v>394</v>
      </c>
      <c r="E33" s="942" t="s">
        <v>395</v>
      </c>
      <c r="F33" s="942" t="s">
        <v>402</v>
      </c>
      <c r="G33" s="942" t="s">
        <v>523</v>
      </c>
      <c r="H33" s="942">
        <v>9</v>
      </c>
      <c r="I33" s="943">
        <v>1.6442000000000001</v>
      </c>
    </row>
    <row r="34" spans="1:9" x14ac:dyDescent="0.25">
      <c r="A34" s="942" t="str">
        <f>Inek2021A1a2a[[#This Row],[PEPP]]&amp;"#"&amp;Inek2021A1a2a[[#This Row],[Klasse]]</f>
        <v>P003C#10</v>
      </c>
      <c r="B34" s="942">
        <f>Inek2021A1a2a[[#This Row],[Klasse2]]</f>
        <v>10</v>
      </c>
      <c r="C34" s="943">
        <f>Inek2021A1a2a[[#This Row],[BewJeTag2]]</f>
        <v>1.6047</v>
      </c>
      <c r="D34" s="942" t="s">
        <v>394</v>
      </c>
      <c r="E34" s="942" t="s">
        <v>395</v>
      </c>
      <c r="F34" s="942" t="s">
        <v>402</v>
      </c>
      <c r="G34" s="942" t="s">
        <v>523</v>
      </c>
      <c r="H34" s="942">
        <v>10</v>
      </c>
      <c r="I34" s="943">
        <v>1.6047</v>
      </c>
    </row>
    <row r="35" spans="1:9" x14ac:dyDescent="0.25">
      <c r="A35" s="942" t="str">
        <f>Inek2021A1a2a[[#This Row],[PEPP]]&amp;"#"&amp;Inek2021A1a2a[[#This Row],[Klasse]]</f>
        <v>P003C#11</v>
      </c>
      <c r="B35" s="942">
        <f>Inek2021A1a2a[[#This Row],[Klasse2]]</f>
        <v>11</v>
      </c>
      <c r="C35" s="943">
        <f>Inek2021A1a2a[[#This Row],[BewJeTag2]]</f>
        <v>1.5651999999999999</v>
      </c>
      <c r="D35" s="942" t="s">
        <v>394</v>
      </c>
      <c r="E35" s="942" t="s">
        <v>395</v>
      </c>
      <c r="F35" s="942" t="s">
        <v>402</v>
      </c>
      <c r="G35" s="942" t="s">
        <v>523</v>
      </c>
      <c r="H35" s="942">
        <v>11</v>
      </c>
      <c r="I35" s="943">
        <v>1.5651999999999999</v>
      </c>
    </row>
    <row r="36" spans="1:9" x14ac:dyDescent="0.25">
      <c r="A36" s="942" t="str">
        <f>Inek2021A1a2a[[#This Row],[PEPP]]&amp;"#"&amp;Inek2021A1a2a[[#This Row],[Klasse]]</f>
        <v>P003C#12</v>
      </c>
      <c r="B36" s="942">
        <f>Inek2021A1a2a[[#This Row],[Klasse2]]</f>
        <v>12</v>
      </c>
      <c r="C36" s="943">
        <f>Inek2021A1a2a[[#This Row],[BewJeTag2]]</f>
        <v>1.5258</v>
      </c>
      <c r="D36" s="942" t="s">
        <v>394</v>
      </c>
      <c r="E36" s="942" t="s">
        <v>395</v>
      </c>
      <c r="F36" s="942" t="s">
        <v>402</v>
      </c>
      <c r="G36" s="942" t="s">
        <v>523</v>
      </c>
      <c r="H36" s="942">
        <v>12</v>
      </c>
      <c r="I36" s="943">
        <v>1.5258</v>
      </c>
    </row>
    <row r="37" spans="1:9" x14ac:dyDescent="0.25">
      <c r="A37" s="942" t="str">
        <f>Inek2021A1a2a[[#This Row],[PEPP]]&amp;"#"&amp;Inek2021A1a2a[[#This Row],[Klasse]]</f>
        <v>P003C#13</v>
      </c>
      <c r="B37" s="942">
        <f>Inek2021A1a2a[[#This Row],[Klasse2]]</f>
        <v>13</v>
      </c>
      <c r="C37" s="943">
        <f>Inek2021A1a2a[[#This Row],[BewJeTag2]]</f>
        <v>1.4863</v>
      </c>
      <c r="D37" s="942" t="s">
        <v>394</v>
      </c>
      <c r="E37" s="942" t="s">
        <v>395</v>
      </c>
      <c r="F37" s="942" t="s">
        <v>402</v>
      </c>
      <c r="G37" s="942" t="s">
        <v>523</v>
      </c>
      <c r="H37" s="942">
        <v>13</v>
      </c>
      <c r="I37" s="943">
        <v>1.4863</v>
      </c>
    </row>
    <row r="38" spans="1:9" x14ac:dyDescent="0.25">
      <c r="A38" s="942" t="str">
        <f>Inek2021A1a2a[[#This Row],[PEPP]]&amp;"#"&amp;Inek2021A1a2a[[#This Row],[Klasse]]</f>
        <v>P003C#14</v>
      </c>
      <c r="B38" s="942">
        <f>Inek2021A1a2a[[#This Row],[Klasse2]]</f>
        <v>14</v>
      </c>
      <c r="C38" s="943">
        <f>Inek2021A1a2a[[#This Row],[BewJeTag2]]</f>
        <v>1.4469000000000001</v>
      </c>
      <c r="D38" s="942" t="s">
        <v>394</v>
      </c>
      <c r="E38" s="942" t="s">
        <v>395</v>
      </c>
      <c r="F38" s="942" t="s">
        <v>402</v>
      </c>
      <c r="G38" s="942" t="s">
        <v>523</v>
      </c>
      <c r="H38" s="942">
        <v>14</v>
      </c>
      <c r="I38" s="943">
        <v>1.4469000000000001</v>
      </c>
    </row>
    <row r="39" spans="1:9" x14ac:dyDescent="0.25">
      <c r="A39" s="942" t="str">
        <f>Inek2021A1a2a[[#This Row],[PEPP]]&amp;"#"&amp;Inek2021A1a2a[[#This Row],[Klasse]]</f>
        <v>P003C#15</v>
      </c>
      <c r="B39" s="942">
        <f>Inek2021A1a2a[[#This Row],[Klasse2]]</f>
        <v>15</v>
      </c>
      <c r="C39" s="943">
        <f>Inek2021A1a2a[[#This Row],[BewJeTag2]]</f>
        <v>1.4074</v>
      </c>
      <c r="D39" s="942" t="s">
        <v>394</v>
      </c>
      <c r="E39" s="942" t="s">
        <v>395</v>
      </c>
      <c r="F39" s="942" t="s">
        <v>402</v>
      </c>
      <c r="G39" s="942" t="s">
        <v>523</v>
      </c>
      <c r="H39" s="942">
        <v>15</v>
      </c>
      <c r="I39" s="943">
        <v>1.4074</v>
      </c>
    </row>
    <row r="40" spans="1:9" x14ac:dyDescent="0.25">
      <c r="A40" s="942" t="str">
        <f>Inek2021A1a2a[[#This Row],[PEPP]]&amp;"#"&amp;Inek2021A1a2a[[#This Row],[Klasse]]</f>
        <v>P003C#16</v>
      </c>
      <c r="B40" s="942">
        <f>Inek2021A1a2a[[#This Row],[Klasse2]]</f>
        <v>16</v>
      </c>
      <c r="C40" s="943">
        <f>Inek2021A1a2a[[#This Row],[BewJeTag2]]</f>
        <v>1.3678999999999999</v>
      </c>
      <c r="D40" s="942" t="s">
        <v>394</v>
      </c>
      <c r="E40" s="942" t="s">
        <v>395</v>
      </c>
      <c r="F40" s="942" t="s">
        <v>402</v>
      </c>
      <c r="G40" s="942" t="s">
        <v>523</v>
      </c>
      <c r="H40" s="942">
        <v>16</v>
      </c>
      <c r="I40" s="943">
        <v>1.3678999999999999</v>
      </c>
    </row>
    <row r="41" spans="1:9" x14ac:dyDescent="0.25">
      <c r="A41" s="942" t="str">
        <f>Inek2021A1a2a[[#This Row],[PEPP]]&amp;"#"&amp;Inek2021A1a2a[[#This Row],[Klasse]]</f>
        <v>P003C#17</v>
      </c>
      <c r="B41" s="942">
        <f>Inek2021A1a2a[[#This Row],[Klasse2]]</f>
        <v>17</v>
      </c>
      <c r="C41" s="943">
        <f>Inek2021A1a2a[[#This Row],[BewJeTag2]]</f>
        <v>1.3285</v>
      </c>
      <c r="D41" s="942" t="s">
        <v>394</v>
      </c>
      <c r="E41" s="942" t="s">
        <v>395</v>
      </c>
      <c r="F41" s="942" t="s">
        <v>402</v>
      </c>
      <c r="G41" s="942" t="s">
        <v>523</v>
      </c>
      <c r="H41" s="942">
        <v>17</v>
      </c>
      <c r="I41" s="943">
        <v>1.3285</v>
      </c>
    </row>
    <row r="42" spans="1:9" x14ac:dyDescent="0.25">
      <c r="A42" s="942" t="str">
        <f>Inek2021A1a2a[[#This Row],[PEPP]]&amp;"#"&amp;Inek2021A1a2a[[#This Row],[Klasse]]</f>
        <v>P003C#18</v>
      </c>
      <c r="B42" s="942">
        <f>Inek2021A1a2a[[#This Row],[Klasse2]]</f>
        <v>18</v>
      </c>
      <c r="C42" s="943">
        <f>Inek2021A1a2a[[#This Row],[BewJeTag2]]</f>
        <v>1.2889999999999999</v>
      </c>
      <c r="D42" s="942" t="s">
        <v>394</v>
      </c>
      <c r="E42" s="942" t="s">
        <v>395</v>
      </c>
      <c r="F42" s="942" t="s">
        <v>402</v>
      </c>
      <c r="G42" s="942" t="s">
        <v>523</v>
      </c>
      <c r="H42" s="942">
        <v>18</v>
      </c>
      <c r="I42" s="943">
        <v>1.2889999999999999</v>
      </c>
    </row>
    <row r="43" spans="1:9" x14ac:dyDescent="0.25">
      <c r="A43" s="942" t="str">
        <f>Inek2021A1a2a[[#This Row],[PEPP]]&amp;"#"&amp;Inek2021A1a2a[[#This Row],[Klasse]]</f>
        <v>P003C#19</v>
      </c>
      <c r="B43" s="942">
        <f>Inek2021A1a2a[[#This Row],[Klasse2]]</f>
        <v>19</v>
      </c>
      <c r="C43" s="943">
        <f>Inek2021A1a2a[[#This Row],[BewJeTag2]]</f>
        <v>1.2496</v>
      </c>
      <c r="D43" s="942" t="s">
        <v>394</v>
      </c>
      <c r="E43" s="942" t="s">
        <v>395</v>
      </c>
      <c r="F43" s="942" t="s">
        <v>402</v>
      </c>
      <c r="G43" s="942" t="s">
        <v>523</v>
      </c>
      <c r="H43" s="942">
        <v>19</v>
      </c>
      <c r="I43" s="943">
        <v>1.2496</v>
      </c>
    </row>
    <row r="44" spans="1:9" x14ac:dyDescent="0.25">
      <c r="A44" s="942" t="str">
        <f>Inek2021A1a2a[[#This Row],[PEPP]]&amp;"#"&amp;Inek2021A1a2a[[#This Row],[Klasse]]</f>
        <v>PA01A#1</v>
      </c>
      <c r="B44" s="942">
        <f>Inek2021A1a2a[[#This Row],[Klasse2]]</f>
        <v>1</v>
      </c>
      <c r="C44" s="943">
        <f>Inek2021A1a2a[[#This Row],[BewJeTag2]]</f>
        <v>1.3877999999999999</v>
      </c>
      <c r="D44" s="942" t="s">
        <v>394</v>
      </c>
      <c r="E44" s="942" t="s">
        <v>404</v>
      </c>
      <c r="F44" s="942" t="s">
        <v>405</v>
      </c>
      <c r="G44" s="942" t="s">
        <v>406</v>
      </c>
      <c r="H44" s="942">
        <v>1</v>
      </c>
      <c r="I44" s="943">
        <v>1.3877999999999999</v>
      </c>
    </row>
    <row r="45" spans="1:9" x14ac:dyDescent="0.25">
      <c r="A45" s="942" t="str">
        <f>Inek2021A1a2a[[#This Row],[PEPP]]&amp;"#"&amp;Inek2021A1a2a[[#This Row],[Klasse]]</f>
        <v>PA01A#2</v>
      </c>
      <c r="B45" s="942">
        <f>Inek2021A1a2a[[#This Row],[Klasse2]]</f>
        <v>2</v>
      </c>
      <c r="C45" s="943">
        <f>Inek2021A1a2a[[#This Row],[BewJeTag2]]</f>
        <v>1.3649</v>
      </c>
      <c r="D45" s="942" t="s">
        <v>394</v>
      </c>
      <c r="E45" s="942" t="s">
        <v>404</v>
      </c>
      <c r="F45" s="942" t="s">
        <v>405</v>
      </c>
      <c r="G45" s="942" t="s">
        <v>406</v>
      </c>
      <c r="H45" s="942">
        <v>2</v>
      </c>
      <c r="I45" s="943">
        <v>1.3649</v>
      </c>
    </row>
    <row r="46" spans="1:9" x14ac:dyDescent="0.25">
      <c r="A46" s="942" t="str">
        <f>Inek2021A1a2a[[#This Row],[PEPP]]&amp;"#"&amp;Inek2021A1a2a[[#This Row],[Klasse]]</f>
        <v>PA01A#3</v>
      </c>
      <c r="B46" s="942">
        <f>Inek2021A1a2a[[#This Row],[Klasse2]]</f>
        <v>3</v>
      </c>
      <c r="C46" s="943">
        <f>Inek2021A1a2a[[#This Row],[BewJeTag2]]</f>
        <v>1.3429</v>
      </c>
      <c r="D46" s="942" t="s">
        <v>394</v>
      </c>
      <c r="E46" s="942" t="s">
        <v>404</v>
      </c>
      <c r="F46" s="942" t="s">
        <v>405</v>
      </c>
      <c r="G46" s="942" t="s">
        <v>406</v>
      </c>
      <c r="H46" s="942">
        <v>3</v>
      </c>
      <c r="I46" s="943">
        <v>1.3429</v>
      </c>
    </row>
    <row r="47" spans="1:9" x14ac:dyDescent="0.25">
      <c r="A47" s="942" t="str">
        <f>Inek2021A1a2a[[#This Row],[PEPP]]&amp;"#"&amp;Inek2021A1a2a[[#This Row],[Klasse]]</f>
        <v>PA01A#4</v>
      </c>
      <c r="B47" s="942">
        <f>Inek2021A1a2a[[#This Row],[Klasse2]]</f>
        <v>4</v>
      </c>
      <c r="C47" s="943">
        <f>Inek2021A1a2a[[#This Row],[BewJeTag2]]</f>
        <v>1.321</v>
      </c>
      <c r="D47" s="942" t="s">
        <v>394</v>
      </c>
      <c r="E47" s="942" t="s">
        <v>404</v>
      </c>
      <c r="F47" s="942" t="s">
        <v>405</v>
      </c>
      <c r="G47" s="942" t="s">
        <v>406</v>
      </c>
      <c r="H47" s="942">
        <v>4</v>
      </c>
      <c r="I47" s="943">
        <v>1.321</v>
      </c>
    </row>
    <row r="48" spans="1:9" x14ac:dyDescent="0.25">
      <c r="A48" s="942" t="str">
        <f>Inek2021A1a2a[[#This Row],[PEPP]]&amp;"#"&amp;Inek2021A1a2a[[#This Row],[Klasse]]</f>
        <v>PA01A#5</v>
      </c>
      <c r="B48" s="942">
        <f>Inek2021A1a2a[[#This Row],[Klasse2]]</f>
        <v>5</v>
      </c>
      <c r="C48" s="943">
        <f>Inek2021A1a2a[[#This Row],[BewJeTag2]]</f>
        <v>1.2989999999999999</v>
      </c>
      <c r="D48" s="942" t="s">
        <v>394</v>
      </c>
      <c r="E48" s="942" t="s">
        <v>404</v>
      </c>
      <c r="F48" s="942" t="s">
        <v>405</v>
      </c>
      <c r="G48" s="942" t="s">
        <v>406</v>
      </c>
      <c r="H48" s="942">
        <v>5</v>
      </c>
      <c r="I48" s="943">
        <v>1.2989999999999999</v>
      </c>
    </row>
    <row r="49" spans="1:9" x14ac:dyDescent="0.25">
      <c r="A49" s="942" t="str">
        <f>Inek2021A1a2a[[#This Row],[PEPP]]&amp;"#"&amp;Inek2021A1a2a[[#This Row],[Klasse]]</f>
        <v>PA01A#6</v>
      </c>
      <c r="B49" s="942">
        <f>Inek2021A1a2a[[#This Row],[Klasse2]]</f>
        <v>6</v>
      </c>
      <c r="C49" s="943">
        <f>Inek2021A1a2a[[#This Row],[BewJeTag2]]</f>
        <v>1.2770999999999999</v>
      </c>
      <c r="D49" s="942" t="s">
        <v>394</v>
      </c>
      <c r="E49" s="942" t="s">
        <v>404</v>
      </c>
      <c r="F49" s="942" t="s">
        <v>405</v>
      </c>
      <c r="G49" s="942" t="s">
        <v>406</v>
      </c>
      <c r="H49" s="942">
        <v>6</v>
      </c>
      <c r="I49" s="943">
        <v>1.2770999999999999</v>
      </c>
    </row>
    <row r="50" spans="1:9" x14ac:dyDescent="0.25">
      <c r="A50" s="942" t="str">
        <f>Inek2021A1a2a[[#This Row],[PEPP]]&amp;"#"&amp;Inek2021A1a2a[[#This Row],[Klasse]]</f>
        <v>PA01A#7</v>
      </c>
      <c r="B50" s="942">
        <f>Inek2021A1a2a[[#This Row],[Klasse2]]</f>
        <v>7</v>
      </c>
      <c r="C50" s="943">
        <f>Inek2021A1a2a[[#This Row],[BewJeTag2]]</f>
        <v>1.2551000000000001</v>
      </c>
      <c r="D50" s="942" t="s">
        <v>394</v>
      </c>
      <c r="E50" s="942" t="s">
        <v>404</v>
      </c>
      <c r="F50" s="942" t="s">
        <v>405</v>
      </c>
      <c r="G50" s="942" t="s">
        <v>406</v>
      </c>
      <c r="H50" s="942">
        <v>7</v>
      </c>
      <c r="I50" s="943">
        <v>1.2551000000000001</v>
      </c>
    </row>
    <row r="51" spans="1:9" x14ac:dyDescent="0.25">
      <c r="A51" s="942" t="str">
        <f>Inek2021A1a2a[[#This Row],[PEPP]]&amp;"#"&amp;Inek2021A1a2a[[#This Row],[Klasse]]</f>
        <v>PA01B#1</v>
      </c>
      <c r="B51" s="942">
        <f>Inek2021A1a2a[[#This Row],[Klasse2]]</f>
        <v>1</v>
      </c>
      <c r="C51" s="943">
        <f>Inek2021A1a2a[[#This Row],[BewJeTag2]]</f>
        <v>1.3146</v>
      </c>
      <c r="D51" s="942" t="s">
        <v>394</v>
      </c>
      <c r="E51" s="942" t="s">
        <v>404</v>
      </c>
      <c r="F51" s="942" t="s">
        <v>407</v>
      </c>
      <c r="G51" s="942" t="s">
        <v>408</v>
      </c>
      <c r="H51" s="942">
        <v>1</v>
      </c>
      <c r="I51" s="943">
        <v>1.3146</v>
      </c>
    </row>
    <row r="52" spans="1:9" x14ac:dyDescent="0.25">
      <c r="A52" s="942" t="str">
        <f>Inek2021A1a2a[[#This Row],[PEPP]]&amp;"#"&amp;Inek2021A1a2a[[#This Row],[Klasse]]</f>
        <v>PA01B#2</v>
      </c>
      <c r="B52" s="942">
        <f>Inek2021A1a2a[[#This Row],[Klasse2]]</f>
        <v>2</v>
      </c>
      <c r="C52" s="943">
        <f>Inek2021A1a2a[[#This Row],[BewJeTag2]]</f>
        <v>1.2794000000000001</v>
      </c>
      <c r="D52" s="942" t="s">
        <v>394</v>
      </c>
      <c r="E52" s="942" t="s">
        <v>404</v>
      </c>
      <c r="F52" s="942" t="s">
        <v>407</v>
      </c>
      <c r="G52" s="942" t="s">
        <v>408</v>
      </c>
      <c r="H52" s="942">
        <v>2</v>
      </c>
      <c r="I52" s="943">
        <v>1.2794000000000001</v>
      </c>
    </row>
    <row r="53" spans="1:9" x14ac:dyDescent="0.25">
      <c r="A53" s="942" t="str">
        <f>Inek2021A1a2a[[#This Row],[PEPP]]&amp;"#"&amp;Inek2021A1a2a[[#This Row],[Klasse]]</f>
        <v>PA01B#3</v>
      </c>
      <c r="B53" s="942">
        <f>Inek2021A1a2a[[#This Row],[Klasse2]]</f>
        <v>3</v>
      </c>
      <c r="C53" s="943">
        <f>Inek2021A1a2a[[#This Row],[BewJeTag2]]</f>
        <v>1.2488999999999999</v>
      </c>
      <c r="D53" s="942" t="s">
        <v>394</v>
      </c>
      <c r="E53" s="942" t="s">
        <v>404</v>
      </c>
      <c r="F53" s="942" t="s">
        <v>407</v>
      </c>
      <c r="G53" s="942" t="s">
        <v>408</v>
      </c>
      <c r="H53" s="942">
        <v>3</v>
      </c>
      <c r="I53" s="943">
        <v>1.2488999999999999</v>
      </c>
    </row>
    <row r="54" spans="1:9" x14ac:dyDescent="0.25">
      <c r="A54" s="942" t="str">
        <f>Inek2021A1a2a[[#This Row],[PEPP]]&amp;"#"&amp;Inek2021A1a2a[[#This Row],[Klasse]]</f>
        <v>PA01B#4</v>
      </c>
      <c r="B54" s="942">
        <f>Inek2021A1a2a[[#This Row],[Klasse2]]</f>
        <v>4</v>
      </c>
      <c r="C54" s="943">
        <f>Inek2021A1a2a[[#This Row],[BewJeTag2]]</f>
        <v>1.2183999999999999</v>
      </c>
      <c r="D54" s="942" t="s">
        <v>394</v>
      </c>
      <c r="E54" s="942" t="s">
        <v>404</v>
      </c>
      <c r="F54" s="942" t="s">
        <v>407</v>
      </c>
      <c r="G54" s="942" t="s">
        <v>408</v>
      </c>
      <c r="H54" s="942">
        <v>4</v>
      </c>
      <c r="I54" s="943">
        <v>1.2183999999999999</v>
      </c>
    </row>
    <row r="55" spans="1:9" x14ac:dyDescent="0.25">
      <c r="A55" s="942" t="str">
        <f>Inek2021A1a2a[[#This Row],[PEPP]]&amp;"#"&amp;Inek2021A1a2a[[#This Row],[Klasse]]</f>
        <v>PA01B#5</v>
      </c>
      <c r="B55" s="942">
        <f>Inek2021A1a2a[[#This Row],[Klasse2]]</f>
        <v>5</v>
      </c>
      <c r="C55" s="943">
        <f>Inek2021A1a2a[[#This Row],[BewJeTag2]]</f>
        <v>1.1879</v>
      </c>
      <c r="D55" s="942" t="s">
        <v>394</v>
      </c>
      <c r="E55" s="942" t="s">
        <v>404</v>
      </c>
      <c r="F55" s="942" t="s">
        <v>407</v>
      </c>
      <c r="G55" s="942" t="s">
        <v>408</v>
      </c>
      <c r="H55" s="942">
        <v>5</v>
      </c>
      <c r="I55" s="943">
        <v>1.1879</v>
      </c>
    </row>
    <row r="56" spans="1:9" x14ac:dyDescent="0.25">
      <c r="A56" s="942" t="str">
        <f>Inek2021A1a2a[[#This Row],[PEPP]]&amp;"#"&amp;Inek2021A1a2a[[#This Row],[Klasse]]</f>
        <v>PA01B#6</v>
      </c>
      <c r="B56" s="942">
        <f>Inek2021A1a2a[[#This Row],[Klasse2]]</f>
        <v>6</v>
      </c>
      <c r="C56" s="943">
        <f>Inek2021A1a2a[[#This Row],[BewJeTag2]]</f>
        <v>1.1574</v>
      </c>
      <c r="D56" s="942" t="s">
        <v>394</v>
      </c>
      <c r="E56" s="942" t="s">
        <v>404</v>
      </c>
      <c r="F56" s="942" t="s">
        <v>407</v>
      </c>
      <c r="G56" s="942" t="s">
        <v>408</v>
      </c>
      <c r="H56" s="942">
        <v>6</v>
      </c>
      <c r="I56" s="943">
        <v>1.1574</v>
      </c>
    </row>
    <row r="57" spans="1:9" x14ac:dyDescent="0.25">
      <c r="A57" s="942" t="str">
        <f>Inek2021A1a2a[[#This Row],[PEPP]]&amp;"#"&amp;Inek2021A1a2a[[#This Row],[Klasse]]</f>
        <v>PA01B#7</v>
      </c>
      <c r="B57" s="942">
        <f>Inek2021A1a2a[[#This Row],[Klasse2]]</f>
        <v>7</v>
      </c>
      <c r="C57" s="943">
        <f>Inek2021A1a2a[[#This Row],[BewJeTag2]]</f>
        <v>1.1269</v>
      </c>
      <c r="D57" s="942" t="s">
        <v>394</v>
      </c>
      <c r="E57" s="942" t="s">
        <v>404</v>
      </c>
      <c r="F57" s="942" t="s">
        <v>407</v>
      </c>
      <c r="G57" s="942" t="s">
        <v>408</v>
      </c>
      <c r="H57" s="942">
        <v>7</v>
      </c>
      <c r="I57" s="943">
        <v>1.1269</v>
      </c>
    </row>
    <row r="58" spans="1:9" x14ac:dyDescent="0.25">
      <c r="A58" s="942" t="str">
        <f>Inek2021A1a2a[[#This Row],[PEPP]]&amp;"#"&amp;Inek2021A1a2a[[#This Row],[Klasse]]</f>
        <v>PA01B#8</v>
      </c>
      <c r="B58" s="942">
        <f>Inek2021A1a2a[[#This Row],[Klasse2]]</f>
        <v>8</v>
      </c>
      <c r="C58" s="943">
        <f>Inek2021A1a2a[[#This Row],[BewJeTag2]]</f>
        <v>1.0964</v>
      </c>
      <c r="D58" s="942" t="s">
        <v>394</v>
      </c>
      <c r="E58" s="942" t="s">
        <v>404</v>
      </c>
      <c r="F58" s="942" t="s">
        <v>407</v>
      </c>
      <c r="G58" s="942" t="s">
        <v>408</v>
      </c>
      <c r="H58" s="942">
        <v>8</v>
      </c>
      <c r="I58" s="943">
        <v>1.0964</v>
      </c>
    </row>
    <row r="59" spans="1:9" x14ac:dyDescent="0.25">
      <c r="A59" s="942" t="str">
        <f>Inek2021A1a2a[[#This Row],[PEPP]]&amp;"#"&amp;Inek2021A1a2a[[#This Row],[Klasse]]</f>
        <v>PA02A#1</v>
      </c>
      <c r="B59" s="942">
        <f>Inek2021A1a2a[[#This Row],[Klasse2]]</f>
        <v>1</v>
      </c>
      <c r="C59" s="943">
        <f>Inek2021A1a2a[[#This Row],[BewJeTag2]]</f>
        <v>1.5429999999999999</v>
      </c>
      <c r="D59" s="942" t="s">
        <v>394</v>
      </c>
      <c r="E59" s="942" t="s">
        <v>404</v>
      </c>
      <c r="F59" s="942" t="s">
        <v>409</v>
      </c>
      <c r="G59" s="942" t="s">
        <v>524</v>
      </c>
      <c r="H59" s="942">
        <v>1</v>
      </c>
      <c r="I59" s="943">
        <v>1.5429999999999999</v>
      </c>
    </row>
    <row r="60" spans="1:9" x14ac:dyDescent="0.25">
      <c r="A60" s="942" t="str">
        <f>Inek2021A1a2a[[#This Row],[PEPP]]&amp;"#"&amp;Inek2021A1a2a[[#This Row],[Klasse]]</f>
        <v>PA02A#2</v>
      </c>
      <c r="B60" s="942">
        <f>Inek2021A1a2a[[#This Row],[Klasse2]]</f>
        <v>2</v>
      </c>
      <c r="C60" s="943">
        <f>Inek2021A1a2a[[#This Row],[BewJeTag2]]</f>
        <v>1.3556999999999999</v>
      </c>
      <c r="D60" s="942" t="s">
        <v>394</v>
      </c>
      <c r="E60" s="942" t="s">
        <v>404</v>
      </c>
      <c r="F60" s="942" t="s">
        <v>409</v>
      </c>
      <c r="G60" s="942" t="s">
        <v>524</v>
      </c>
      <c r="H60" s="942">
        <v>2</v>
      </c>
      <c r="I60" s="943">
        <v>1.3556999999999999</v>
      </c>
    </row>
    <row r="61" spans="1:9" x14ac:dyDescent="0.25">
      <c r="A61" s="942" t="str">
        <f>Inek2021A1a2a[[#This Row],[PEPP]]&amp;"#"&amp;Inek2021A1a2a[[#This Row],[Klasse]]</f>
        <v>PA02A#3</v>
      </c>
      <c r="B61" s="942">
        <f>Inek2021A1a2a[[#This Row],[Klasse2]]</f>
        <v>3</v>
      </c>
      <c r="C61" s="943">
        <f>Inek2021A1a2a[[#This Row],[BewJeTag2]]</f>
        <v>1.2924</v>
      </c>
      <c r="D61" s="942" t="s">
        <v>394</v>
      </c>
      <c r="E61" s="942" t="s">
        <v>404</v>
      </c>
      <c r="F61" s="942" t="s">
        <v>409</v>
      </c>
      <c r="G61" s="942" t="s">
        <v>524</v>
      </c>
      <c r="H61" s="942">
        <v>3</v>
      </c>
      <c r="I61" s="943">
        <v>1.2924</v>
      </c>
    </row>
    <row r="62" spans="1:9" x14ac:dyDescent="0.25">
      <c r="A62" s="942" t="str">
        <f>Inek2021A1a2a[[#This Row],[PEPP]]&amp;"#"&amp;Inek2021A1a2a[[#This Row],[Klasse]]</f>
        <v>PA02A#4</v>
      </c>
      <c r="B62" s="942">
        <f>Inek2021A1a2a[[#This Row],[Klasse2]]</f>
        <v>4</v>
      </c>
      <c r="C62" s="943">
        <f>Inek2021A1a2a[[#This Row],[BewJeTag2]]</f>
        <v>1.2619</v>
      </c>
      <c r="D62" s="942" t="s">
        <v>394</v>
      </c>
      <c r="E62" s="942" t="s">
        <v>404</v>
      </c>
      <c r="F62" s="942" t="s">
        <v>409</v>
      </c>
      <c r="G62" s="942" t="s">
        <v>524</v>
      </c>
      <c r="H62" s="942">
        <v>4</v>
      </c>
      <c r="I62" s="943">
        <v>1.2619</v>
      </c>
    </row>
    <row r="63" spans="1:9" x14ac:dyDescent="0.25">
      <c r="A63" s="942" t="str">
        <f>Inek2021A1a2a[[#This Row],[PEPP]]&amp;"#"&amp;Inek2021A1a2a[[#This Row],[Klasse]]</f>
        <v>PA02A#5</v>
      </c>
      <c r="B63" s="942">
        <f>Inek2021A1a2a[[#This Row],[Klasse2]]</f>
        <v>5</v>
      </c>
      <c r="C63" s="943">
        <f>Inek2021A1a2a[[#This Row],[BewJeTag2]]</f>
        <v>1.248</v>
      </c>
      <c r="D63" s="942" t="s">
        <v>394</v>
      </c>
      <c r="E63" s="942" t="s">
        <v>404</v>
      </c>
      <c r="F63" s="942" t="s">
        <v>409</v>
      </c>
      <c r="G63" s="942" t="s">
        <v>524</v>
      </c>
      <c r="H63" s="942">
        <v>5</v>
      </c>
      <c r="I63" s="943">
        <v>1.248</v>
      </c>
    </row>
    <row r="64" spans="1:9" x14ac:dyDescent="0.25">
      <c r="A64" s="942" t="str">
        <f>Inek2021A1a2a[[#This Row],[PEPP]]&amp;"#"&amp;Inek2021A1a2a[[#This Row],[Klasse]]</f>
        <v>PA02A#6</v>
      </c>
      <c r="B64" s="942">
        <f>Inek2021A1a2a[[#This Row],[Klasse2]]</f>
        <v>6</v>
      </c>
      <c r="C64" s="943">
        <f>Inek2021A1a2a[[#This Row],[BewJeTag2]]</f>
        <v>1.2341</v>
      </c>
      <c r="D64" s="942" t="s">
        <v>394</v>
      </c>
      <c r="E64" s="942" t="s">
        <v>404</v>
      </c>
      <c r="F64" s="942" t="s">
        <v>409</v>
      </c>
      <c r="G64" s="942" t="s">
        <v>524</v>
      </c>
      <c r="H64" s="942">
        <v>6</v>
      </c>
      <c r="I64" s="943">
        <v>1.2341</v>
      </c>
    </row>
    <row r="65" spans="1:9" x14ac:dyDescent="0.25">
      <c r="A65" s="942" t="str">
        <f>Inek2021A1a2a[[#This Row],[PEPP]]&amp;"#"&amp;Inek2021A1a2a[[#This Row],[Klasse]]</f>
        <v>PA02A#7</v>
      </c>
      <c r="B65" s="942">
        <f>Inek2021A1a2a[[#This Row],[Klasse2]]</f>
        <v>7</v>
      </c>
      <c r="C65" s="943">
        <f>Inek2021A1a2a[[#This Row],[BewJeTag2]]</f>
        <v>1.2202</v>
      </c>
      <c r="D65" s="942" t="s">
        <v>394</v>
      </c>
      <c r="E65" s="942" t="s">
        <v>404</v>
      </c>
      <c r="F65" s="942" t="s">
        <v>409</v>
      </c>
      <c r="G65" s="942" t="s">
        <v>524</v>
      </c>
      <c r="H65" s="942">
        <v>7</v>
      </c>
      <c r="I65" s="943">
        <v>1.2202</v>
      </c>
    </row>
    <row r="66" spans="1:9" x14ac:dyDescent="0.25">
      <c r="A66" s="942" t="str">
        <f>Inek2021A1a2a[[#This Row],[PEPP]]&amp;"#"&amp;Inek2021A1a2a[[#This Row],[Klasse]]</f>
        <v>PA02A#8</v>
      </c>
      <c r="B66" s="942">
        <f>Inek2021A1a2a[[#This Row],[Klasse2]]</f>
        <v>8</v>
      </c>
      <c r="C66" s="943">
        <f>Inek2021A1a2a[[#This Row],[BewJeTag2]]</f>
        <v>1.2062999999999999</v>
      </c>
      <c r="D66" s="942" t="s">
        <v>394</v>
      </c>
      <c r="E66" s="942" t="s">
        <v>404</v>
      </c>
      <c r="F66" s="942" t="s">
        <v>409</v>
      </c>
      <c r="G66" s="942" t="s">
        <v>524</v>
      </c>
      <c r="H66" s="942">
        <v>8</v>
      </c>
      <c r="I66" s="943">
        <v>1.2062999999999999</v>
      </c>
    </row>
    <row r="67" spans="1:9" x14ac:dyDescent="0.25">
      <c r="A67" s="942" t="str">
        <f>Inek2021A1a2a[[#This Row],[PEPP]]&amp;"#"&amp;Inek2021A1a2a[[#This Row],[Klasse]]</f>
        <v>PA02A#9</v>
      </c>
      <c r="B67" s="942">
        <f>Inek2021A1a2a[[#This Row],[Klasse2]]</f>
        <v>9</v>
      </c>
      <c r="C67" s="943">
        <f>Inek2021A1a2a[[#This Row],[BewJeTag2]]</f>
        <v>1.1923999999999999</v>
      </c>
      <c r="D67" s="942" t="s">
        <v>394</v>
      </c>
      <c r="E67" s="942" t="s">
        <v>404</v>
      </c>
      <c r="F67" s="942" t="s">
        <v>409</v>
      </c>
      <c r="G67" s="942" t="s">
        <v>524</v>
      </c>
      <c r="H67" s="942">
        <v>9</v>
      </c>
      <c r="I67" s="943">
        <v>1.1923999999999999</v>
      </c>
    </row>
    <row r="68" spans="1:9" x14ac:dyDescent="0.25">
      <c r="A68" s="942" t="str">
        <f>Inek2021A1a2a[[#This Row],[PEPP]]&amp;"#"&amp;Inek2021A1a2a[[#This Row],[Klasse]]</f>
        <v>PA02A#10</v>
      </c>
      <c r="B68" s="942">
        <f>Inek2021A1a2a[[#This Row],[Klasse2]]</f>
        <v>10</v>
      </c>
      <c r="C68" s="943">
        <f>Inek2021A1a2a[[#This Row],[BewJeTag2]]</f>
        <v>1.1785000000000001</v>
      </c>
      <c r="D68" s="942" t="s">
        <v>394</v>
      </c>
      <c r="E68" s="942" t="s">
        <v>404</v>
      </c>
      <c r="F68" s="942" t="s">
        <v>409</v>
      </c>
      <c r="G68" s="942" t="s">
        <v>524</v>
      </c>
      <c r="H68" s="942">
        <v>10</v>
      </c>
      <c r="I68" s="943">
        <v>1.1785000000000001</v>
      </c>
    </row>
    <row r="69" spans="1:9" x14ac:dyDescent="0.25">
      <c r="A69" s="942" t="str">
        <f>Inek2021A1a2a[[#This Row],[PEPP]]&amp;"#"&amp;Inek2021A1a2a[[#This Row],[Klasse]]</f>
        <v>PA02A#11</v>
      </c>
      <c r="B69" s="942">
        <f>Inek2021A1a2a[[#This Row],[Klasse2]]</f>
        <v>11</v>
      </c>
      <c r="C69" s="943">
        <f>Inek2021A1a2a[[#This Row],[BewJeTag2]]</f>
        <v>1.1646000000000001</v>
      </c>
      <c r="D69" s="942" t="s">
        <v>394</v>
      </c>
      <c r="E69" s="942" t="s">
        <v>404</v>
      </c>
      <c r="F69" s="942" t="s">
        <v>409</v>
      </c>
      <c r="G69" s="942" t="s">
        <v>524</v>
      </c>
      <c r="H69" s="942">
        <v>11</v>
      </c>
      <c r="I69" s="943">
        <v>1.1646000000000001</v>
      </c>
    </row>
    <row r="70" spans="1:9" x14ac:dyDescent="0.25">
      <c r="A70" s="942" t="str">
        <f>Inek2021A1a2a[[#This Row],[PEPP]]&amp;"#"&amp;Inek2021A1a2a[[#This Row],[Klasse]]</f>
        <v>PA02A#12</v>
      </c>
      <c r="B70" s="942">
        <f>Inek2021A1a2a[[#This Row],[Klasse2]]</f>
        <v>12</v>
      </c>
      <c r="C70" s="943">
        <f>Inek2021A1a2a[[#This Row],[BewJeTag2]]</f>
        <v>1.1507000000000001</v>
      </c>
      <c r="D70" s="942" t="s">
        <v>394</v>
      </c>
      <c r="E70" s="942" t="s">
        <v>404</v>
      </c>
      <c r="F70" s="942" t="s">
        <v>409</v>
      </c>
      <c r="G70" s="942" t="s">
        <v>524</v>
      </c>
      <c r="H70" s="942">
        <v>12</v>
      </c>
      <c r="I70" s="943">
        <v>1.1507000000000001</v>
      </c>
    </row>
    <row r="71" spans="1:9" x14ac:dyDescent="0.25">
      <c r="A71" s="942" t="str">
        <f>Inek2021A1a2a[[#This Row],[PEPP]]&amp;"#"&amp;Inek2021A1a2a[[#This Row],[Klasse]]</f>
        <v>PA02A#13</v>
      </c>
      <c r="B71" s="942">
        <f>Inek2021A1a2a[[#This Row],[Klasse2]]</f>
        <v>13</v>
      </c>
      <c r="C71" s="943">
        <f>Inek2021A1a2a[[#This Row],[BewJeTag2]]</f>
        <v>1.1368</v>
      </c>
      <c r="D71" s="942" t="s">
        <v>394</v>
      </c>
      <c r="E71" s="942" t="s">
        <v>404</v>
      </c>
      <c r="F71" s="942" t="s">
        <v>409</v>
      </c>
      <c r="G71" s="942" t="s">
        <v>524</v>
      </c>
      <c r="H71" s="942">
        <v>13</v>
      </c>
      <c r="I71" s="943">
        <v>1.1368</v>
      </c>
    </row>
    <row r="72" spans="1:9" x14ac:dyDescent="0.25">
      <c r="A72" s="942" t="str">
        <f>Inek2021A1a2a[[#This Row],[PEPP]]&amp;"#"&amp;Inek2021A1a2a[[#This Row],[Klasse]]</f>
        <v>PA02A#14</v>
      </c>
      <c r="B72" s="942">
        <f>Inek2021A1a2a[[#This Row],[Klasse2]]</f>
        <v>14</v>
      </c>
      <c r="C72" s="943">
        <f>Inek2021A1a2a[[#This Row],[BewJeTag2]]</f>
        <v>1.1229</v>
      </c>
      <c r="D72" s="942" t="s">
        <v>394</v>
      </c>
      <c r="E72" s="942" t="s">
        <v>404</v>
      </c>
      <c r="F72" s="942" t="s">
        <v>409</v>
      </c>
      <c r="G72" s="942" t="s">
        <v>524</v>
      </c>
      <c r="H72" s="942">
        <v>14</v>
      </c>
      <c r="I72" s="943">
        <v>1.1229</v>
      </c>
    </row>
    <row r="73" spans="1:9" x14ac:dyDescent="0.25">
      <c r="A73" s="942" t="str">
        <f>Inek2021A1a2a[[#This Row],[PEPP]]&amp;"#"&amp;Inek2021A1a2a[[#This Row],[Klasse]]</f>
        <v>PA02A#15</v>
      </c>
      <c r="B73" s="942">
        <f>Inek2021A1a2a[[#This Row],[Klasse2]]</f>
        <v>15</v>
      </c>
      <c r="C73" s="943">
        <f>Inek2021A1a2a[[#This Row],[BewJeTag2]]</f>
        <v>1.109</v>
      </c>
      <c r="D73" s="942" t="s">
        <v>394</v>
      </c>
      <c r="E73" s="942" t="s">
        <v>404</v>
      </c>
      <c r="F73" s="942" t="s">
        <v>409</v>
      </c>
      <c r="G73" s="942" t="s">
        <v>524</v>
      </c>
      <c r="H73" s="942">
        <v>15</v>
      </c>
      <c r="I73" s="943">
        <v>1.109</v>
      </c>
    </row>
    <row r="74" spans="1:9" x14ac:dyDescent="0.25">
      <c r="A74" s="942" t="str">
        <f>Inek2021A1a2a[[#This Row],[PEPP]]&amp;"#"&amp;Inek2021A1a2a[[#This Row],[Klasse]]</f>
        <v>PA02A#16</v>
      </c>
      <c r="B74" s="942">
        <f>Inek2021A1a2a[[#This Row],[Klasse2]]</f>
        <v>16</v>
      </c>
      <c r="C74" s="943">
        <f>Inek2021A1a2a[[#This Row],[BewJeTag2]]</f>
        <v>1.0951</v>
      </c>
      <c r="D74" s="942" t="s">
        <v>394</v>
      </c>
      <c r="E74" s="942" t="s">
        <v>404</v>
      </c>
      <c r="F74" s="942" t="s">
        <v>409</v>
      </c>
      <c r="G74" s="942" t="s">
        <v>524</v>
      </c>
      <c r="H74" s="942">
        <v>16</v>
      </c>
      <c r="I74" s="943">
        <v>1.0951</v>
      </c>
    </row>
    <row r="75" spans="1:9" x14ac:dyDescent="0.25">
      <c r="A75" s="942" t="str">
        <f>Inek2021A1a2a[[#This Row],[PEPP]]&amp;"#"&amp;Inek2021A1a2a[[#This Row],[Klasse]]</f>
        <v>PA02A#17</v>
      </c>
      <c r="B75" s="942">
        <f>Inek2021A1a2a[[#This Row],[Klasse2]]</f>
        <v>17</v>
      </c>
      <c r="C75" s="943">
        <f>Inek2021A1a2a[[#This Row],[BewJeTag2]]</f>
        <v>1.0811999999999999</v>
      </c>
      <c r="D75" s="942" t="s">
        <v>394</v>
      </c>
      <c r="E75" s="942" t="s">
        <v>404</v>
      </c>
      <c r="F75" s="942" t="s">
        <v>409</v>
      </c>
      <c r="G75" s="942" t="s">
        <v>524</v>
      </c>
      <c r="H75" s="942">
        <v>17</v>
      </c>
      <c r="I75" s="943">
        <v>1.0811999999999999</v>
      </c>
    </row>
    <row r="76" spans="1:9" x14ac:dyDescent="0.25">
      <c r="A76" s="942" t="str">
        <f>Inek2021A1a2a[[#This Row],[PEPP]]&amp;"#"&amp;Inek2021A1a2a[[#This Row],[Klasse]]</f>
        <v>PA02B#1</v>
      </c>
      <c r="B76" s="942">
        <f>Inek2021A1a2a[[#This Row],[Klasse2]]</f>
        <v>1</v>
      </c>
      <c r="C76" s="943">
        <f>Inek2021A1a2a[[#This Row],[BewJeTag2]]</f>
        <v>1.5054000000000001</v>
      </c>
      <c r="D76" s="942" t="s">
        <v>394</v>
      </c>
      <c r="E76" s="942" t="s">
        <v>404</v>
      </c>
      <c r="F76" s="942" t="s">
        <v>411</v>
      </c>
      <c r="G76" s="944" t="s">
        <v>525</v>
      </c>
      <c r="H76" s="942">
        <v>1</v>
      </c>
      <c r="I76" s="943">
        <v>1.5054000000000001</v>
      </c>
    </row>
    <row r="77" spans="1:9" x14ac:dyDescent="0.25">
      <c r="A77" s="942" t="str">
        <f>Inek2021A1a2a[[#This Row],[PEPP]]&amp;"#"&amp;Inek2021A1a2a[[#This Row],[Klasse]]</f>
        <v>PA02B#2</v>
      </c>
      <c r="B77" s="942">
        <f>Inek2021A1a2a[[#This Row],[Klasse2]]</f>
        <v>2</v>
      </c>
      <c r="C77" s="943">
        <f>Inek2021A1a2a[[#This Row],[BewJeTag2]]</f>
        <v>1.3183</v>
      </c>
      <c r="D77" s="942" t="s">
        <v>394</v>
      </c>
      <c r="E77" s="942" t="s">
        <v>404</v>
      </c>
      <c r="F77" s="942" t="s">
        <v>411</v>
      </c>
      <c r="G77" s="944" t="s">
        <v>525</v>
      </c>
      <c r="H77" s="942">
        <v>2</v>
      </c>
      <c r="I77" s="943">
        <v>1.3183</v>
      </c>
    </row>
    <row r="78" spans="1:9" x14ac:dyDescent="0.25">
      <c r="A78" s="942" t="str">
        <f>Inek2021A1a2a[[#This Row],[PEPP]]&amp;"#"&amp;Inek2021A1a2a[[#This Row],[Klasse]]</f>
        <v>PA02B#3</v>
      </c>
      <c r="B78" s="942">
        <f>Inek2021A1a2a[[#This Row],[Klasse2]]</f>
        <v>3</v>
      </c>
      <c r="C78" s="943">
        <f>Inek2021A1a2a[[#This Row],[BewJeTag2]]</f>
        <v>1.2461</v>
      </c>
      <c r="D78" s="942" t="s">
        <v>394</v>
      </c>
      <c r="E78" s="942" t="s">
        <v>404</v>
      </c>
      <c r="F78" s="942" t="s">
        <v>411</v>
      </c>
      <c r="G78" s="944" t="s">
        <v>525</v>
      </c>
      <c r="H78" s="942">
        <v>3</v>
      </c>
      <c r="I78" s="943">
        <v>1.2461</v>
      </c>
    </row>
    <row r="79" spans="1:9" x14ac:dyDescent="0.25">
      <c r="A79" s="942" t="str">
        <f>Inek2021A1a2a[[#This Row],[PEPP]]&amp;"#"&amp;Inek2021A1a2a[[#This Row],[Klasse]]</f>
        <v>PA02B#4</v>
      </c>
      <c r="B79" s="942">
        <f>Inek2021A1a2a[[#This Row],[Klasse2]]</f>
        <v>4</v>
      </c>
      <c r="C79" s="943">
        <f>Inek2021A1a2a[[#This Row],[BewJeTag2]]</f>
        <v>1.2114</v>
      </c>
      <c r="D79" s="942" t="s">
        <v>394</v>
      </c>
      <c r="E79" s="942" t="s">
        <v>404</v>
      </c>
      <c r="F79" s="942" t="s">
        <v>411</v>
      </c>
      <c r="G79" s="944" t="s">
        <v>525</v>
      </c>
      <c r="H79" s="942">
        <v>4</v>
      </c>
      <c r="I79" s="943">
        <v>1.2114</v>
      </c>
    </row>
    <row r="80" spans="1:9" x14ac:dyDescent="0.25">
      <c r="A80" s="942" t="str">
        <f>Inek2021A1a2a[[#This Row],[PEPP]]&amp;"#"&amp;Inek2021A1a2a[[#This Row],[Klasse]]</f>
        <v>PA02B#5</v>
      </c>
      <c r="B80" s="942">
        <f>Inek2021A1a2a[[#This Row],[Klasse2]]</f>
        <v>5</v>
      </c>
      <c r="C80" s="943">
        <f>Inek2021A1a2a[[#This Row],[BewJeTag2]]</f>
        <v>1.1971000000000001</v>
      </c>
      <c r="D80" s="942" t="s">
        <v>394</v>
      </c>
      <c r="E80" s="942" t="s">
        <v>404</v>
      </c>
      <c r="F80" s="942" t="s">
        <v>411</v>
      </c>
      <c r="G80" s="944" t="s">
        <v>525</v>
      </c>
      <c r="H80" s="942">
        <v>5</v>
      </c>
      <c r="I80" s="943">
        <v>1.1971000000000001</v>
      </c>
    </row>
    <row r="81" spans="1:9" x14ac:dyDescent="0.25">
      <c r="A81" s="942" t="str">
        <f>Inek2021A1a2a[[#This Row],[PEPP]]&amp;"#"&amp;Inek2021A1a2a[[#This Row],[Klasse]]</f>
        <v>PA02B#6</v>
      </c>
      <c r="B81" s="942">
        <f>Inek2021A1a2a[[#This Row],[Klasse2]]</f>
        <v>6</v>
      </c>
      <c r="C81" s="943">
        <f>Inek2021A1a2a[[#This Row],[BewJeTag2]]</f>
        <v>1.1828000000000001</v>
      </c>
      <c r="D81" s="942" t="s">
        <v>394</v>
      </c>
      <c r="E81" s="942" t="s">
        <v>404</v>
      </c>
      <c r="F81" s="942" t="s">
        <v>411</v>
      </c>
      <c r="G81" s="944" t="s">
        <v>525</v>
      </c>
      <c r="H81" s="942">
        <v>6</v>
      </c>
      <c r="I81" s="943">
        <v>1.1828000000000001</v>
      </c>
    </row>
    <row r="82" spans="1:9" x14ac:dyDescent="0.25">
      <c r="A82" s="942" t="str">
        <f>Inek2021A1a2a[[#This Row],[PEPP]]&amp;"#"&amp;Inek2021A1a2a[[#This Row],[Klasse]]</f>
        <v>PA02B#7</v>
      </c>
      <c r="B82" s="942">
        <f>Inek2021A1a2a[[#This Row],[Klasse2]]</f>
        <v>7</v>
      </c>
      <c r="C82" s="943">
        <f>Inek2021A1a2a[[#This Row],[BewJeTag2]]</f>
        <v>1.1685000000000001</v>
      </c>
      <c r="D82" s="942" t="s">
        <v>394</v>
      </c>
      <c r="E82" s="942" t="s">
        <v>404</v>
      </c>
      <c r="F82" s="942" t="s">
        <v>411</v>
      </c>
      <c r="G82" s="944" t="s">
        <v>525</v>
      </c>
      <c r="H82" s="942">
        <v>7</v>
      </c>
      <c r="I82" s="943">
        <v>1.1685000000000001</v>
      </c>
    </row>
    <row r="83" spans="1:9" x14ac:dyDescent="0.25">
      <c r="A83" s="942" t="str">
        <f>Inek2021A1a2a[[#This Row],[PEPP]]&amp;"#"&amp;Inek2021A1a2a[[#This Row],[Klasse]]</f>
        <v>PA02B#8</v>
      </c>
      <c r="B83" s="942">
        <f>Inek2021A1a2a[[#This Row],[Klasse2]]</f>
        <v>8</v>
      </c>
      <c r="C83" s="943">
        <f>Inek2021A1a2a[[#This Row],[BewJeTag2]]</f>
        <v>1.1543000000000001</v>
      </c>
      <c r="D83" s="942" t="s">
        <v>394</v>
      </c>
      <c r="E83" s="942" t="s">
        <v>404</v>
      </c>
      <c r="F83" s="942" t="s">
        <v>411</v>
      </c>
      <c r="G83" s="944" t="s">
        <v>525</v>
      </c>
      <c r="H83" s="942">
        <v>8</v>
      </c>
      <c r="I83" s="943">
        <v>1.1543000000000001</v>
      </c>
    </row>
    <row r="84" spans="1:9" x14ac:dyDescent="0.25">
      <c r="A84" s="942" t="str">
        <f>Inek2021A1a2a[[#This Row],[PEPP]]&amp;"#"&amp;Inek2021A1a2a[[#This Row],[Klasse]]</f>
        <v>PA02B#9</v>
      </c>
      <c r="B84" s="942">
        <f>Inek2021A1a2a[[#This Row],[Klasse2]]</f>
        <v>9</v>
      </c>
      <c r="C84" s="943">
        <f>Inek2021A1a2a[[#This Row],[BewJeTag2]]</f>
        <v>1.1399999999999999</v>
      </c>
      <c r="D84" s="942" t="s">
        <v>394</v>
      </c>
      <c r="E84" s="942" t="s">
        <v>404</v>
      </c>
      <c r="F84" s="942" t="s">
        <v>411</v>
      </c>
      <c r="G84" s="944" t="s">
        <v>525</v>
      </c>
      <c r="H84" s="942">
        <v>9</v>
      </c>
      <c r="I84" s="943">
        <v>1.1399999999999999</v>
      </c>
    </row>
    <row r="85" spans="1:9" x14ac:dyDescent="0.25">
      <c r="A85" s="942" t="str">
        <f>Inek2021A1a2a[[#This Row],[PEPP]]&amp;"#"&amp;Inek2021A1a2a[[#This Row],[Klasse]]</f>
        <v>PA02B#10</v>
      </c>
      <c r="B85" s="942">
        <f>Inek2021A1a2a[[#This Row],[Klasse2]]</f>
        <v>10</v>
      </c>
      <c r="C85" s="943">
        <f>Inek2021A1a2a[[#This Row],[BewJeTag2]]</f>
        <v>1.1256999999999999</v>
      </c>
      <c r="D85" s="942" t="s">
        <v>394</v>
      </c>
      <c r="E85" s="942" t="s">
        <v>404</v>
      </c>
      <c r="F85" s="942" t="s">
        <v>411</v>
      </c>
      <c r="G85" s="944" t="s">
        <v>525</v>
      </c>
      <c r="H85" s="942">
        <v>10</v>
      </c>
      <c r="I85" s="943">
        <v>1.1256999999999999</v>
      </c>
    </row>
    <row r="86" spans="1:9" x14ac:dyDescent="0.25">
      <c r="A86" s="942" t="str">
        <f>Inek2021A1a2a[[#This Row],[PEPP]]&amp;"#"&amp;Inek2021A1a2a[[#This Row],[Klasse]]</f>
        <v>PA02B#11</v>
      </c>
      <c r="B86" s="942">
        <f>Inek2021A1a2a[[#This Row],[Klasse2]]</f>
        <v>11</v>
      </c>
      <c r="C86" s="943">
        <f>Inek2021A1a2a[[#This Row],[BewJeTag2]]</f>
        <v>1.1113999999999999</v>
      </c>
      <c r="D86" s="942" t="s">
        <v>394</v>
      </c>
      <c r="E86" s="942" t="s">
        <v>404</v>
      </c>
      <c r="F86" s="942" t="s">
        <v>411</v>
      </c>
      <c r="G86" s="944" t="s">
        <v>525</v>
      </c>
      <c r="H86" s="942">
        <v>11</v>
      </c>
      <c r="I86" s="943">
        <v>1.1113999999999999</v>
      </c>
    </row>
    <row r="87" spans="1:9" x14ac:dyDescent="0.25">
      <c r="A87" s="942" t="str">
        <f>Inek2021A1a2a[[#This Row],[PEPP]]&amp;"#"&amp;Inek2021A1a2a[[#This Row],[Klasse]]</f>
        <v>PA02B#12</v>
      </c>
      <c r="B87" s="942">
        <f>Inek2021A1a2a[[#This Row],[Klasse2]]</f>
        <v>12</v>
      </c>
      <c r="C87" s="943">
        <f>Inek2021A1a2a[[#This Row],[BewJeTag2]]</f>
        <v>1.0971</v>
      </c>
      <c r="D87" s="942" t="s">
        <v>394</v>
      </c>
      <c r="E87" s="942" t="s">
        <v>404</v>
      </c>
      <c r="F87" s="942" t="s">
        <v>411</v>
      </c>
      <c r="G87" s="944" t="s">
        <v>525</v>
      </c>
      <c r="H87" s="942">
        <v>12</v>
      </c>
      <c r="I87" s="943">
        <v>1.0971</v>
      </c>
    </row>
    <row r="88" spans="1:9" x14ac:dyDescent="0.25">
      <c r="A88" s="942" t="str">
        <f>Inek2021A1a2a[[#This Row],[PEPP]]&amp;"#"&amp;Inek2021A1a2a[[#This Row],[Klasse]]</f>
        <v>PA02B#13</v>
      </c>
      <c r="B88" s="942">
        <f>Inek2021A1a2a[[#This Row],[Klasse2]]</f>
        <v>13</v>
      </c>
      <c r="C88" s="943">
        <f>Inek2021A1a2a[[#This Row],[BewJeTag2]]</f>
        <v>1.0829</v>
      </c>
      <c r="D88" s="942" t="s">
        <v>394</v>
      </c>
      <c r="E88" s="942" t="s">
        <v>404</v>
      </c>
      <c r="F88" s="942" t="s">
        <v>411</v>
      </c>
      <c r="G88" s="944" t="s">
        <v>525</v>
      </c>
      <c r="H88" s="942">
        <v>13</v>
      </c>
      <c r="I88" s="943">
        <v>1.0829</v>
      </c>
    </row>
    <row r="89" spans="1:9" x14ac:dyDescent="0.25">
      <c r="A89" s="942" t="str">
        <f>Inek2021A1a2a[[#This Row],[PEPP]]&amp;"#"&amp;Inek2021A1a2a[[#This Row],[Klasse]]</f>
        <v>PA02B#14</v>
      </c>
      <c r="B89" s="942">
        <f>Inek2021A1a2a[[#This Row],[Klasse2]]</f>
        <v>14</v>
      </c>
      <c r="C89" s="943">
        <f>Inek2021A1a2a[[#This Row],[BewJeTag2]]</f>
        <v>1.0686</v>
      </c>
      <c r="D89" s="942" t="s">
        <v>394</v>
      </c>
      <c r="E89" s="942" t="s">
        <v>404</v>
      </c>
      <c r="F89" s="942" t="s">
        <v>411</v>
      </c>
      <c r="G89" s="944" t="s">
        <v>525</v>
      </c>
      <c r="H89" s="942">
        <v>14</v>
      </c>
      <c r="I89" s="943">
        <v>1.0686</v>
      </c>
    </row>
    <row r="90" spans="1:9" x14ac:dyDescent="0.25">
      <c r="A90" s="942" t="str">
        <f>Inek2021A1a2a[[#This Row],[PEPP]]&amp;"#"&amp;Inek2021A1a2a[[#This Row],[Klasse]]</f>
        <v>PA02B#15</v>
      </c>
      <c r="B90" s="942">
        <f>Inek2021A1a2a[[#This Row],[Klasse2]]</f>
        <v>15</v>
      </c>
      <c r="C90" s="943">
        <f>Inek2021A1a2a[[#This Row],[BewJeTag2]]</f>
        <v>1.0543</v>
      </c>
      <c r="D90" s="942" t="s">
        <v>394</v>
      </c>
      <c r="E90" s="942" t="s">
        <v>404</v>
      </c>
      <c r="F90" s="942" t="s">
        <v>411</v>
      </c>
      <c r="G90" s="944" t="s">
        <v>525</v>
      </c>
      <c r="H90" s="942">
        <v>15</v>
      </c>
      <c r="I90" s="943">
        <v>1.0543</v>
      </c>
    </row>
    <row r="91" spans="1:9" x14ac:dyDescent="0.25">
      <c r="A91" s="942" t="str">
        <f>Inek2021A1a2a[[#This Row],[PEPP]]&amp;"#"&amp;Inek2021A1a2a[[#This Row],[Klasse]]</f>
        <v>PA02B#16</v>
      </c>
      <c r="B91" s="942">
        <f>Inek2021A1a2a[[#This Row],[Klasse2]]</f>
        <v>16</v>
      </c>
      <c r="C91" s="943">
        <f>Inek2021A1a2a[[#This Row],[BewJeTag2]]</f>
        <v>1.04</v>
      </c>
      <c r="D91" s="942" t="s">
        <v>394</v>
      </c>
      <c r="E91" s="942" t="s">
        <v>404</v>
      </c>
      <c r="F91" s="942" t="s">
        <v>411</v>
      </c>
      <c r="G91" s="944" t="s">
        <v>525</v>
      </c>
      <c r="H91" s="942">
        <v>16</v>
      </c>
      <c r="I91" s="943">
        <v>1.04</v>
      </c>
    </row>
    <row r="92" spans="1:9" x14ac:dyDescent="0.25">
      <c r="A92" s="942" t="str">
        <f>Inek2021A1a2a[[#This Row],[PEPP]]&amp;"#"&amp;Inek2021A1a2a[[#This Row],[Klasse]]</f>
        <v>PA02B#17</v>
      </c>
      <c r="B92" s="942">
        <f>Inek2021A1a2a[[#This Row],[Klasse2]]</f>
        <v>17</v>
      </c>
      <c r="C92" s="943">
        <f>Inek2021A1a2a[[#This Row],[BewJeTag2]]</f>
        <v>1.0257000000000001</v>
      </c>
      <c r="D92" s="942" t="s">
        <v>394</v>
      </c>
      <c r="E92" s="942" t="s">
        <v>404</v>
      </c>
      <c r="F92" s="942" t="s">
        <v>411</v>
      </c>
      <c r="G92" s="944" t="s">
        <v>525</v>
      </c>
      <c r="H92" s="942">
        <v>17</v>
      </c>
      <c r="I92" s="943">
        <v>1.0257000000000001</v>
      </c>
    </row>
    <row r="93" spans="1:9" x14ac:dyDescent="0.25">
      <c r="A93" s="942" t="str">
        <f>Inek2021A1a2a[[#This Row],[PEPP]]&amp;"#"&amp;Inek2021A1a2a[[#This Row],[Klasse]]</f>
        <v>PA02B#18</v>
      </c>
      <c r="B93" s="942">
        <f>Inek2021A1a2a[[#This Row],[Klasse2]]</f>
        <v>18</v>
      </c>
      <c r="C93" s="943">
        <f>Inek2021A1a2a[[#This Row],[BewJeTag2]]</f>
        <v>1.0114000000000001</v>
      </c>
      <c r="D93" s="942" t="s">
        <v>394</v>
      </c>
      <c r="E93" s="942" t="s">
        <v>404</v>
      </c>
      <c r="F93" s="942" t="s">
        <v>411</v>
      </c>
      <c r="G93" s="944" t="s">
        <v>525</v>
      </c>
      <c r="H93" s="942">
        <v>18</v>
      </c>
      <c r="I93" s="943">
        <v>1.0114000000000001</v>
      </c>
    </row>
    <row r="94" spans="1:9" x14ac:dyDescent="0.25">
      <c r="A94" s="942" t="str">
        <f>Inek2021A1a2a[[#This Row],[PEPP]]&amp;"#"&amp;Inek2021A1a2a[[#This Row],[Klasse]]</f>
        <v>PA02C#1</v>
      </c>
      <c r="B94" s="942">
        <f>Inek2021A1a2a[[#This Row],[Klasse2]]</f>
        <v>1</v>
      </c>
      <c r="C94" s="943">
        <f>Inek2021A1a2a[[#This Row],[BewJeTag2]]</f>
        <v>1.4819</v>
      </c>
      <c r="D94" s="942" t="s">
        <v>394</v>
      </c>
      <c r="E94" s="942" t="s">
        <v>404</v>
      </c>
      <c r="F94" s="942" t="s">
        <v>413</v>
      </c>
      <c r="G94" s="944" t="s">
        <v>526</v>
      </c>
      <c r="H94" s="942">
        <v>1</v>
      </c>
      <c r="I94" s="943">
        <v>1.4819</v>
      </c>
    </row>
    <row r="95" spans="1:9" x14ac:dyDescent="0.25">
      <c r="A95" s="942" t="str">
        <f>Inek2021A1a2a[[#This Row],[PEPP]]&amp;"#"&amp;Inek2021A1a2a[[#This Row],[Klasse]]</f>
        <v>PA02C#2</v>
      </c>
      <c r="B95" s="942">
        <f>Inek2021A1a2a[[#This Row],[Klasse2]]</f>
        <v>2</v>
      </c>
      <c r="C95" s="943">
        <f>Inek2021A1a2a[[#This Row],[BewJeTag2]]</f>
        <v>1.3044</v>
      </c>
      <c r="D95" s="942" t="s">
        <v>394</v>
      </c>
      <c r="E95" s="942" t="s">
        <v>404</v>
      </c>
      <c r="F95" s="942" t="s">
        <v>413</v>
      </c>
      <c r="G95" s="944" t="s">
        <v>526</v>
      </c>
      <c r="H95" s="942">
        <v>2</v>
      </c>
      <c r="I95" s="943">
        <v>1.3044</v>
      </c>
    </row>
    <row r="96" spans="1:9" x14ac:dyDescent="0.25">
      <c r="A96" s="942" t="str">
        <f>Inek2021A1a2a[[#This Row],[PEPP]]&amp;"#"&amp;Inek2021A1a2a[[#This Row],[Klasse]]</f>
        <v>PA02C#3</v>
      </c>
      <c r="B96" s="942">
        <f>Inek2021A1a2a[[#This Row],[Klasse2]]</f>
        <v>3</v>
      </c>
      <c r="C96" s="943">
        <f>Inek2021A1a2a[[#This Row],[BewJeTag2]]</f>
        <v>1.224</v>
      </c>
      <c r="D96" s="942" t="s">
        <v>394</v>
      </c>
      <c r="E96" s="942" t="s">
        <v>404</v>
      </c>
      <c r="F96" s="942" t="s">
        <v>413</v>
      </c>
      <c r="G96" s="944" t="s">
        <v>526</v>
      </c>
      <c r="H96" s="942">
        <v>3</v>
      </c>
      <c r="I96" s="943">
        <v>1.224</v>
      </c>
    </row>
    <row r="97" spans="1:9" x14ac:dyDescent="0.25">
      <c r="A97" s="942" t="str">
        <f>Inek2021A1a2a[[#This Row],[PEPP]]&amp;"#"&amp;Inek2021A1a2a[[#This Row],[Klasse]]</f>
        <v>PA02C#4</v>
      </c>
      <c r="B97" s="942">
        <f>Inek2021A1a2a[[#This Row],[Klasse2]]</f>
        <v>4</v>
      </c>
      <c r="C97" s="943">
        <f>Inek2021A1a2a[[#This Row],[BewJeTag2]]</f>
        <v>1.1916</v>
      </c>
      <c r="D97" s="942" t="s">
        <v>394</v>
      </c>
      <c r="E97" s="942" t="s">
        <v>404</v>
      </c>
      <c r="F97" s="942" t="s">
        <v>413</v>
      </c>
      <c r="G97" s="944" t="s">
        <v>526</v>
      </c>
      <c r="H97" s="942">
        <v>4</v>
      </c>
      <c r="I97" s="943">
        <v>1.1916</v>
      </c>
    </row>
    <row r="98" spans="1:9" x14ac:dyDescent="0.25">
      <c r="A98" s="942" t="str">
        <f>Inek2021A1a2a[[#This Row],[PEPP]]&amp;"#"&amp;Inek2021A1a2a[[#This Row],[Klasse]]</f>
        <v>PA02C#5</v>
      </c>
      <c r="B98" s="942">
        <f>Inek2021A1a2a[[#This Row],[Klasse2]]</f>
        <v>5</v>
      </c>
      <c r="C98" s="943">
        <f>Inek2021A1a2a[[#This Row],[BewJeTag2]]</f>
        <v>1.1741999999999999</v>
      </c>
      <c r="D98" s="942" t="s">
        <v>394</v>
      </c>
      <c r="E98" s="942" t="s">
        <v>404</v>
      </c>
      <c r="F98" s="942" t="s">
        <v>413</v>
      </c>
      <c r="G98" s="944" t="s">
        <v>526</v>
      </c>
      <c r="H98" s="942">
        <v>5</v>
      </c>
      <c r="I98" s="943">
        <v>1.1741999999999999</v>
      </c>
    </row>
    <row r="99" spans="1:9" x14ac:dyDescent="0.25">
      <c r="A99" s="942" t="str">
        <f>Inek2021A1a2a[[#This Row],[PEPP]]&amp;"#"&amp;Inek2021A1a2a[[#This Row],[Klasse]]</f>
        <v>PA02C#6</v>
      </c>
      <c r="B99" s="942">
        <f>Inek2021A1a2a[[#This Row],[Klasse2]]</f>
        <v>6</v>
      </c>
      <c r="C99" s="943">
        <f>Inek2021A1a2a[[#This Row],[BewJeTag2]]</f>
        <v>1.1568000000000001</v>
      </c>
      <c r="D99" s="942" t="s">
        <v>394</v>
      </c>
      <c r="E99" s="942" t="s">
        <v>404</v>
      </c>
      <c r="F99" s="942" t="s">
        <v>413</v>
      </c>
      <c r="G99" s="944" t="s">
        <v>526</v>
      </c>
      <c r="H99" s="942">
        <v>6</v>
      </c>
      <c r="I99" s="943">
        <v>1.1568000000000001</v>
      </c>
    </row>
    <row r="100" spans="1:9" x14ac:dyDescent="0.25">
      <c r="A100" s="942" t="str">
        <f>Inek2021A1a2a[[#This Row],[PEPP]]&amp;"#"&amp;Inek2021A1a2a[[#This Row],[Klasse]]</f>
        <v>PA02C#7</v>
      </c>
      <c r="B100" s="942">
        <f>Inek2021A1a2a[[#This Row],[Klasse2]]</f>
        <v>7</v>
      </c>
      <c r="C100" s="943">
        <f>Inek2021A1a2a[[#This Row],[BewJeTag2]]</f>
        <v>1.1394</v>
      </c>
      <c r="D100" s="942" t="s">
        <v>394</v>
      </c>
      <c r="E100" s="942" t="s">
        <v>404</v>
      </c>
      <c r="F100" s="942" t="s">
        <v>413</v>
      </c>
      <c r="G100" s="944" t="s">
        <v>526</v>
      </c>
      <c r="H100" s="942">
        <v>7</v>
      </c>
      <c r="I100" s="943">
        <v>1.1394</v>
      </c>
    </row>
    <row r="101" spans="1:9" x14ac:dyDescent="0.25">
      <c r="A101" s="942" t="str">
        <f>Inek2021A1a2a[[#This Row],[PEPP]]&amp;"#"&amp;Inek2021A1a2a[[#This Row],[Klasse]]</f>
        <v>PA02C#8</v>
      </c>
      <c r="B101" s="942">
        <f>Inek2021A1a2a[[#This Row],[Klasse2]]</f>
        <v>8</v>
      </c>
      <c r="C101" s="943">
        <f>Inek2021A1a2a[[#This Row],[BewJeTag2]]</f>
        <v>1.1220000000000001</v>
      </c>
      <c r="D101" s="942" t="s">
        <v>394</v>
      </c>
      <c r="E101" s="942" t="s">
        <v>404</v>
      </c>
      <c r="F101" s="942" t="s">
        <v>413</v>
      </c>
      <c r="G101" s="944" t="s">
        <v>526</v>
      </c>
      <c r="H101" s="942">
        <v>8</v>
      </c>
      <c r="I101" s="943">
        <v>1.1220000000000001</v>
      </c>
    </row>
    <row r="102" spans="1:9" x14ac:dyDescent="0.25">
      <c r="A102" s="942" t="str">
        <f>Inek2021A1a2a[[#This Row],[PEPP]]&amp;"#"&amp;Inek2021A1a2a[[#This Row],[Klasse]]</f>
        <v>PA02C#9</v>
      </c>
      <c r="B102" s="942">
        <f>Inek2021A1a2a[[#This Row],[Klasse2]]</f>
        <v>9</v>
      </c>
      <c r="C102" s="943">
        <f>Inek2021A1a2a[[#This Row],[BewJeTag2]]</f>
        <v>1.1046</v>
      </c>
      <c r="D102" s="942" t="s">
        <v>394</v>
      </c>
      <c r="E102" s="942" t="s">
        <v>404</v>
      </c>
      <c r="F102" s="942" t="s">
        <v>413</v>
      </c>
      <c r="G102" s="944" t="s">
        <v>526</v>
      </c>
      <c r="H102" s="942">
        <v>9</v>
      </c>
      <c r="I102" s="943">
        <v>1.1046</v>
      </c>
    </row>
    <row r="103" spans="1:9" x14ac:dyDescent="0.25">
      <c r="A103" s="942" t="str">
        <f>Inek2021A1a2a[[#This Row],[PEPP]]&amp;"#"&amp;Inek2021A1a2a[[#This Row],[Klasse]]</f>
        <v>PA02C#10</v>
      </c>
      <c r="B103" s="942">
        <f>Inek2021A1a2a[[#This Row],[Klasse2]]</f>
        <v>10</v>
      </c>
      <c r="C103" s="943">
        <f>Inek2021A1a2a[[#This Row],[BewJeTag2]]</f>
        <v>1.0871999999999999</v>
      </c>
      <c r="D103" s="942" t="s">
        <v>394</v>
      </c>
      <c r="E103" s="942" t="s">
        <v>404</v>
      </c>
      <c r="F103" s="942" t="s">
        <v>413</v>
      </c>
      <c r="G103" s="944" t="s">
        <v>526</v>
      </c>
      <c r="H103" s="942">
        <v>10</v>
      </c>
      <c r="I103" s="943">
        <v>1.0871999999999999</v>
      </c>
    </row>
    <row r="104" spans="1:9" x14ac:dyDescent="0.25">
      <c r="A104" s="942" t="str">
        <f>Inek2021A1a2a[[#This Row],[PEPP]]&amp;"#"&amp;Inek2021A1a2a[[#This Row],[Klasse]]</f>
        <v>PA02C#11</v>
      </c>
      <c r="B104" s="942">
        <f>Inek2021A1a2a[[#This Row],[Klasse2]]</f>
        <v>11</v>
      </c>
      <c r="C104" s="943">
        <f>Inek2021A1a2a[[#This Row],[BewJeTag2]]</f>
        <v>1.0698000000000001</v>
      </c>
      <c r="D104" s="942" t="s">
        <v>394</v>
      </c>
      <c r="E104" s="942" t="s">
        <v>404</v>
      </c>
      <c r="F104" s="942" t="s">
        <v>413</v>
      </c>
      <c r="G104" s="944" t="s">
        <v>526</v>
      </c>
      <c r="H104" s="942">
        <v>11</v>
      </c>
      <c r="I104" s="943">
        <v>1.0698000000000001</v>
      </c>
    </row>
    <row r="105" spans="1:9" x14ac:dyDescent="0.25">
      <c r="A105" s="942" t="str">
        <f>Inek2021A1a2a[[#This Row],[PEPP]]&amp;"#"&amp;Inek2021A1a2a[[#This Row],[Klasse]]</f>
        <v>PA02C#12</v>
      </c>
      <c r="B105" s="942">
        <f>Inek2021A1a2a[[#This Row],[Klasse2]]</f>
        <v>12</v>
      </c>
      <c r="C105" s="943">
        <f>Inek2021A1a2a[[#This Row],[BewJeTag2]]</f>
        <v>1.0524</v>
      </c>
      <c r="D105" s="942" t="s">
        <v>394</v>
      </c>
      <c r="E105" s="942" t="s">
        <v>404</v>
      </c>
      <c r="F105" s="942" t="s">
        <v>413</v>
      </c>
      <c r="G105" s="944" t="s">
        <v>526</v>
      </c>
      <c r="H105" s="942">
        <v>12</v>
      </c>
      <c r="I105" s="943">
        <v>1.0524</v>
      </c>
    </row>
    <row r="106" spans="1:9" x14ac:dyDescent="0.25">
      <c r="A106" s="942" t="str">
        <f>Inek2021A1a2a[[#This Row],[PEPP]]&amp;"#"&amp;Inek2021A1a2a[[#This Row],[Klasse]]</f>
        <v>PA02C#13</v>
      </c>
      <c r="B106" s="942">
        <f>Inek2021A1a2a[[#This Row],[Klasse2]]</f>
        <v>13</v>
      </c>
      <c r="C106" s="943">
        <f>Inek2021A1a2a[[#This Row],[BewJeTag2]]</f>
        <v>1.0349999999999999</v>
      </c>
      <c r="D106" s="942" t="s">
        <v>394</v>
      </c>
      <c r="E106" s="942" t="s">
        <v>404</v>
      </c>
      <c r="F106" s="942" t="s">
        <v>413</v>
      </c>
      <c r="G106" s="944" t="s">
        <v>526</v>
      </c>
      <c r="H106" s="942">
        <v>13</v>
      </c>
      <c r="I106" s="943">
        <v>1.0349999999999999</v>
      </c>
    </row>
    <row r="107" spans="1:9" x14ac:dyDescent="0.25">
      <c r="A107" s="942" t="str">
        <f>Inek2021A1a2a[[#This Row],[PEPP]]&amp;"#"&amp;Inek2021A1a2a[[#This Row],[Klasse]]</f>
        <v>PA02C#14</v>
      </c>
      <c r="B107" s="942">
        <f>Inek2021A1a2a[[#This Row],[Klasse2]]</f>
        <v>14</v>
      </c>
      <c r="C107" s="943">
        <f>Inek2021A1a2a[[#This Row],[BewJeTag2]]</f>
        <v>1.0176000000000001</v>
      </c>
      <c r="D107" s="942" t="s">
        <v>394</v>
      </c>
      <c r="E107" s="942" t="s">
        <v>404</v>
      </c>
      <c r="F107" s="942" t="s">
        <v>413</v>
      </c>
      <c r="G107" s="944" t="s">
        <v>526</v>
      </c>
      <c r="H107" s="942">
        <v>14</v>
      </c>
      <c r="I107" s="943">
        <v>1.0176000000000001</v>
      </c>
    </row>
    <row r="108" spans="1:9" x14ac:dyDescent="0.25">
      <c r="A108" s="942" t="str">
        <f>Inek2021A1a2a[[#This Row],[PEPP]]&amp;"#"&amp;Inek2021A1a2a[[#This Row],[Klasse]]</f>
        <v>PA02C#15</v>
      </c>
      <c r="B108" s="942">
        <f>Inek2021A1a2a[[#This Row],[Klasse2]]</f>
        <v>15</v>
      </c>
      <c r="C108" s="943">
        <f>Inek2021A1a2a[[#This Row],[BewJeTag2]]</f>
        <v>1.0002</v>
      </c>
      <c r="D108" s="942" t="s">
        <v>394</v>
      </c>
      <c r="E108" s="942" t="s">
        <v>404</v>
      </c>
      <c r="F108" s="942" t="s">
        <v>413</v>
      </c>
      <c r="G108" s="944" t="s">
        <v>526</v>
      </c>
      <c r="H108" s="942">
        <v>15</v>
      </c>
      <c r="I108" s="943">
        <v>1.0002</v>
      </c>
    </row>
    <row r="109" spans="1:9" x14ac:dyDescent="0.25">
      <c r="A109" s="942" t="str">
        <f>Inek2021A1a2a[[#This Row],[PEPP]]&amp;"#"&amp;Inek2021A1a2a[[#This Row],[Klasse]]</f>
        <v>PA02C#16</v>
      </c>
      <c r="B109" s="942">
        <f>Inek2021A1a2a[[#This Row],[Klasse2]]</f>
        <v>16</v>
      </c>
      <c r="C109" s="943">
        <f>Inek2021A1a2a[[#This Row],[BewJeTag2]]</f>
        <v>0.98280000000000001</v>
      </c>
      <c r="D109" s="942" t="s">
        <v>394</v>
      </c>
      <c r="E109" s="942" t="s">
        <v>404</v>
      </c>
      <c r="F109" s="942" t="s">
        <v>413</v>
      </c>
      <c r="G109" s="944" t="s">
        <v>526</v>
      </c>
      <c r="H109" s="942">
        <v>16</v>
      </c>
      <c r="I109" s="943">
        <v>0.98280000000000001</v>
      </c>
    </row>
    <row r="110" spans="1:9" x14ac:dyDescent="0.25">
      <c r="A110" s="942" t="str">
        <f>Inek2021A1a2a[[#This Row],[PEPP]]&amp;"#"&amp;Inek2021A1a2a[[#This Row],[Klasse]]</f>
        <v>PA02C#17</v>
      </c>
      <c r="B110" s="942">
        <f>Inek2021A1a2a[[#This Row],[Klasse2]]</f>
        <v>17</v>
      </c>
      <c r="C110" s="943">
        <f>Inek2021A1a2a[[#This Row],[BewJeTag2]]</f>
        <v>0.96540000000000004</v>
      </c>
      <c r="D110" s="942" t="s">
        <v>394</v>
      </c>
      <c r="E110" s="942" t="s">
        <v>404</v>
      </c>
      <c r="F110" s="942" t="s">
        <v>413</v>
      </c>
      <c r="G110" s="944" t="s">
        <v>526</v>
      </c>
      <c r="H110" s="942">
        <v>17</v>
      </c>
      <c r="I110" s="943">
        <v>0.96540000000000004</v>
      </c>
    </row>
    <row r="111" spans="1:9" x14ac:dyDescent="0.25">
      <c r="A111" s="942" t="str">
        <f>Inek2021A1a2a[[#This Row],[PEPP]]&amp;"#"&amp;Inek2021A1a2a[[#This Row],[Klasse]]</f>
        <v>PA02C#18</v>
      </c>
      <c r="B111" s="942">
        <f>Inek2021A1a2a[[#This Row],[Klasse2]]</f>
        <v>18</v>
      </c>
      <c r="C111" s="943">
        <f>Inek2021A1a2a[[#This Row],[BewJeTag2]]</f>
        <v>0.94799999999999995</v>
      </c>
      <c r="D111" s="942" t="s">
        <v>394</v>
      </c>
      <c r="E111" s="942" t="s">
        <v>404</v>
      </c>
      <c r="F111" s="942" t="s">
        <v>413</v>
      </c>
      <c r="G111" s="944" t="s">
        <v>526</v>
      </c>
      <c r="H111" s="942">
        <v>18</v>
      </c>
      <c r="I111" s="943">
        <v>0.94799999999999995</v>
      </c>
    </row>
    <row r="112" spans="1:9" x14ac:dyDescent="0.25">
      <c r="A112" s="942" t="str">
        <f>Inek2021A1a2a[[#This Row],[PEPP]]&amp;"#"&amp;Inek2021A1a2a[[#This Row],[Klasse]]</f>
        <v>PA02D#1</v>
      </c>
      <c r="B112" s="942">
        <f>Inek2021A1a2a[[#This Row],[Klasse2]]</f>
        <v>1</v>
      </c>
      <c r="C112" s="943">
        <f>Inek2021A1a2a[[#This Row],[BewJeTag2]]</f>
        <v>1.4229000000000001</v>
      </c>
      <c r="D112" s="942" t="s">
        <v>394</v>
      </c>
      <c r="E112" s="942" t="s">
        <v>404</v>
      </c>
      <c r="F112" s="942" t="s">
        <v>415</v>
      </c>
      <c r="G112" s="944" t="s">
        <v>416</v>
      </c>
      <c r="H112" s="942">
        <v>1</v>
      </c>
      <c r="I112" s="943">
        <v>1.4229000000000001</v>
      </c>
    </row>
    <row r="113" spans="1:9" x14ac:dyDescent="0.25">
      <c r="A113" s="942" t="str">
        <f>Inek2021A1a2a[[#This Row],[PEPP]]&amp;"#"&amp;Inek2021A1a2a[[#This Row],[Klasse]]</f>
        <v>PA02D#2</v>
      </c>
      <c r="B113" s="942">
        <f>Inek2021A1a2a[[#This Row],[Klasse2]]</f>
        <v>2</v>
      </c>
      <c r="C113" s="943">
        <f>Inek2021A1a2a[[#This Row],[BewJeTag2]]</f>
        <v>1.2747999999999999</v>
      </c>
      <c r="D113" s="942" t="s">
        <v>394</v>
      </c>
      <c r="E113" s="942" t="s">
        <v>404</v>
      </c>
      <c r="F113" s="942" t="s">
        <v>415</v>
      </c>
      <c r="G113" s="944" t="s">
        <v>416</v>
      </c>
      <c r="H113" s="942">
        <v>2</v>
      </c>
      <c r="I113" s="943">
        <v>1.2747999999999999</v>
      </c>
    </row>
    <row r="114" spans="1:9" x14ac:dyDescent="0.25">
      <c r="A114" s="942" t="str">
        <f>Inek2021A1a2a[[#This Row],[PEPP]]&amp;"#"&amp;Inek2021A1a2a[[#This Row],[Klasse]]</f>
        <v>PA02D#3</v>
      </c>
      <c r="B114" s="942">
        <f>Inek2021A1a2a[[#This Row],[Klasse2]]</f>
        <v>3</v>
      </c>
      <c r="C114" s="943">
        <f>Inek2021A1a2a[[#This Row],[BewJeTag2]]</f>
        <v>1.1958</v>
      </c>
      <c r="D114" s="942" t="s">
        <v>394</v>
      </c>
      <c r="E114" s="942" t="s">
        <v>404</v>
      </c>
      <c r="F114" s="942" t="s">
        <v>415</v>
      </c>
      <c r="G114" s="944" t="s">
        <v>416</v>
      </c>
      <c r="H114" s="942">
        <v>3</v>
      </c>
      <c r="I114" s="943">
        <v>1.1958</v>
      </c>
    </row>
    <row r="115" spans="1:9" x14ac:dyDescent="0.25">
      <c r="A115" s="942" t="str">
        <f>Inek2021A1a2a[[#This Row],[PEPP]]&amp;"#"&amp;Inek2021A1a2a[[#This Row],[Klasse]]</f>
        <v>PA02D#4</v>
      </c>
      <c r="B115" s="942">
        <f>Inek2021A1a2a[[#This Row],[Klasse2]]</f>
        <v>4</v>
      </c>
      <c r="C115" s="943">
        <f>Inek2021A1a2a[[#This Row],[BewJeTag2]]</f>
        <v>1.1394</v>
      </c>
      <c r="D115" s="942" t="s">
        <v>394</v>
      </c>
      <c r="E115" s="942" t="s">
        <v>404</v>
      </c>
      <c r="F115" s="942" t="s">
        <v>415</v>
      </c>
      <c r="G115" s="944" t="s">
        <v>416</v>
      </c>
      <c r="H115" s="942">
        <v>4</v>
      </c>
      <c r="I115" s="943">
        <v>1.1394</v>
      </c>
    </row>
    <row r="116" spans="1:9" x14ac:dyDescent="0.25">
      <c r="A116" s="942" t="str">
        <f>Inek2021A1a2a[[#This Row],[PEPP]]&amp;"#"&amp;Inek2021A1a2a[[#This Row],[Klasse]]</f>
        <v>PA02D#5</v>
      </c>
      <c r="B116" s="942">
        <f>Inek2021A1a2a[[#This Row],[Klasse2]]</f>
        <v>5</v>
      </c>
      <c r="C116" s="943">
        <f>Inek2021A1a2a[[#This Row],[BewJeTag2]]</f>
        <v>1.0966</v>
      </c>
      <c r="D116" s="942" t="s">
        <v>394</v>
      </c>
      <c r="E116" s="942" t="s">
        <v>404</v>
      </c>
      <c r="F116" s="942" t="s">
        <v>415</v>
      </c>
      <c r="G116" s="944" t="s">
        <v>416</v>
      </c>
      <c r="H116" s="942">
        <v>5</v>
      </c>
      <c r="I116" s="943">
        <v>1.0966</v>
      </c>
    </row>
    <row r="117" spans="1:9" x14ac:dyDescent="0.25">
      <c r="A117" s="942" t="str">
        <f>Inek2021A1a2a[[#This Row],[PEPP]]&amp;"#"&amp;Inek2021A1a2a[[#This Row],[Klasse]]</f>
        <v>PA02D#6</v>
      </c>
      <c r="B117" s="942">
        <f>Inek2021A1a2a[[#This Row],[Klasse2]]</f>
        <v>6</v>
      </c>
      <c r="C117" s="943">
        <f>Inek2021A1a2a[[#This Row],[BewJeTag2]]</f>
        <v>1.0633999999999999</v>
      </c>
      <c r="D117" s="942" t="s">
        <v>394</v>
      </c>
      <c r="E117" s="942" t="s">
        <v>404</v>
      </c>
      <c r="F117" s="942" t="s">
        <v>415</v>
      </c>
      <c r="G117" s="944" t="s">
        <v>416</v>
      </c>
      <c r="H117" s="942">
        <v>6</v>
      </c>
      <c r="I117" s="943">
        <v>1.0633999999999999</v>
      </c>
    </row>
    <row r="118" spans="1:9" x14ac:dyDescent="0.25">
      <c r="A118" s="942" t="str">
        <f>Inek2021A1a2a[[#This Row],[PEPP]]&amp;"#"&amp;Inek2021A1a2a[[#This Row],[Klasse]]</f>
        <v>PA02D#7</v>
      </c>
      <c r="B118" s="942">
        <f>Inek2021A1a2a[[#This Row],[Klasse2]]</f>
        <v>7</v>
      </c>
      <c r="C118" s="943">
        <f>Inek2021A1a2a[[#This Row],[BewJeTag2]]</f>
        <v>1.0532999999999999</v>
      </c>
      <c r="D118" s="942" t="s">
        <v>394</v>
      </c>
      <c r="E118" s="942" t="s">
        <v>404</v>
      </c>
      <c r="F118" s="942" t="s">
        <v>415</v>
      </c>
      <c r="G118" s="944" t="s">
        <v>416</v>
      </c>
      <c r="H118" s="942">
        <v>7</v>
      </c>
      <c r="I118" s="943">
        <v>1.0532999999999999</v>
      </c>
    </row>
    <row r="119" spans="1:9" x14ac:dyDescent="0.25">
      <c r="A119" s="942" t="str">
        <f>Inek2021A1a2a[[#This Row],[PEPP]]&amp;"#"&amp;Inek2021A1a2a[[#This Row],[Klasse]]</f>
        <v>PA02D#8</v>
      </c>
      <c r="B119" s="942">
        <f>Inek2021A1a2a[[#This Row],[Klasse2]]</f>
        <v>8</v>
      </c>
      <c r="C119" s="943">
        <f>Inek2021A1a2a[[#This Row],[BewJeTag2]]</f>
        <v>1.0430999999999999</v>
      </c>
      <c r="D119" s="942" t="s">
        <v>394</v>
      </c>
      <c r="E119" s="942" t="s">
        <v>404</v>
      </c>
      <c r="F119" s="942" t="s">
        <v>415</v>
      </c>
      <c r="G119" s="944" t="s">
        <v>416</v>
      </c>
      <c r="H119" s="942">
        <v>8</v>
      </c>
      <c r="I119" s="943">
        <v>1.0430999999999999</v>
      </c>
    </row>
    <row r="120" spans="1:9" x14ac:dyDescent="0.25">
      <c r="A120" s="942" t="str">
        <f>Inek2021A1a2a[[#This Row],[PEPP]]&amp;"#"&amp;Inek2021A1a2a[[#This Row],[Klasse]]</f>
        <v>PA02D#9</v>
      </c>
      <c r="B120" s="942">
        <f>Inek2021A1a2a[[#This Row],[Klasse2]]</f>
        <v>9</v>
      </c>
      <c r="C120" s="943">
        <f>Inek2021A1a2a[[#This Row],[BewJeTag2]]</f>
        <v>1.0329999999999999</v>
      </c>
      <c r="D120" s="942" t="s">
        <v>394</v>
      </c>
      <c r="E120" s="942" t="s">
        <v>404</v>
      </c>
      <c r="F120" s="942" t="s">
        <v>415</v>
      </c>
      <c r="G120" s="944" t="s">
        <v>416</v>
      </c>
      <c r="H120" s="942">
        <v>9</v>
      </c>
      <c r="I120" s="943">
        <v>1.0329999999999999</v>
      </c>
    </row>
    <row r="121" spans="1:9" x14ac:dyDescent="0.25">
      <c r="A121" s="942" t="str">
        <f>Inek2021A1a2a[[#This Row],[PEPP]]&amp;"#"&amp;Inek2021A1a2a[[#This Row],[Klasse]]</f>
        <v>PA02D#10</v>
      </c>
      <c r="B121" s="942">
        <f>Inek2021A1a2a[[#This Row],[Klasse2]]</f>
        <v>10</v>
      </c>
      <c r="C121" s="943">
        <f>Inek2021A1a2a[[#This Row],[BewJeTag2]]</f>
        <v>1.0228999999999999</v>
      </c>
      <c r="D121" s="942" t="s">
        <v>394</v>
      </c>
      <c r="E121" s="942" t="s">
        <v>404</v>
      </c>
      <c r="F121" s="942" t="s">
        <v>415</v>
      </c>
      <c r="G121" s="944" t="s">
        <v>416</v>
      </c>
      <c r="H121" s="942">
        <v>10</v>
      </c>
      <c r="I121" s="943">
        <v>1.0228999999999999</v>
      </c>
    </row>
    <row r="122" spans="1:9" x14ac:dyDescent="0.25">
      <c r="A122" s="942" t="str">
        <f>Inek2021A1a2a[[#This Row],[PEPP]]&amp;"#"&amp;Inek2021A1a2a[[#This Row],[Klasse]]</f>
        <v>PA02D#11</v>
      </c>
      <c r="B122" s="942">
        <f>Inek2021A1a2a[[#This Row],[Klasse2]]</f>
        <v>11</v>
      </c>
      <c r="C122" s="943">
        <f>Inek2021A1a2a[[#This Row],[BewJeTag2]]</f>
        <v>1.0127999999999999</v>
      </c>
      <c r="D122" s="942" t="s">
        <v>394</v>
      </c>
      <c r="E122" s="942" t="s">
        <v>404</v>
      </c>
      <c r="F122" s="942" t="s">
        <v>415</v>
      </c>
      <c r="G122" s="944" t="s">
        <v>416</v>
      </c>
      <c r="H122" s="942">
        <v>11</v>
      </c>
      <c r="I122" s="943">
        <v>1.0127999999999999</v>
      </c>
    </row>
    <row r="123" spans="1:9" x14ac:dyDescent="0.25">
      <c r="A123" s="942" t="str">
        <f>Inek2021A1a2a[[#This Row],[PEPP]]&amp;"#"&amp;Inek2021A1a2a[[#This Row],[Klasse]]</f>
        <v>PA02D#12</v>
      </c>
      <c r="B123" s="942">
        <f>Inek2021A1a2a[[#This Row],[Klasse2]]</f>
        <v>12</v>
      </c>
      <c r="C123" s="943">
        <f>Inek2021A1a2a[[#This Row],[BewJeTag2]]</f>
        <v>1.0025999999999999</v>
      </c>
      <c r="D123" s="942" t="s">
        <v>394</v>
      </c>
      <c r="E123" s="942" t="s">
        <v>404</v>
      </c>
      <c r="F123" s="942" t="s">
        <v>415</v>
      </c>
      <c r="G123" s="944" t="s">
        <v>416</v>
      </c>
      <c r="H123" s="942">
        <v>12</v>
      </c>
      <c r="I123" s="943">
        <v>1.0025999999999999</v>
      </c>
    </row>
    <row r="124" spans="1:9" x14ac:dyDescent="0.25">
      <c r="A124" s="942" t="str">
        <f>Inek2021A1a2a[[#This Row],[PEPP]]&amp;"#"&amp;Inek2021A1a2a[[#This Row],[Klasse]]</f>
        <v>PA02D#13</v>
      </c>
      <c r="B124" s="942">
        <f>Inek2021A1a2a[[#This Row],[Klasse2]]</f>
        <v>13</v>
      </c>
      <c r="C124" s="943">
        <f>Inek2021A1a2a[[#This Row],[BewJeTag2]]</f>
        <v>0.99250000000000005</v>
      </c>
      <c r="D124" s="942" t="s">
        <v>394</v>
      </c>
      <c r="E124" s="942" t="s">
        <v>404</v>
      </c>
      <c r="F124" s="942" t="s">
        <v>415</v>
      </c>
      <c r="G124" s="944" t="s">
        <v>416</v>
      </c>
      <c r="H124" s="942">
        <v>13</v>
      </c>
      <c r="I124" s="943">
        <v>0.99250000000000005</v>
      </c>
    </row>
    <row r="125" spans="1:9" x14ac:dyDescent="0.25">
      <c r="A125" s="942" t="str">
        <f>Inek2021A1a2a[[#This Row],[PEPP]]&amp;"#"&amp;Inek2021A1a2a[[#This Row],[Klasse]]</f>
        <v>PA02D#14</v>
      </c>
      <c r="B125" s="942">
        <f>Inek2021A1a2a[[#This Row],[Klasse2]]</f>
        <v>14</v>
      </c>
      <c r="C125" s="943">
        <f>Inek2021A1a2a[[#This Row],[BewJeTag2]]</f>
        <v>0.98240000000000005</v>
      </c>
      <c r="D125" s="942" t="s">
        <v>394</v>
      </c>
      <c r="E125" s="942" t="s">
        <v>404</v>
      </c>
      <c r="F125" s="942" t="s">
        <v>415</v>
      </c>
      <c r="G125" s="944" t="s">
        <v>416</v>
      </c>
      <c r="H125" s="942">
        <v>14</v>
      </c>
      <c r="I125" s="943">
        <v>0.98240000000000005</v>
      </c>
    </row>
    <row r="126" spans="1:9" x14ac:dyDescent="0.25">
      <c r="A126" s="942" t="str">
        <f>Inek2021A1a2a[[#This Row],[PEPP]]&amp;"#"&amp;Inek2021A1a2a[[#This Row],[Klasse]]</f>
        <v>PA02D#15</v>
      </c>
      <c r="B126" s="942">
        <f>Inek2021A1a2a[[#This Row],[Klasse2]]</f>
        <v>15</v>
      </c>
      <c r="C126" s="943">
        <f>Inek2021A1a2a[[#This Row],[BewJeTag2]]</f>
        <v>0.97230000000000005</v>
      </c>
      <c r="D126" s="942" t="s">
        <v>394</v>
      </c>
      <c r="E126" s="942" t="s">
        <v>404</v>
      </c>
      <c r="F126" s="942" t="s">
        <v>415</v>
      </c>
      <c r="G126" s="944" t="s">
        <v>416</v>
      </c>
      <c r="H126" s="942">
        <v>15</v>
      </c>
      <c r="I126" s="943">
        <v>0.97230000000000005</v>
      </c>
    </row>
    <row r="127" spans="1:9" x14ac:dyDescent="0.25">
      <c r="A127" s="942" t="str">
        <f>Inek2021A1a2a[[#This Row],[PEPP]]&amp;"#"&amp;Inek2021A1a2a[[#This Row],[Klasse]]</f>
        <v>PA02D#16</v>
      </c>
      <c r="B127" s="942">
        <f>Inek2021A1a2a[[#This Row],[Klasse2]]</f>
        <v>16</v>
      </c>
      <c r="C127" s="943">
        <f>Inek2021A1a2a[[#This Row],[BewJeTag2]]</f>
        <v>0.96209999999999996</v>
      </c>
      <c r="D127" s="942" t="s">
        <v>394</v>
      </c>
      <c r="E127" s="942" t="s">
        <v>404</v>
      </c>
      <c r="F127" s="942" t="s">
        <v>415</v>
      </c>
      <c r="G127" s="944" t="s">
        <v>416</v>
      </c>
      <c r="H127" s="942">
        <v>16</v>
      </c>
      <c r="I127" s="943">
        <v>0.96209999999999996</v>
      </c>
    </row>
    <row r="128" spans="1:9" x14ac:dyDescent="0.25">
      <c r="A128" s="942" t="str">
        <f>Inek2021A1a2a[[#This Row],[PEPP]]&amp;"#"&amp;Inek2021A1a2a[[#This Row],[Klasse]]</f>
        <v>PA02D#17</v>
      </c>
      <c r="B128" s="942">
        <f>Inek2021A1a2a[[#This Row],[Klasse2]]</f>
        <v>17</v>
      </c>
      <c r="C128" s="943">
        <f>Inek2021A1a2a[[#This Row],[BewJeTag2]]</f>
        <v>0.95199999999999996</v>
      </c>
      <c r="D128" s="942" t="s">
        <v>394</v>
      </c>
      <c r="E128" s="942" t="s">
        <v>404</v>
      </c>
      <c r="F128" s="942" t="s">
        <v>415</v>
      </c>
      <c r="G128" s="944" t="s">
        <v>416</v>
      </c>
      <c r="H128" s="942">
        <v>17</v>
      </c>
      <c r="I128" s="943">
        <v>0.95199999999999996</v>
      </c>
    </row>
    <row r="129" spans="1:9" x14ac:dyDescent="0.25">
      <c r="A129" s="942" t="str">
        <f>Inek2021A1a2a[[#This Row],[PEPP]]&amp;"#"&amp;Inek2021A1a2a[[#This Row],[Klasse]]</f>
        <v>PA02D#18</v>
      </c>
      <c r="B129" s="942">
        <f>Inek2021A1a2a[[#This Row],[Klasse2]]</f>
        <v>18</v>
      </c>
      <c r="C129" s="943">
        <f>Inek2021A1a2a[[#This Row],[BewJeTag2]]</f>
        <v>0.94189999999999996</v>
      </c>
      <c r="D129" s="942" t="s">
        <v>394</v>
      </c>
      <c r="E129" s="942" t="s">
        <v>404</v>
      </c>
      <c r="F129" s="942" t="s">
        <v>415</v>
      </c>
      <c r="G129" s="944" t="s">
        <v>416</v>
      </c>
      <c r="H129" s="942">
        <v>18</v>
      </c>
      <c r="I129" s="943">
        <v>0.94189999999999996</v>
      </c>
    </row>
    <row r="130" spans="1:9" x14ac:dyDescent="0.25">
      <c r="A130" s="942" t="str">
        <f>Inek2021A1a2a[[#This Row],[PEPP]]&amp;"#"&amp;Inek2021A1a2a[[#This Row],[Klasse]]</f>
        <v>PA03A#1</v>
      </c>
      <c r="B130" s="942">
        <f>Inek2021A1a2a[[#This Row],[Klasse2]]</f>
        <v>1</v>
      </c>
      <c r="C130" s="943">
        <f>Inek2021A1a2a[[#This Row],[BewJeTag2]]</f>
        <v>1.4569000000000001</v>
      </c>
      <c r="D130" s="942" t="s">
        <v>394</v>
      </c>
      <c r="E130" s="942" t="s">
        <v>404</v>
      </c>
      <c r="F130" s="942" t="s">
        <v>417</v>
      </c>
      <c r="G130" s="942" t="s">
        <v>527</v>
      </c>
      <c r="H130" s="942">
        <v>1</v>
      </c>
      <c r="I130" s="943">
        <v>1.4569000000000001</v>
      </c>
    </row>
    <row r="131" spans="1:9" x14ac:dyDescent="0.25">
      <c r="A131" s="942" t="str">
        <f>Inek2021A1a2a[[#This Row],[PEPP]]&amp;"#"&amp;Inek2021A1a2a[[#This Row],[Klasse]]</f>
        <v>PA03A#2</v>
      </c>
      <c r="B131" s="942">
        <f>Inek2021A1a2a[[#This Row],[Klasse2]]</f>
        <v>2</v>
      </c>
      <c r="C131" s="943">
        <f>Inek2021A1a2a[[#This Row],[BewJeTag2]]</f>
        <v>1.2436</v>
      </c>
      <c r="D131" s="942" t="s">
        <v>394</v>
      </c>
      <c r="E131" s="942" t="s">
        <v>404</v>
      </c>
      <c r="F131" s="942" t="s">
        <v>417</v>
      </c>
      <c r="G131" s="942" t="s">
        <v>527</v>
      </c>
      <c r="H131" s="942">
        <v>2</v>
      </c>
      <c r="I131" s="943">
        <v>1.2436</v>
      </c>
    </row>
    <row r="132" spans="1:9" x14ac:dyDescent="0.25">
      <c r="A132" s="942" t="str">
        <f>Inek2021A1a2a[[#This Row],[PEPP]]&amp;"#"&amp;Inek2021A1a2a[[#This Row],[Klasse]]</f>
        <v>PA03A#3</v>
      </c>
      <c r="B132" s="942">
        <f>Inek2021A1a2a[[#This Row],[Klasse2]]</f>
        <v>3</v>
      </c>
      <c r="C132" s="943">
        <f>Inek2021A1a2a[[#This Row],[BewJeTag2]]</f>
        <v>1.2278</v>
      </c>
      <c r="D132" s="942" t="s">
        <v>394</v>
      </c>
      <c r="E132" s="942" t="s">
        <v>404</v>
      </c>
      <c r="F132" s="942" t="s">
        <v>417</v>
      </c>
      <c r="G132" s="942" t="s">
        <v>527</v>
      </c>
      <c r="H132" s="942">
        <v>3</v>
      </c>
      <c r="I132" s="943">
        <v>1.2278</v>
      </c>
    </row>
    <row r="133" spans="1:9" x14ac:dyDescent="0.25">
      <c r="A133" s="942" t="str">
        <f>Inek2021A1a2a[[#This Row],[PEPP]]&amp;"#"&amp;Inek2021A1a2a[[#This Row],[Klasse]]</f>
        <v>PA03A#4</v>
      </c>
      <c r="B133" s="942">
        <f>Inek2021A1a2a[[#This Row],[Klasse2]]</f>
        <v>4</v>
      </c>
      <c r="C133" s="943">
        <f>Inek2021A1a2a[[#This Row],[BewJeTag2]]</f>
        <v>1.2121</v>
      </c>
      <c r="D133" s="942" t="s">
        <v>394</v>
      </c>
      <c r="E133" s="942" t="s">
        <v>404</v>
      </c>
      <c r="F133" s="942" t="s">
        <v>417</v>
      </c>
      <c r="G133" s="942" t="s">
        <v>527</v>
      </c>
      <c r="H133" s="942">
        <v>4</v>
      </c>
      <c r="I133" s="943">
        <v>1.2121</v>
      </c>
    </row>
    <row r="134" spans="1:9" x14ac:dyDescent="0.25">
      <c r="A134" s="942" t="str">
        <f>Inek2021A1a2a[[#This Row],[PEPP]]&amp;"#"&amp;Inek2021A1a2a[[#This Row],[Klasse]]</f>
        <v>PA03A#5</v>
      </c>
      <c r="B134" s="942">
        <f>Inek2021A1a2a[[#This Row],[Klasse2]]</f>
        <v>5</v>
      </c>
      <c r="C134" s="943">
        <f>Inek2021A1a2a[[#This Row],[BewJeTag2]]</f>
        <v>1.1963999999999999</v>
      </c>
      <c r="D134" s="942" t="s">
        <v>394</v>
      </c>
      <c r="E134" s="942" t="s">
        <v>404</v>
      </c>
      <c r="F134" s="942" t="s">
        <v>417</v>
      </c>
      <c r="G134" s="942" t="s">
        <v>527</v>
      </c>
      <c r="H134" s="942">
        <v>5</v>
      </c>
      <c r="I134" s="943">
        <v>1.1963999999999999</v>
      </c>
    </row>
    <row r="135" spans="1:9" x14ac:dyDescent="0.25">
      <c r="A135" s="942" t="str">
        <f>Inek2021A1a2a[[#This Row],[PEPP]]&amp;"#"&amp;Inek2021A1a2a[[#This Row],[Klasse]]</f>
        <v>PA03A#6</v>
      </c>
      <c r="B135" s="942">
        <f>Inek2021A1a2a[[#This Row],[Klasse2]]</f>
        <v>6</v>
      </c>
      <c r="C135" s="943">
        <f>Inek2021A1a2a[[#This Row],[BewJeTag2]]</f>
        <v>1.1807000000000001</v>
      </c>
      <c r="D135" s="942" t="s">
        <v>394</v>
      </c>
      <c r="E135" s="942" t="s">
        <v>404</v>
      </c>
      <c r="F135" s="942" t="s">
        <v>417</v>
      </c>
      <c r="G135" s="942" t="s">
        <v>527</v>
      </c>
      <c r="H135" s="942">
        <v>6</v>
      </c>
      <c r="I135" s="943">
        <v>1.1807000000000001</v>
      </c>
    </row>
    <row r="136" spans="1:9" x14ac:dyDescent="0.25">
      <c r="A136" s="942" t="str">
        <f>Inek2021A1a2a[[#This Row],[PEPP]]&amp;"#"&amp;Inek2021A1a2a[[#This Row],[Klasse]]</f>
        <v>PA03A#7</v>
      </c>
      <c r="B136" s="942">
        <f>Inek2021A1a2a[[#This Row],[Klasse2]]</f>
        <v>7</v>
      </c>
      <c r="C136" s="943">
        <f>Inek2021A1a2a[[#This Row],[BewJeTag2]]</f>
        <v>1.165</v>
      </c>
      <c r="D136" s="942" t="s">
        <v>394</v>
      </c>
      <c r="E136" s="942" t="s">
        <v>404</v>
      </c>
      <c r="F136" s="942" t="s">
        <v>417</v>
      </c>
      <c r="G136" s="942" t="s">
        <v>527</v>
      </c>
      <c r="H136" s="942">
        <v>7</v>
      </c>
      <c r="I136" s="943">
        <v>1.165</v>
      </c>
    </row>
    <row r="137" spans="1:9" x14ac:dyDescent="0.25">
      <c r="A137" s="942" t="str">
        <f>Inek2021A1a2a[[#This Row],[PEPP]]&amp;"#"&amp;Inek2021A1a2a[[#This Row],[Klasse]]</f>
        <v>PA03A#8</v>
      </c>
      <c r="B137" s="942">
        <f>Inek2021A1a2a[[#This Row],[Klasse2]]</f>
        <v>8</v>
      </c>
      <c r="C137" s="943">
        <f>Inek2021A1a2a[[#This Row],[BewJeTag2]]</f>
        <v>1.1493</v>
      </c>
      <c r="D137" s="942" t="s">
        <v>394</v>
      </c>
      <c r="E137" s="942" t="s">
        <v>404</v>
      </c>
      <c r="F137" s="942" t="s">
        <v>417</v>
      </c>
      <c r="G137" s="942" t="s">
        <v>527</v>
      </c>
      <c r="H137" s="942">
        <v>8</v>
      </c>
      <c r="I137" s="943">
        <v>1.1493</v>
      </c>
    </row>
    <row r="138" spans="1:9" x14ac:dyDescent="0.25">
      <c r="A138" s="942" t="str">
        <f>Inek2021A1a2a[[#This Row],[PEPP]]&amp;"#"&amp;Inek2021A1a2a[[#This Row],[Klasse]]</f>
        <v>PA03A#9</v>
      </c>
      <c r="B138" s="942">
        <f>Inek2021A1a2a[[#This Row],[Klasse2]]</f>
        <v>9</v>
      </c>
      <c r="C138" s="943">
        <f>Inek2021A1a2a[[#This Row],[BewJeTag2]]</f>
        <v>1.1335999999999999</v>
      </c>
      <c r="D138" s="942" t="s">
        <v>394</v>
      </c>
      <c r="E138" s="942" t="s">
        <v>404</v>
      </c>
      <c r="F138" s="942" t="s">
        <v>417</v>
      </c>
      <c r="G138" s="942" t="s">
        <v>527</v>
      </c>
      <c r="H138" s="942">
        <v>9</v>
      </c>
      <c r="I138" s="943">
        <v>1.1335999999999999</v>
      </c>
    </row>
    <row r="139" spans="1:9" x14ac:dyDescent="0.25">
      <c r="A139" s="942" t="str">
        <f>Inek2021A1a2a[[#This Row],[PEPP]]&amp;"#"&amp;Inek2021A1a2a[[#This Row],[Klasse]]</f>
        <v>PA03A#10</v>
      </c>
      <c r="B139" s="942">
        <f>Inek2021A1a2a[[#This Row],[Klasse2]]</f>
        <v>10</v>
      </c>
      <c r="C139" s="943">
        <f>Inek2021A1a2a[[#This Row],[BewJeTag2]]</f>
        <v>1.1178999999999999</v>
      </c>
      <c r="D139" s="942" t="s">
        <v>394</v>
      </c>
      <c r="E139" s="942" t="s">
        <v>404</v>
      </c>
      <c r="F139" s="942" t="s">
        <v>417</v>
      </c>
      <c r="G139" s="942" t="s">
        <v>527</v>
      </c>
      <c r="H139" s="942">
        <v>10</v>
      </c>
      <c r="I139" s="943">
        <v>1.1178999999999999</v>
      </c>
    </row>
    <row r="140" spans="1:9" x14ac:dyDescent="0.25">
      <c r="A140" s="942" t="str">
        <f>Inek2021A1a2a[[#This Row],[PEPP]]&amp;"#"&amp;Inek2021A1a2a[[#This Row],[Klasse]]</f>
        <v>PA03A#11</v>
      </c>
      <c r="B140" s="942">
        <f>Inek2021A1a2a[[#This Row],[Klasse2]]</f>
        <v>11</v>
      </c>
      <c r="C140" s="943">
        <f>Inek2021A1a2a[[#This Row],[BewJeTag2]]</f>
        <v>1.1022000000000001</v>
      </c>
      <c r="D140" s="942" t="s">
        <v>394</v>
      </c>
      <c r="E140" s="942" t="s">
        <v>404</v>
      </c>
      <c r="F140" s="942" t="s">
        <v>417</v>
      </c>
      <c r="G140" s="942" t="s">
        <v>527</v>
      </c>
      <c r="H140" s="942">
        <v>11</v>
      </c>
      <c r="I140" s="943">
        <v>1.1022000000000001</v>
      </c>
    </row>
    <row r="141" spans="1:9" x14ac:dyDescent="0.25">
      <c r="A141" s="942" t="str">
        <f>Inek2021A1a2a[[#This Row],[PEPP]]&amp;"#"&amp;Inek2021A1a2a[[#This Row],[Klasse]]</f>
        <v>PA03A#12</v>
      </c>
      <c r="B141" s="942">
        <f>Inek2021A1a2a[[#This Row],[Klasse2]]</f>
        <v>12</v>
      </c>
      <c r="C141" s="943">
        <f>Inek2021A1a2a[[#This Row],[BewJeTag2]]</f>
        <v>1.0865</v>
      </c>
      <c r="D141" s="942" t="s">
        <v>394</v>
      </c>
      <c r="E141" s="942" t="s">
        <v>404</v>
      </c>
      <c r="F141" s="942" t="s">
        <v>417</v>
      </c>
      <c r="G141" s="942" t="s">
        <v>527</v>
      </c>
      <c r="H141" s="942">
        <v>12</v>
      </c>
      <c r="I141" s="943">
        <v>1.0865</v>
      </c>
    </row>
    <row r="142" spans="1:9" x14ac:dyDescent="0.25">
      <c r="A142" s="942" t="str">
        <f>Inek2021A1a2a[[#This Row],[PEPP]]&amp;"#"&amp;Inek2021A1a2a[[#This Row],[Klasse]]</f>
        <v>PA03A#13</v>
      </c>
      <c r="B142" s="942">
        <f>Inek2021A1a2a[[#This Row],[Klasse2]]</f>
        <v>13</v>
      </c>
      <c r="C142" s="943">
        <f>Inek2021A1a2a[[#This Row],[BewJeTag2]]</f>
        <v>1.0708</v>
      </c>
      <c r="D142" s="942" t="s">
        <v>394</v>
      </c>
      <c r="E142" s="942" t="s">
        <v>404</v>
      </c>
      <c r="F142" s="942" t="s">
        <v>417</v>
      </c>
      <c r="G142" s="942" t="s">
        <v>527</v>
      </c>
      <c r="H142" s="942">
        <v>13</v>
      </c>
      <c r="I142" s="943">
        <v>1.0708</v>
      </c>
    </row>
    <row r="143" spans="1:9" x14ac:dyDescent="0.25">
      <c r="A143" s="942" t="str">
        <f>Inek2021A1a2a[[#This Row],[PEPP]]&amp;"#"&amp;Inek2021A1a2a[[#This Row],[Klasse]]</f>
        <v>PA03B#1</v>
      </c>
      <c r="B143" s="942">
        <f>Inek2021A1a2a[[#This Row],[Klasse2]]</f>
        <v>1</v>
      </c>
      <c r="C143" s="943">
        <f>Inek2021A1a2a[[#This Row],[BewJeTag2]]</f>
        <v>1.2934000000000001</v>
      </c>
      <c r="D143" s="942" t="s">
        <v>394</v>
      </c>
      <c r="E143" s="942" t="s">
        <v>404</v>
      </c>
      <c r="F143" s="942" t="s">
        <v>419</v>
      </c>
      <c r="G143" s="942" t="s">
        <v>528</v>
      </c>
      <c r="H143" s="942">
        <v>1</v>
      </c>
      <c r="I143" s="943">
        <v>1.2934000000000001</v>
      </c>
    </row>
    <row r="144" spans="1:9" x14ac:dyDescent="0.25">
      <c r="A144" s="942" t="str">
        <f>Inek2021A1a2a[[#This Row],[PEPP]]&amp;"#"&amp;Inek2021A1a2a[[#This Row],[Klasse]]</f>
        <v>PA03B#2</v>
      </c>
      <c r="B144" s="942">
        <f>Inek2021A1a2a[[#This Row],[Klasse2]]</f>
        <v>2</v>
      </c>
      <c r="C144" s="943">
        <f>Inek2021A1a2a[[#This Row],[BewJeTag2]]</f>
        <v>1.1951000000000001</v>
      </c>
      <c r="D144" s="942" t="s">
        <v>394</v>
      </c>
      <c r="E144" s="942" t="s">
        <v>404</v>
      </c>
      <c r="F144" s="942" t="s">
        <v>419</v>
      </c>
      <c r="G144" s="942" t="s">
        <v>528</v>
      </c>
      <c r="H144" s="942">
        <v>2</v>
      </c>
      <c r="I144" s="943">
        <v>1.1951000000000001</v>
      </c>
    </row>
    <row r="145" spans="1:9" x14ac:dyDescent="0.25">
      <c r="A145" s="942" t="str">
        <f>Inek2021A1a2a[[#This Row],[PEPP]]&amp;"#"&amp;Inek2021A1a2a[[#This Row],[Klasse]]</f>
        <v>PA03B#3</v>
      </c>
      <c r="B145" s="942">
        <f>Inek2021A1a2a[[#This Row],[Klasse2]]</f>
        <v>3</v>
      </c>
      <c r="C145" s="943">
        <f>Inek2021A1a2a[[#This Row],[BewJeTag2]]</f>
        <v>1.1551</v>
      </c>
      <c r="D145" s="942" t="s">
        <v>394</v>
      </c>
      <c r="E145" s="942" t="s">
        <v>404</v>
      </c>
      <c r="F145" s="942" t="s">
        <v>419</v>
      </c>
      <c r="G145" s="942" t="s">
        <v>528</v>
      </c>
      <c r="H145" s="942">
        <v>3</v>
      </c>
      <c r="I145" s="943">
        <v>1.1551</v>
      </c>
    </row>
    <row r="146" spans="1:9" x14ac:dyDescent="0.25">
      <c r="A146" s="942" t="str">
        <f>Inek2021A1a2a[[#This Row],[PEPP]]&amp;"#"&amp;Inek2021A1a2a[[#This Row],[Klasse]]</f>
        <v>PA03B#4</v>
      </c>
      <c r="B146" s="942">
        <f>Inek2021A1a2a[[#This Row],[Klasse2]]</f>
        <v>4</v>
      </c>
      <c r="C146" s="943">
        <f>Inek2021A1a2a[[#This Row],[BewJeTag2]]</f>
        <v>1.1045</v>
      </c>
      <c r="D146" s="942" t="s">
        <v>394</v>
      </c>
      <c r="E146" s="942" t="s">
        <v>404</v>
      </c>
      <c r="F146" s="942" t="s">
        <v>419</v>
      </c>
      <c r="G146" s="942" t="s">
        <v>528</v>
      </c>
      <c r="H146" s="942">
        <v>4</v>
      </c>
      <c r="I146" s="943">
        <v>1.1045</v>
      </c>
    </row>
    <row r="147" spans="1:9" x14ac:dyDescent="0.25">
      <c r="A147" s="942" t="str">
        <f>Inek2021A1a2a[[#This Row],[PEPP]]&amp;"#"&amp;Inek2021A1a2a[[#This Row],[Klasse]]</f>
        <v>PA03B#5</v>
      </c>
      <c r="B147" s="942">
        <f>Inek2021A1a2a[[#This Row],[Klasse2]]</f>
        <v>5</v>
      </c>
      <c r="C147" s="943">
        <f>Inek2021A1a2a[[#This Row],[BewJeTag2]]</f>
        <v>1.0943000000000001</v>
      </c>
      <c r="D147" s="942" t="s">
        <v>394</v>
      </c>
      <c r="E147" s="942" t="s">
        <v>404</v>
      </c>
      <c r="F147" s="942" t="s">
        <v>419</v>
      </c>
      <c r="G147" s="942" t="s">
        <v>528</v>
      </c>
      <c r="H147" s="942">
        <v>5</v>
      </c>
      <c r="I147" s="943">
        <v>1.0943000000000001</v>
      </c>
    </row>
    <row r="148" spans="1:9" x14ac:dyDescent="0.25">
      <c r="A148" s="942" t="str">
        <f>Inek2021A1a2a[[#This Row],[PEPP]]&amp;"#"&amp;Inek2021A1a2a[[#This Row],[Klasse]]</f>
        <v>PA03B#6</v>
      </c>
      <c r="B148" s="942">
        <f>Inek2021A1a2a[[#This Row],[Klasse2]]</f>
        <v>6</v>
      </c>
      <c r="C148" s="943">
        <f>Inek2021A1a2a[[#This Row],[BewJeTag2]]</f>
        <v>1.0841000000000001</v>
      </c>
      <c r="D148" s="942" t="s">
        <v>394</v>
      </c>
      <c r="E148" s="942" t="s">
        <v>404</v>
      </c>
      <c r="F148" s="942" t="s">
        <v>419</v>
      </c>
      <c r="G148" s="942" t="s">
        <v>528</v>
      </c>
      <c r="H148" s="942">
        <v>6</v>
      </c>
      <c r="I148" s="943">
        <v>1.0841000000000001</v>
      </c>
    </row>
    <row r="149" spans="1:9" x14ac:dyDescent="0.25">
      <c r="A149" s="942" t="str">
        <f>Inek2021A1a2a[[#This Row],[PEPP]]&amp;"#"&amp;Inek2021A1a2a[[#This Row],[Klasse]]</f>
        <v>PA03B#7</v>
      </c>
      <c r="B149" s="942">
        <f>Inek2021A1a2a[[#This Row],[Klasse2]]</f>
        <v>7</v>
      </c>
      <c r="C149" s="943">
        <f>Inek2021A1a2a[[#This Row],[BewJeTag2]]</f>
        <v>1.0738000000000001</v>
      </c>
      <c r="D149" s="942" t="s">
        <v>394</v>
      </c>
      <c r="E149" s="942" t="s">
        <v>404</v>
      </c>
      <c r="F149" s="942" t="s">
        <v>419</v>
      </c>
      <c r="G149" s="942" t="s">
        <v>528</v>
      </c>
      <c r="H149" s="942">
        <v>7</v>
      </c>
      <c r="I149" s="943">
        <v>1.0738000000000001</v>
      </c>
    </row>
    <row r="150" spans="1:9" x14ac:dyDescent="0.25">
      <c r="A150" s="942" t="str">
        <f>Inek2021A1a2a[[#This Row],[PEPP]]&amp;"#"&amp;Inek2021A1a2a[[#This Row],[Klasse]]</f>
        <v>PA03B#8</v>
      </c>
      <c r="B150" s="942">
        <f>Inek2021A1a2a[[#This Row],[Klasse2]]</f>
        <v>8</v>
      </c>
      <c r="C150" s="943">
        <f>Inek2021A1a2a[[#This Row],[BewJeTag2]]</f>
        <v>1.0634999999999999</v>
      </c>
      <c r="D150" s="942" t="s">
        <v>394</v>
      </c>
      <c r="E150" s="942" t="s">
        <v>404</v>
      </c>
      <c r="F150" s="942" t="s">
        <v>419</v>
      </c>
      <c r="G150" s="942" t="s">
        <v>528</v>
      </c>
      <c r="H150" s="942">
        <v>8</v>
      </c>
      <c r="I150" s="943">
        <v>1.0634999999999999</v>
      </c>
    </row>
    <row r="151" spans="1:9" x14ac:dyDescent="0.25">
      <c r="A151" s="942" t="str">
        <f>Inek2021A1a2a[[#This Row],[PEPP]]&amp;"#"&amp;Inek2021A1a2a[[#This Row],[Klasse]]</f>
        <v>PA03B#9</v>
      </c>
      <c r="B151" s="942">
        <f>Inek2021A1a2a[[#This Row],[Klasse2]]</f>
        <v>9</v>
      </c>
      <c r="C151" s="943">
        <f>Inek2021A1a2a[[#This Row],[BewJeTag2]]</f>
        <v>1.0531999999999999</v>
      </c>
      <c r="D151" s="942" t="s">
        <v>394</v>
      </c>
      <c r="E151" s="942" t="s">
        <v>404</v>
      </c>
      <c r="F151" s="942" t="s">
        <v>419</v>
      </c>
      <c r="G151" s="942" t="s">
        <v>528</v>
      </c>
      <c r="H151" s="942">
        <v>9</v>
      </c>
      <c r="I151" s="943">
        <v>1.0531999999999999</v>
      </c>
    </row>
    <row r="152" spans="1:9" x14ac:dyDescent="0.25">
      <c r="A152" s="942" t="str">
        <f>Inek2021A1a2a[[#This Row],[PEPP]]&amp;"#"&amp;Inek2021A1a2a[[#This Row],[Klasse]]</f>
        <v>PA03B#10</v>
      </c>
      <c r="B152" s="942">
        <f>Inek2021A1a2a[[#This Row],[Klasse2]]</f>
        <v>10</v>
      </c>
      <c r="C152" s="943">
        <f>Inek2021A1a2a[[#This Row],[BewJeTag2]]</f>
        <v>1.0429999999999999</v>
      </c>
      <c r="D152" s="942" t="s">
        <v>394</v>
      </c>
      <c r="E152" s="942" t="s">
        <v>404</v>
      </c>
      <c r="F152" s="942" t="s">
        <v>419</v>
      </c>
      <c r="G152" s="942" t="s">
        <v>528</v>
      </c>
      <c r="H152" s="942">
        <v>10</v>
      </c>
      <c r="I152" s="943">
        <v>1.0429999999999999</v>
      </c>
    </row>
    <row r="153" spans="1:9" x14ac:dyDescent="0.25">
      <c r="A153" s="942" t="str">
        <f>Inek2021A1a2a[[#This Row],[PEPP]]&amp;"#"&amp;Inek2021A1a2a[[#This Row],[Klasse]]</f>
        <v>PA03B#11</v>
      </c>
      <c r="B153" s="942">
        <f>Inek2021A1a2a[[#This Row],[Klasse2]]</f>
        <v>11</v>
      </c>
      <c r="C153" s="943">
        <f>Inek2021A1a2a[[#This Row],[BewJeTag2]]</f>
        <v>1.0327</v>
      </c>
      <c r="D153" s="942" t="s">
        <v>394</v>
      </c>
      <c r="E153" s="942" t="s">
        <v>404</v>
      </c>
      <c r="F153" s="942" t="s">
        <v>419</v>
      </c>
      <c r="G153" s="942" t="s">
        <v>528</v>
      </c>
      <c r="H153" s="942">
        <v>11</v>
      </c>
      <c r="I153" s="943">
        <v>1.0327</v>
      </c>
    </row>
    <row r="154" spans="1:9" x14ac:dyDescent="0.25">
      <c r="A154" s="942" t="str">
        <f>Inek2021A1a2a[[#This Row],[PEPP]]&amp;"#"&amp;Inek2021A1a2a[[#This Row],[Klasse]]</f>
        <v>PA03B#12</v>
      </c>
      <c r="B154" s="942">
        <f>Inek2021A1a2a[[#This Row],[Klasse2]]</f>
        <v>12</v>
      </c>
      <c r="C154" s="943">
        <f>Inek2021A1a2a[[#This Row],[BewJeTag2]]</f>
        <v>1.0224</v>
      </c>
      <c r="D154" s="942" t="s">
        <v>394</v>
      </c>
      <c r="E154" s="942" t="s">
        <v>404</v>
      </c>
      <c r="F154" s="942" t="s">
        <v>419</v>
      </c>
      <c r="G154" s="942" t="s">
        <v>528</v>
      </c>
      <c r="H154" s="942">
        <v>12</v>
      </c>
      <c r="I154" s="943">
        <v>1.0224</v>
      </c>
    </row>
    <row r="155" spans="1:9" x14ac:dyDescent="0.25">
      <c r="A155" s="942" t="str">
        <f>Inek2021A1a2a[[#This Row],[PEPP]]&amp;"#"&amp;Inek2021A1a2a[[#This Row],[Klasse]]</f>
        <v>PA03B#13</v>
      </c>
      <c r="B155" s="942">
        <f>Inek2021A1a2a[[#This Row],[Klasse2]]</f>
        <v>13</v>
      </c>
      <c r="C155" s="943">
        <f>Inek2021A1a2a[[#This Row],[BewJeTag2]]</f>
        <v>1.0121</v>
      </c>
      <c r="D155" s="942" t="s">
        <v>394</v>
      </c>
      <c r="E155" s="942" t="s">
        <v>404</v>
      </c>
      <c r="F155" s="942" t="s">
        <v>419</v>
      </c>
      <c r="G155" s="942" t="s">
        <v>528</v>
      </c>
      <c r="H155" s="942">
        <v>13</v>
      </c>
      <c r="I155" s="943">
        <v>1.0121</v>
      </c>
    </row>
    <row r="156" spans="1:9" x14ac:dyDescent="0.25">
      <c r="A156" s="942" t="str">
        <f>Inek2021A1a2a[[#This Row],[PEPP]]&amp;"#"&amp;Inek2021A1a2a[[#This Row],[Klasse]]</f>
        <v>PA03B#14</v>
      </c>
      <c r="B156" s="942">
        <f>Inek2021A1a2a[[#This Row],[Klasse2]]</f>
        <v>14</v>
      </c>
      <c r="C156" s="943">
        <f>Inek2021A1a2a[[#This Row],[BewJeTag2]]</f>
        <v>1.0019</v>
      </c>
      <c r="D156" s="942" t="s">
        <v>394</v>
      </c>
      <c r="E156" s="942" t="s">
        <v>404</v>
      </c>
      <c r="F156" s="942" t="s">
        <v>419</v>
      </c>
      <c r="G156" s="942" t="s">
        <v>528</v>
      </c>
      <c r="H156" s="942">
        <v>14</v>
      </c>
      <c r="I156" s="943">
        <v>1.0019</v>
      </c>
    </row>
    <row r="157" spans="1:9" x14ac:dyDescent="0.25">
      <c r="A157" s="942" t="str">
        <f>Inek2021A1a2a[[#This Row],[PEPP]]&amp;"#"&amp;Inek2021A1a2a[[#This Row],[Klasse]]</f>
        <v>PA03B#15</v>
      </c>
      <c r="B157" s="942">
        <f>Inek2021A1a2a[[#This Row],[Klasse2]]</f>
        <v>15</v>
      </c>
      <c r="C157" s="943">
        <f>Inek2021A1a2a[[#This Row],[BewJeTag2]]</f>
        <v>0.99160000000000004</v>
      </c>
      <c r="D157" s="942" t="s">
        <v>394</v>
      </c>
      <c r="E157" s="942" t="s">
        <v>404</v>
      </c>
      <c r="F157" s="942" t="s">
        <v>419</v>
      </c>
      <c r="G157" s="942" t="s">
        <v>528</v>
      </c>
      <c r="H157" s="942">
        <v>15</v>
      </c>
      <c r="I157" s="943">
        <v>0.99160000000000004</v>
      </c>
    </row>
    <row r="158" spans="1:9" x14ac:dyDescent="0.25">
      <c r="A158" s="942" t="str">
        <f>Inek2021A1a2a[[#This Row],[PEPP]]&amp;"#"&amp;Inek2021A1a2a[[#This Row],[Klasse]]</f>
        <v>PA03B#16</v>
      </c>
      <c r="B158" s="942">
        <f>Inek2021A1a2a[[#This Row],[Klasse2]]</f>
        <v>16</v>
      </c>
      <c r="C158" s="943">
        <f>Inek2021A1a2a[[#This Row],[BewJeTag2]]</f>
        <v>0.98129999999999995</v>
      </c>
      <c r="D158" s="942" t="s">
        <v>394</v>
      </c>
      <c r="E158" s="942" t="s">
        <v>404</v>
      </c>
      <c r="F158" s="942" t="s">
        <v>419</v>
      </c>
      <c r="G158" s="942" t="s">
        <v>528</v>
      </c>
      <c r="H158" s="942">
        <v>16</v>
      </c>
      <c r="I158" s="943">
        <v>0.98129999999999995</v>
      </c>
    </row>
    <row r="159" spans="1:9" x14ac:dyDescent="0.25">
      <c r="A159" s="942" t="str">
        <f>Inek2021A1a2a[[#This Row],[PEPP]]&amp;"#"&amp;Inek2021A1a2a[[#This Row],[Klasse]]</f>
        <v>PA03B#17</v>
      </c>
      <c r="B159" s="942">
        <f>Inek2021A1a2a[[#This Row],[Klasse2]]</f>
        <v>17</v>
      </c>
      <c r="C159" s="943">
        <f>Inek2021A1a2a[[#This Row],[BewJeTag2]]</f>
        <v>0.97099999999999997</v>
      </c>
      <c r="D159" s="942" t="s">
        <v>394</v>
      </c>
      <c r="E159" s="942" t="s">
        <v>404</v>
      </c>
      <c r="F159" s="942" t="s">
        <v>419</v>
      </c>
      <c r="G159" s="942" t="s">
        <v>528</v>
      </c>
      <c r="H159" s="942">
        <v>17</v>
      </c>
      <c r="I159" s="943">
        <v>0.97099999999999997</v>
      </c>
    </row>
    <row r="160" spans="1:9" x14ac:dyDescent="0.25">
      <c r="A160" s="942" t="str">
        <f>Inek2021A1a2a[[#This Row],[PEPP]]&amp;"#"&amp;Inek2021A1a2a[[#This Row],[Klasse]]</f>
        <v>PA04A#1</v>
      </c>
      <c r="B160" s="942">
        <f>Inek2021A1a2a[[#This Row],[Klasse2]]</f>
        <v>1</v>
      </c>
      <c r="C160" s="943">
        <f>Inek2021A1a2a[[#This Row],[BewJeTag2]]</f>
        <v>1.4859</v>
      </c>
      <c r="D160" s="942" t="s">
        <v>394</v>
      </c>
      <c r="E160" s="942" t="s">
        <v>404</v>
      </c>
      <c r="F160" s="942" t="s">
        <v>421</v>
      </c>
      <c r="G160" s="942" t="s">
        <v>422</v>
      </c>
      <c r="H160" s="942">
        <v>1</v>
      </c>
      <c r="I160" s="943">
        <v>1.4859</v>
      </c>
    </row>
    <row r="161" spans="1:9" x14ac:dyDescent="0.25">
      <c r="A161" s="942" t="str">
        <f>Inek2021A1a2a[[#This Row],[PEPP]]&amp;"#"&amp;Inek2021A1a2a[[#This Row],[Klasse]]</f>
        <v>PA04A#2</v>
      </c>
      <c r="B161" s="942">
        <f>Inek2021A1a2a[[#This Row],[Klasse2]]</f>
        <v>2</v>
      </c>
      <c r="C161" s="943">
        <f>Inek2021A1a2a[[#This Row],[BewJeTag2]]</f>
        <v>1.3067</v>
      </c>
      <c r="D161" s="942" t="s">
        <v>394</v>
      </c>
      <c r="E161" s="942" t="s">
        <v>404</v>
      </c>
      <c r="F161" s="942" t="s">
        <v>421</v>
      </c>
      <c r="G161" s="942" t="s">
        <v>422</v>
      </c>
      <c r="H161" s="942">
        <v>2</v>
      </c>
      <c r="I161" s="943">
        <v>1.3067</v>
      </c>
    </row>
    <row r="162" spans="1:9" x14ac:dyDescent="0.25">
      <c r="A162" s="942" t="str">
        <f>Inek2021A1a2a[[#This Row],[PEPP]]&amp;"#"&amp;Inek2021A1a2a[[#This Row],[Klasse]]</f>
        <v>PA04A#3</v>
      </c>
      <c r="B162" s="942">
        <f>Inek2021A1a2a[[#This Row],[Klasse2]]</f>
        <v>3</v>
      </c>
      <c r="C162" s="943">
        <f>Inek2021A1a2a[[#This Row],[BewJeTag2]]</f>
        <v>1.2909999999999999</v>
      </c>
      <c r="D162" s="942" t="s">
        <v>394</v>
      </c>
      <c r="E162" s="942" t="s">
        <v>404</v>
      </c>
      <c r="F162" s="942" t="s">
        <v>421</v>
      </c>
      <c r="G162" s="942" t="s">
        <v>422</v>
      </c>
      <c r="H162" s="942">
        <v>3</v>
      </c>
      <c r="I162" s="943">
        <v>1.2909999999999999</v>
      </c>
    </row>
    <row r="163" spans="1:9" x14ac:dyDescent="0.25">
      <c r="A163" s="942" t="str">
        <f>Inek2021A1a2a[[#This Row],[PEPP]]&amp;"#"&amp;Inek2021A1a2a[[#This Row],[Klasse]]</f>
        <v>PA04A#4</v>
      </c>
      <c r="B163" s="942">
        <f>Inek2021A1a2a[[#This Row],[Klasse2]]</f>
        <v>4</v>
      </c>
      <c r="C163" s="943">
        <f>Inek2021A1a2a[[#This Row],[BewJeTag2]]</f>
        <v>1.2750999999999999</v>
      </c>
      <c r="D163" s="942" t="s">
        <v>394</v>
      </c>
      <c r="E163" s="942" t="s">
        <v>404</v>
      </c>
      <c r="F163" s="942" t="s">
        <v>421</v>
      </c>
      <c r="G163" s="942" t="s">
        <v>422</v>
      </c>
      <c r="H163" s="942">
        <v>4</v>
      </c>
      <c r="I163" s="943">
        <v>1.2750999999999999</v>
      </c>
    </row>
    <row r="164" spans="1:9" x14ac:dyDescent="0.25">
      <c r="A164" s="942" t="str">
        <f>Inek2021A1a2a[[#This Row],[PEPP]]&amp;"#"&amp;Inek2021A1a2a[[#This Row],[Klasse]]</f>
        <v>PA04A#5</v>
      </c>
      <c r="B164" s="942">
        <f>Inek2021A1a2a[[#This Row],[Klasse2]]</f>
        <v>5</v>
      </c>
      <c r="C164" s="943">
        <f>Inek2021A1a2a[[#This Row],[BewJeTag2]]</f>
        <v>1.2593000000000001</v>
      </c>
      <c r="D164" s="942" t="s">
        <v>394</v>
      </c>
      <c r="E164" s="942" t="s">
        <v>404</v>
      </c>
      <c r="F164" s="942" t="s">
        <v>421</v>
      </c>
      <c r="G164" s="942" t="s">
        <v>422</v>
      </c>
      <c r="H164" s="942">
        <v>5</v>
      </c>
      <c r="I164" s="943">
        <v>1.2593000000000001</v>
      </c>
    </row>
    <row r="165" spans="1:9" x14ac:dyDescent="0.25">
      <c r="A165" s="942" t="str">
        <f>Inek2021A1a2a[[#This Row],[PEPP]]&amp;"#"&amp;Inek2021A1a2a[[#This Row],[Klasse]]</f>
        <v>PA04A#6</v>
      </c>
      <c r="B165" s="942">
        <f>Inek2021A1a2a[[#This Row],[Klasse2]]</f>
        <v>6</v>
      </c>
      <c r="C165" s="943">
        <f>Inek2021A1a2a[[#This Row],[BewJeTag2]]</f>
        <v>1.2434000000000001</v>
      </c>
      <c r="D165" s="942" t="s">
        <v>394</v>
      </c>
      <c r="E165" s="942" t="s">
        <v>404</v>
      </c>
      <c r="F165" s="942" t="s">
        <v>421</v>
      </c>
      <c r="G165" s="942" t="s">
        <v>422</v>
      </c>
      <c r="H165" s="942">
        <v>6</v>
      </c>
      <c r="I165" s="943">
        <v>1.2434000000000001</v>
      </c>
    </row>
    <row r="166" spans="1:9" x14ac:dyDescent="0.25">
      <c r="A166" s="942" t="str">
        <f>Inek2021A1a2a[[#This Row],[PEPP]]&amp;"#"&amp;Inek2021A1a2a[[#This Row],[Klasse]]</f>
        <v>PA04A#7</v>
      </c>
      <c r="B166" s="942">
        <f>Inek2021A1a2a[[#This Row],[Klasse2]]</f>
        <v>7</v>
      </c>
      <c r="C166" s="943">
        <f>Inek2021A1a2a[[#This Row],[BewJeTag2]]</f>
        <v>1.2276</v>
      </c>
      <c r="D166" s="942" t="s">
        <v>394</v>
      </c>
      <c r="E166" s="942" t="s">
        <v>404</v>
      </c>
      <c r="F166" s="942" t="s">
        <v>421</v>
      </c>
      <c r="G166" s="942" t="s">
        <v>422</v>
      </c>
      <c r="H166" s="942">
        <v>7</v>
      </c>
      <c r="I166" s="943">
        <v>1.2276</v>
      </c>
    </row>
    <row r="167" spans="1:9" x14ac:dyDescent="0.25">
      <c r="A167" s="942" t="str">
        <f>Inek2021A1a2a[[#This Row],[PEPP]]&amp;"#"&amp;Inek2021A1a2a[[#This Row],[Klasse]]</f>
        <v>PA04A#8</v>
      </c>
      <c r="B167" s="942">
        <f>Inek2021A1a2a[[#This Row],[Klasse2]]</f>
        <v>8</v>
      </c>
      <c r="C167" s="943">
        <f>Inek2021A1a2a[[#This Row],[BewJeTag2]]</f>
        <v>1.2117</v>
      </c>
      <c r="D167" s="942" t="s">
        <v>394</v>
      </c>
      <c r="E167" s="942" t="s">
        <v>404</v>
      </c>
      <c r="F167" s="942" t="s">
        <v>421</v>
      </c>
      <c r="G167" s="942" t="s">
        <v>422</v>
      </c>
      <c r="H167" s="942">
        <v>8</v>
      </c>
      <c r="I167" s="943">
        <v>1.2117</v>
      </c>
    </row>
    <row r="168" spans="1:9" x14ac:dyDescent="0.25">
      <c r="A168" s="942" t="str">
        <f>Inek2021A1a2a[[#This Row],[PEPP]]&amp;"#"&amp;Inek2021A1a2a[[#This Row],[Klasse]]</f>
        <v>PA04A#9</v>
      </c>
      <c r="B168" s="942">
        <f>Inek2021A1a2a[[#This Row],[Klasse2]]</f>
        <v>9</v>
      </c>
      <c r="C168" s="943">
        <f>Inek2021A1a2a[[#This Row],[BewJeTag2]]</f>
        <v>1.1959</v>
      </c>
      <c r="D168" s="942" t="s">
        <v>394</v>
      </c>
      <c r="E168" s="942" t="s">
        <v>404</v>
      </c>
      <c r="F168" s="942" t="s">
        <v>421</v>
      </c>
      <c r="G168" s="942" t="s">
        <v>422</v>
      </c>
      <c r="H168" s="942">
        <v>9</v>
      </c>
      <c r="I168" s="943">
        <v>1.1959</v>
      </c>
    </row>
    <row r="169" spans="1:9" x14ac:dyDescent="0.25">
      <c r="A169" s="942" t="str">
        <f>Inek2021A1a2a[[#This Row],[PEPP]]&amp;"#"&amp;Inek2021A1a2a[[#This Row],[Klasse]]</f>
        <v>PA04A#10</v>
      </c>
      <c r="B169" s="942">
        <f>Inek2021A1a2a[[#This Row],[Klasse2]]</f>
        <v>10</v>
      </c>
      <c r="C169" s="943">
        <f>Inek2021A1a2a[[#This Row],[BewJeTag2]]</f>
        <v>1.18</v>
      </c>
      <c r="D169" s="942" t="s">
        <v>394</v>
      </c>
      <c r="E169" s="942" t="s">
        <v>404</v>
      </c>
      <c r="F169" s="942" t="s">
        <v>421</v>
      </c>
      <c r="G169" s="942" t="s">
        <v>422</v>
      </c>
      <c r="H169" s="942">
        <v>10</v>
      </c>
      <c r="I169" s="943">
        <v>1.18</v>
      </c>
    </row>
    <row r="170" spans="1:9" x14ac:dyDescent="0.25">
      <c r="A170" s="942" t="str">
        <f>Inek2021A1a2a[[#This Row],[PEPP]]&amp;"#"&amp;Inek2021A1a2a[[#This Row],[Klasse]]</f>
        <v>PA04A#11</v>
      </c>
      <c r="B170" s="942">
        <f>Inek2021A1a2a[[#This Row],[Klasse2]]</f>
        <v>11</v>
      </c>
      <c r="C170" s="943">
        <f>Inek2021A1a2a[[#This Row],[BewJeTag2]]</f>
        <v>1.1641999999999999</v>
      </c>
      <c r="D170" s="942" t="s">
        <v>394</v>
      </c>
      <c r="E170" s="942" t="s">
        <v>404</v>
      </c>
      <c r="F170" s="942" t="s">
        <v>421</v>
      </c>
      <c r="G170" s="942" t="s">
        <v>422</v>
      </c>
      <c r="H170" s="942">
        <v>11</v>
      </c>
      <c r="I170" s="943">
        <v>1.1641999999999999</v>
      </c>
    </row>
    <row r="171" spans="1:9" x14ac:dyDescent="0.25">
      <c r="A171" s="942" t="str">
        <f>Inek2021A1a2a[[#This Row],[PEPP]]&amp;"#"&amp;Inek2021A1a2a[[#This Row],[Klasse]]</f>
        <v>PA04A#12</v>
      </c>
      <c r="B171" s="942">
        <f>Inek2021A1a2a[[#This Row],[Klasse2]]</f>
        <v>12</v>
      </c>
      <c r="C171" s="943">
        <f>Inek2021A1a2a[[#This Row],[BewJeTag2]]</f>
        <v>1.1483000000000001</v>
      </c>
      <c r="D171" s="942" t="s">
        <v>394</v>
      </c>
      <c r="E171" s="942" t="s">
        <v>404</v>
      </c>
      <c r="F171" s="942" t="s">
        <v>421</v>
      </c>
      <c r="G171" s="942" t="s">
        <v>422</v>
      </c>
      <c r="H171" s="942">
        <v>12</v>
      </c>
      <c r="I171" s="943">
        <v>1.1483000000000001</v>
      </c>
    </row>
    <row r="172" spans="1:9" x14ac:dyDescent="0.25">
      <c r="A172" s="942" t="str">
        <f>Inek2021A1a2a[[#This Row],[PEPP]]&amp;"#"&amp;Inek2021A1a2a[[#This Row],[Klasse]]</f>
        <v>PA04A#13</v>
      </c>
      <c r="B172" s="942">
        <f>Inek2021A1a2a[[#This Row],[Klasse2]]</f>
        <v>13</v>
      </c>
      <c r="C172" s="943">
        <f>Inek2021A1a2a[[#This Row],[BewJeTag2]]</f>
        <v>1.1325000000000001</v>
      </c>
      <c r="D172" s="942" t="s">
        <v>394</v>
      </c>
      <c r="E172" s="942" t="s">
        <v>404</v>
      </c>
      <c r="F172" s="942" t="s">
        <v>421</v>
      </c>
      <c r="G172" s="942" t="s">
        <v>422</v>
      </c>
      <c r="H172" s="942">
        <v>13</v>
      </c>
      <c r="I172" s="943">
        <v>1.1325000000000001</v>
      </c>
    </row>
    <row r="173" spans="1:9" x14ac:dyDescent="0.25">
      <c r="A173" s="942" t="str">
        <f>Inek2021A1a2a[[#This Row],[PEPP]]&amp;"#"&amp;Inek2021A1a2a[[#This Row],[Klasse]]</f>
        <v>PA04A#14</v>
      </c>
      <c r="B173" s="942">
        <f>Inek2021A1a2a[[#This Row],[Klasse2]]</f>
        <v>14</v>
      </c>
      <c r="C173" s="943">
        <f>Inek2021A1a2a[[#This Row],[BewJeTag2]]</f>
        <v>1.1166</v>
      </c>
      <c r="D173" s="942" t="s">
        <v>394</v>
      </c>
      <c r="E173" s="942" t="s">
        <v>404</v>
      </c>
      <c r="F173" s="942" t="s">
        <v>421</v>
      </c>
      <c r="G173" s="942" t="s">
        <v>422</v>
      </c>
      <c r="H173" s="942">
        <v>14</v>
      </c>
      <c r="I173" s="943">
        <v>1.1166</v>
      </c>
    </row>
    <row r="174" spans="1:9" x14ac:dyDescent="0.25">
      <c r="A174" s="942" t="str">
        <f>Inek2021A1a2a[[#This Row],[PEPP]]&amp;"#"&amp;Inek2021A1a2a[[#This Row],[Klasse]]</f>
        <v>PA04A#15</v>
      </c>
      <c r="B174" s="942">
        <f>Inek2021A1a2a[[#This Row],[Klasse2]]</f>
        <v>15</v>
      </c>
      <c r="C174" s="943">
        <f>Inek2021A1a2a[[#This Row],[BewJeTag2]]</f>
        <v>1.1008</v>
      </c>
      <c r="D174" s="942" t="s">
        <v>394</v>
      </c>
      <c r="E174" s="942" t="s">
        <v>404</v>
      </c>
      <c r="F174" s="942" t="s">
        <v>421</v>
      </c>
      <c r="G174" s="942" t="s">
        <v>422</v>
      </c>
      <c r="H174" s="942">
        <v>15</v>
      </c>
      <c r="I174" s="943">
        <v>1.1008</v>
      </c>
    </row>
    <row r="175" spans="1:9" x14ac:dyDescent="0.25">
      <c r="A175" s="942" t="str">
        <f>Inek2021A1a2a[[#This Row],[PEPP]]&amp;"#"&amp;Inek2021A1a2a[[#This Row],[Klasse]]</f>
        <v>PA04A#16</v>
      </c>
      <c r="B175" s="942">
        <f>Inek2021A1a2a[[#This Row],[Klasse2]]</f>
        <v>16</v>
      </c>
      <c r="C175" s="943">
        <f>Inek2021A1a2a[[#This Row],[BewJeTag2]]</f>
        <v>1.0849</v>
      </c>
      <c r="D175" s="942" t="s">
        <v>394</v>
      </c>
      <c r="E175" s="942" t="s">
        <v>404</v>
      </c>
      <c r="F175" s="942" t="s">
        <v>421</v>
      </c>
      <c r="G175" s="942" t="s">
        <v>422</v>
      </c>
      <c r="H175" s="942">
        <v>16</v>
      </c>
      <c r="I175" s="943">
        <v>1.0849</v>
      </c>
    </row>
    <row r="176" spans="1:9" x14ac:dyDescent="0.25">
      <c r="A176" s="942" t="str">
        <f>Inek2021A1a2a[[#This Row],[PEPP]]&amp;"#"&amp;Inek2021A1a2a[[#This Row],[Klasse]]</f>
        <v>PA04A#17</v>
      </c>
      <c r="B176" s="942">
        <f>Inek2021A1a2a[[#This Row],[Klasse2]]</f>
        <v>17</v>
      </c>
      <c r="C176" s="943">
        <f>Inek2021A1a2a[[#This Row],[BewJeTag2]]</f>
        <v>1.0690999999999999</v>
      </c>
      <c r="D176" s="942" t="s">
        <v>394</v>
      </c>
      <c r="E176" s="942" t="s">
        <v>404</v>
      </c>
      <c r="F176" s="942" t="s">
        <v>421</v>
      </c>
      <c r="G176" s="942" t="s">
        <v>422</v>
      </c>
      <c r="H176" s="942">
        <v>17</v>
      </c>
      <c r="I176" s="943">
        <v>1.0690999999999999</v>
      </c>
    </row>
    <row r="177" spans="1:9" x14ac:dyDescent="0.25">
      <c r="A177" s="942" t="str">
        <f>Inek2021A1a2a[[#This Row],[PEPP]]&amp;"#"&amp;Inek2021A1a2a[[#This Row],[Klasse]]</f>
        <v>PA04A#18</v>
      </c>
      <c r="B177" s="942">
        <f>Inek2021A1a2a[[#This Row],[Klasse2]]</f>
        <v>18</v>
      </c>
      <c r="C177" s="943">
        <f>Inek2021A1a2a[[#This Row],[BewJeTag2]]</f>
        <v>1.0531999999999999</v>
      </c>
      <c r="D177" s="942" t="s">
        <v>394</v>
      </c>
      <c r="E177" s="942" t="s">
        <v>404</v>
      </c>
      <c r="F177" s="942" t="s">
        <v>421</v>
      </c>
      <c r="G177" s="942" t="s">
        <v>422</v>
      </c>
      <c r="H177" s="942">
        <v>18</v>
      </c>
      <c r="I177" s="943">
        <v>1.0531999999999999</v>
      </c>
    </row>
    <row r="178" spans="1:9" x14ac:dyDescent="0.25">
      <c r="A178" s="942" t="str">
        <f>Inek2021A1a2a[[#This Row],[PEPP]]&amp;"#"&amp;Inek2021A1a2a[[#This Row],[Klasse]]</f>
        <v>PA04B#1</v>
      </c>
      <c r="B178" s="942">
        <f>Inek2021A1a2a[[#This Row],[Klasse2]]</f>
        <v>1</v>
      </c>
      <c r="C178" s="943">
        <f>Inek2021A1a2a[[#This Row],[BewJeTag2]]</f>
        <v>1.3643000000000001</v>
      </c>
      <c r="D178" s="942" t="s">
        <v>394</v>
      </c>
      <c r="E178" s="942" t="s">
        <v>404</v>
      </c>
      <c r="F178" s="942" t="s">
        <v>423</v>
      </c>
      <c r="G178" s="942" t="s">
        <v>424</v>
      </c>
      <c r="H178" s="942">
        <v>1</v>
      </c>
      <c r="I178" s="943">
        <v>1.3643000000000001</v>
      </c>
    </row>
    <row r="179" spans="1:9" x14ac:dyDescent="0.25">
      <c r="A179" s="942" t="str">
        <f>Inek2021A1a2a[[#This Row],[PEPP]]&amp;"#"&amp;Inek2021A1a2a[[#This Row],[Klasse]]</f>
        <v>PA04B#2</v>
      </c>
      <c r="B179" s="942">
        <f>Inek2021A1a2a[[#This Row],[Klasse2]]</f>
        <v>2</v>
      </c>
      <c r="C179" s="943">
        <f>Inek2021A1a2a[[#This Row],[BewJeTag2]]</f>
        <v>1.2089000000000001</v>
      </c>
      <c r="D179" s="942" t="s">
        <v>394</v>
      </c>
      <c r="E179" s="942" t="s">
        <v>404</v>
      </c>
      <c r="F179" s="942" t="s">
        <v>423</v>
      </c>
      <c r="G179" s="942" t="s">
        <v>424</v>
      </c>
      <c r="H179" s="942">
        <v>2</v>
      </c>
      <c r="I179" s="943">
        <v>1.2089000000000001</v>
      </c>
    </row>
    <row r="180" spans="1:9" x14ac:dyDescent="0.25">
      <c r="A180" s="942" t="str">
        <f>Inek2021A1a2a[[#This Row],[PEPP]]&amp;"#"&amp;Inek2021A1a2a[[#This Row],[Klasse]]</f>
        <v>PA04B#3</v>
      </c>
      <c r="B180" s="942">
        <f>Inek2021A1a2a[[#This Row],[Klasse2]]</f>
        <v>3</v>
      </c>
      <c r="C180" s="943">
        <f>Inek2021A1a2a[[#This Row],[BewJeTag2]]</f>
        <v>1.1934</v>
      </c>
      <c r="D180" s="942" t="s">
        <v>394</v>
      </c>
      <c r="E180" s="942" t="s">
        <v>404</v>
      </c>
      <c r="F180" s="942" t="s">
        <v>423</v>
      </c>
      <c r="G180" s="942" t="s">
        <v>424</v>
      </c>
      <c r="H180" s="942">
        <v>3</v>
      </c>
      <c r="I180" s="943">
        <v>1.1934</v>
      </c>
    </row>
    <row r="181" spans="1:9" x14ac:dyDescent="0.25">
      <c r="A181" s="942" t="str">
        <f>Inek2021A1a2a[[#This Row],[PEPP]]&amp;"#"&amp;Inek2021A1a2a[[#This Row],[Klasse]]</f>
        <v>PA04B#4</v>
      </c>
      <c r="B181" s="942">
        <f>Inek2021A1a2a[[#This Row],[Klasse2]]</f>
        <v>4</v>
      </c>
      <c r="C181" s="943">
        <f>Inek2021A1a2a[[#This Row],[BewJeTag2]]</f>
        <v>1.181</v>
      </c>
      <c r="D181" s="942" t="s">
        <v>394</v>
      </c>
      <c r="E181" s="942" t="s">
        <v>404</v>
      </c>
      <c r="F181" s="942" t="s">
        <v>423</v>
      </c>
      <c r="G181" s="942" t="s">
        <v>424</v>
      </c>
      <c r="H181" s="942">
        <v>4</v>
      </c>
      <c r="I181" s="943">
        <v>1.181</v>
      </c>
    </row>
    <row r="182" spans="1:9" x14ac:dyDescent="0.25">
      <c r="A182" s="942" t="str">
        <f>Inek2021A1a2a[[#This Row],[PEPP]]&amp;"#"&amp;Inek2021A1a2a[[#This Row],[Klasse]]</f>
        <v>PA04B#5</v>
      </c>
      <c r="B182" s="942">
        <f>Inek2021A1a2a[[#This Row],[Klasse2]]</f>
        <v>5</v>
      </c>
      <c r="C182" s="943">
        <f>Inek2021A1a2a[[#This Row],[BewJeTag2]]</f>
        <v>1.1686000000000001</v>
      </c>
      <c r="D182" s="942" t="s">
        <v>394</v>
      </c>
      <c r="E182" s="942" t="s">
        <v>404</v>
      </c>
      <c r="F182" s="942" t="s">
        <v>423</v>
      </c>
      <c r="G182" s="942" t="s">
        <v>424</v>
      </c>
      <c r="H182" s="942">
        <v>5</v>
      </c>
      <c r="I182" s="943">
        <v>1.1686000000000001</v>
      </c>
    </row>
    <row r="183" spans="1:9" x14ac:dyDescent="0.25">
      <c r="A183" s="942" t="str">
        <f>Inek2021A1a2a[[#This Row],[PEPP]]&amp;"#"&amp;Inek2021A1a2a[[#This Row],[Klasse]]</f>
        <v>PA04B#6</v>
      </c>
      <c r="B183" s="942">
        <f>Inek2021A1a2a[[#This Row],[Klasse2]]</f>
        <v>6</v>
      </c>
      <c r="C183" s="943">
        <f>Inek2021A1a2a[[#This Row],[BewJeTag2]]</f>
        <v>1.1561999999999999</v>
      </c>
      <c r="D183" s="942" t="s">
        <v>394</v>
      </c>
      <c r="E183" s="942" t="s">
        <v>404</v>
      </c>
      <c r="F183" s="942" t="s">
        <v>423</v>
      </c>
      <c r="G183" s="942" t="s">
        <v>424</v>
      </c>
      <c r="H183" s="942">
        <v>6</v>
      </c>
      <c r="I183" s="943">
        <v>1.1561999999999999</v>
      </c>
    </row>
    <row r="184" spans="1:9" x14ac:dyDescent="0.25">
      <c r="A184" s="942" t="str">
        <f>Inek2021A1a2a[[#This Row],[PEPP]]&amp;"#"&amp;Inek2021A1a2a[[#This Row],[Klasse]]</f>
        <v>PA04B#7</v>
      </c>
      <c r="B184" s="942">
        <f>Inek2021A1a2a[[#This Row],[Klasse2]]</f>
        <v>7</v>
      </c>
      <c r="C184" s="943">
        <f>Inek2021A1a2a[[#This Row],[BewJeTag2]]</f>
        <v>1.1437999999999999</v>
      </c>
      <c r="D184" s="942" t="s">
        <v>394</v>
      </c>
      <c r="E184" s="942" t="s">
        <v>404</v>
      </c>
      <c r="F184" s="942" t="s">
        <v>423</v>
      </c>
      <c r="G184" s="942" t="s">
        <v>424</v>
      </c>
      <c r="H184" s="942">
        <v>7</v>
      </c>
      <c r="I184" s="943">
        <v>1.1437999999999999</v>
      </c>
    </row>
    <row r="185" spans="1:9" x14ac:dyDescent="0.25">
      <c r="A185" s="942" t="str">
        <f>Inek2021A1a2a[[#This Row],[PEPP]]&amp;"#"&amp;Inek2021A1a2a[[#This Row],[Klasse]]</f>
        <v>PA04B#8</v>
      </c>
      <c r="B185" s="942">
        <f>Inek2021A1a2a[[#This Row],[Klasse2]]</f>
        <v>8</v>
      </c>
      <c r="C185" s="943">
        <f>Inek2021A1a2a[[#This Row],[BewJeTag2]]</f>
        <v>1.1314</v>
      </c>
      <c r="D185" s="942" t="s">
        <v>394</v>
      </c>
      <c r="E185" s="942" t="s">
        <v>404</v>
      </c>
      <c r="F185" s="942" t="s">
        <v>423</v>
      </c>
      <c r="G185" s="942" t="s">
        <v>424</v>
      </c>
      <c r="H185" s="942">
        <v>8</v>
      </c>
      <c r="I185" s="943">
        <v>1.1314</v>
      </c>
    </row>
    <row r="186" spans="1:9" x14ac:dyDescent="0.25">
      <c r="A186" s="942" t="str">
        <f>Inek2021A1a2a[[#This Row],[PEPP]]&amp;"#"&amp;Inek2021A1a2a[[#This Row],[Klasse]]</f>
        <v>PA04B#9</v>
      </c>
      <c r="B186" s="942">
        <f>Inek2021A1a2a[[#This Row],[Klasse2]]</f>
        <v>9</v>
      </c>
      <c r="C186" s="943">
        <f>Inek2021A1a2a[[#This Row],[BewJeTag2]]</f>
        <v>1.119</v>
      </c>
      <c r="D186" s="942" t="s">
        <v>394</v>
      </c>
      <c r="E186" s="942" t="s">
        <v>404</v>
      </c>
      <c r="F186" s="942" t="s">
        <v>423</v>
      </c>
      <c r="G186" s="942" t="s">
        <v>424</v>
      </c>
      <c r="H186" s="942">
        <v>9</v>
      </c>
      <c r="I186" s="943">
        <v>1.119</v>
      </c>
    </row>
    <row r="187" spans="1:9" x14ac:dyDescent="0.25">
      <c r="A187" s="942" t="str">
        <f>Inek2021A1a2a[[#This Row],[PEPP]]&amp;"#"&amp;Inek2021A1a2a[[#This Row],[Klasse]]</f>
        <v>PA04B#10</v>
      </c>
      <c r="B187" s="942">
        <f>Inek2021A1a2a[[#This Row],[Klasse2]]</f>
        <v>10</v>
      </c>
      <c r="C187" s="943">
        <f>Inek2021A1a2a[[#This Row],[BewJeTag2]]</f>
        <v>1.1066</v>
      </c>
      <c r="D187" s="942" t="s">
        <v>394</v>
      </c>
      <c r="E187" s="942" t="s">
        <v>404</v>
      </c>
      <c r="F187" s="942" t="s">
        <v>423</v>
      </c>
      <c r="G187" s="942" t="s">
        <v>424</v>
      </c>
      <c r="H187" s="942">
        <v>10</v>
      </c>
      <c r="I187" s="943">
        <v>1.1066</v>
      </c>
    </row>
    <row r="188" spans="1:9" x14ac:dyDescent="0.25">
      <c r="A188" s="942" t="str">
        <f>Inek2021A1a2a[[#This Row],[PEPP]]&amp;"#"&amp;Inek2021A1a2a[[#This Row],[Klasse]]</f>
        <v>PA04B#11</v>
      </c>
      <c r="B188" s="942">
        <f>Inek2021A1a2a[[#This Row],[Klasse2]]</f>
        <v>11</v>
      </c>
      <c r="C188" s="943">
        <f>Inek2021A1a2a[[#This Row],[BewJeTag2]]</f>
        <v>1.0942000000000001</v>
      </c>
      <c r="D188" s="942" t="s">
        <v>394</v>
      </c>
      <c r="E188" s="942" t="s">
        <v>404</v>
      </c>
      <c r="F188" s="942" t="s">
        <v>423</v>
      </c>
      <c r="G188" s="942" t="s">
        <v>424</v>
      </c>
      <c r="H188" s="942">
        <v>11</v>
      </c>
      <c r="I188" s="943">
        <v>1.0942000000000001</v>
      </c>
    </row>
    <row r="189" spans="1:9" x14ac:dyDescent="0.25">
      <c r="A189" s="942" t="str">
        <f>Inek2021A1a2a[[#This Row],[PEPP]]&amp;"#"&amp;Inek2021A1a2a[[#This Row],[Klasse]]</f>
        <v>PA04B#12</v>
      </c>
      <c r="B189" s="942">
        <f>Inek2021A1a2a[[#This Row],[Klasse2]]</f>
        <v>12</v>
      </c>
      <c r="C189" s="943">
        <f>Inek2021A1a2a[[#This Row],[BewJeTag2]]</f>
        <v>1.0817000000000001</v>
      </c>
      <c r="D189" s="942" t="s">
        <v>394</v>
      </c>
      <c r="E189" s="942" t="s">
        <v>404</v>
      </c>
      <c r="F189" s="942" t="s">
        <v>423</v>
      </c>
      <c r="G189" s="942" t="s">
        <v>424</v>
      </c>
      <c r="H189" s="942">
        <v>12</v>
      </c>
      <c r="I189" s="943">
        <v>1.0817000000000001</v>
      </c>
    </row>
    <row r="190" spans="1:9" x14ac:dyDescent="0.25">
      <c r="A190" s="942" t="str">
        <f>Inek2021A1a2a[[#This Row],[PEPP]]&amp;"#"&amp;Inek2021A1a2a[[#This Row],[Klasse]]</f>
        <v>PA04B#13</v>
      </c>
      <c r="B190" s="942">
        <f>Inek2021A1a2a[[#This Row],[Klasse2]]</f>
        <v>13</v>
      </c>
      <c r="C190" s="943">
        <f>Inek2021A1a2a[[#This Row],[BewJeTag2]]</f>
        <v>1.0692999999999999</v>
      </c>
      <c r="D190" s="942" t="s">
        <v>394</v>
      </c>
      <c r="E190" s="942" t="s">
        <v>404</v>
      </c>
      <c r="F190" s="942" t="s">
        <v>423</v>
      </c>
      <c r="G190" s="942" t="s">
        <v>424</v>
      </c>
      <c r="H190" s="942">
        <v>13</v>
      </c>
      <c r="I190" s="943">
        <v>1.0692999999999999</v>
      </c>
    </row>
    <row r="191" spans="1:9" x14ac:dyDescent="0.25">
      <c r="A191" s="942" t="str">
        <f>Inek2021A1a2a[[#This Row],[PEPP]]&amp;"#"&amp;Inek2021A1a2a[[#This Row],[Klasse]]</f>
        <v>PA04B#14</v>
      </c>
      <c r="B191" s="942">
        <f>Inek2021A1a2a[[#This Row],[Klasse2]]</f>
        <v>14</v>
      </c>
      <c r="C191" s="943">
        <f>Inek2021A1a2a[[#This Row],[BewJeTag2]]</f>
        <v>1.0569</v>
      </c>
      <c r="D191" s="942" t="s">
        <v>394</v>
      </c>
      <c r="E191" s="942" t="s">
        <v>404</v>
      </c>
      <c r="F191" s="942" t="s">
        <v>423</v>
      </c>
      <c r="G191" s="942" t="s">
        <v>424</v>
      </c>
      <c r="H191" s="942">
        <v>14</v>
      </c>
      <c r="I191" s="943">
        <v>1.0569</v>
      </c>
    </row>
    <row r="192" spans="1:9" x14ac:dyDescent="0.25">
      <c r="A192" s="942" t="str">
        <f>Inek2021A1a2a[[#This Row],[PEPP]]&amp;"#"&amp;Inek2021A1a2a[[#This Row],[Klasse]]</f>
        <v>PA04B#15</v>
      </c>
      <c r="B192" s="942">
        <f>Inek2021A1a2a[[#This Row],[Klasse2]]</f>
        <v>15</v>
      </c>
      <c r="C192" s="943">
        <f>Inek2021A1a2a[[#This Row],[BewJeTag2]]</f>
        <v>1.0445</v>
      </c>
      <c r="D192" s="942" t="s">
        <v>394</v>
      </c>
      <c r="E192" s="942" t="s">
        <v>404</v>
      </c>
      <c r="F192" s="942" t="s">
        <v>423</v>
      </c>
      <c r="G192" s="942" t="s">
        <v>424</v>
      </c>
      <c r="H192" s="942">
        <v>15</v>
      </c>
      <c r="I192" s="943">
        <v>1.0445</v>
      </c>
    </row>
    <row r="193" spans="1:9" x14ac:dyDescent="0.25">
      <c r="A193" s="942" t="str">
        <f>Inek2021A1a2a[[#This Row],[PEPP]]&amp;"#"&amp;Inek2021A1a2a[[#This Row],[Klasse]]</f>
        <v>PA04B#16</v>
      </c>
      <c r="B193" s="942">
        <f>Inek2021A1a2a[[#This Row],[Klasse2]]</f>
        <v>16</v>
      </c>
      <c r="C193" s="943">
        <f>Inek2021A1a2a[[#This Row],[BewJeTag2]]</f>
        <v>1.0321</v>
      </c>
      <c r="D193" s="942" t="s">
        <v>394</v>
      </c>
      <c r="E193" s="942" t="s">
        <v>404</v>
      </c>
      <c r="F193" s="942" t="s">
        <v>423</v>
      </c>
      <c r="G193" s="942" t="s">
        <v>424</v>
      </c>
      <c r="H193" s="942">
        <v>16</v>
      </c>
      <c r="I193" s="943">
        <v>1.0321</v>
      </c>
    </row>
    <row r="194" spans="1:9" x14ac:dyDescent="0.25">
      <c r="A194" s="942" t="str">
        <f>Inek2021A1a2a[[#This Row],[PEPP]]&amp;"#"&amp;Inek2021A1a2a[[#This Row],[Klasse]]</f>
        <v>PA04B#17</v>
      </c>
      <c r="B194" s="942">
        <f>Inek2021A1a2a[[#This Row],[Klasse2]]</f>
        <v>17</v>
      </c>
      <c r="C194" s="943">
        <f>Inek2021A1a2a[[#This Row],[BewJeTag2]]</f>
        <v>1.0197000000000001</v>
      </c>
      <c r="D194" s="942" t="s">
        <v>394</v>
      </c>
      <c r="E194" s="942" t="s">
        <v>404</v>
      </c>
      <c r="F194" s="942" t="s">
        <v>423</v>
      </c>
      <c r="G194" s="942" t="s">
        <v>424</v>
      </c>
      <c r="H194" s="942">
        <v>17</v>
      </c>
      <c r="I194" s="943">
        <v>1.0197000000000001</v>
      </c>
    </row>
    <row r="195" spans="1:9" x14ac:dyDescent="0.25">
      <c r="A195" s="942" t="str">
        <f>Inek2021A1a2a[[#This Row],[PEPP]]&amp;"#"&amp;Inek2021A1a2a[[#This Row],[Klasse]]</f>
        <v>PA04B#18</v>
      </c>
      <c r="B195" s="942">
        <f>Inek2021A1a2a[[#This Row],[Klasse2]]</f>
        <v>18</v>
      </c>
      <c r="C195" s="943">
        <f>Inek2021A1a2a[[#This Row],[BewJeTag2]]</f>
        <v>1.0073000000000001</v>
      </c>
      <c r="D195" s="942" t="s">
        <v>394</v>
      </c>
      <c r="E195" s="942" t="s">
        <v>404</v>
      </c>
      <c r="F195" s="942" t="s">
        <v>423</v>
      </c>
      <c r="G195" s="942" t="s">
        <v>424</v>
      </c>
      <c r="H195" s="942">
        <v>18</v>
      </c>
      <c r="I195" s="943">
        <v>1.0073000000000001</v>
      </c>
    </row>
    <row r="196" spans="1:9" x14ac:dyDescent="0.25">
      <c r="A196" s="942" t="str">
        <f>Inek2021A1a2a[[#This Row],[PEPP]]&amp;"#"&amp;Inek2021A1a2a[[#This Row],[Klasse]]</f>
        <v>PA04B#19</v>
      </c>
      <c r="B196" s="942">
        <f>Inek2021A1a2a[[#This Row],[Klasse2]]</f>
        <v>19</v>
      </c>
      <c r="C196" s="943">
        <f>Inek2021A1a2a[[#This Row],[BewJeTag2]]</f>
        <v>0.99490000000000001</v>
      </c>
      <c r="D196" s="942" t="s">
        <v>394</v>
      </c>
      <c r="E196" s="942" t="s">
        <v>404</v>
      </c>
      <c r="F196" s="942" t="s">
        <v>423</v>
      </c>
      <c r="G196" s="942" t="s">
        <v>424</v>
      </c>
      <c r="H196" s="942">
        <v>19</v>
      </c>
      <c r="I196" s="943">
        <v>0.99490000000000001</v>
      </c>
    </row>
    <row r="197" spans="1:9" x14ac:dyDescent="0.25">
      <c r="A197" s="942" t="str">
        <f>Inek2021A1a2a[[#This Row],[PEPP]]&amp;"#"&amp;Inek2021A1a2a[[#This Row],[Klasse]]</f>
        <v>PA04B#20</v>
      </c>
      <c r="B197" s="942">
        <f>Inek2021A1a2a[[#This Row],[Klasse2]]</f>
        <v>20</v>
      </c>
      <c r="C197" s="943">
        <f>Inek2021A1a2a[[#This Row],[BewJeTag2]]</f>
        <v>0.98250000000000004</v>
      </c>
      <c r="D197" s="942" t="s">
        <v>394</v>
      </c>
      <c r="E197" s="942" t="s">
        <v>404</v>
      </c>
      <c r="F197" s="942" t="s">
        <v>423</v>
      </c>
      <c r="G197" s="942" t="s">
        <v>424</v>
      </c>
      <c r="H197" s="942">
        <v>20</v>
      </c>
      <c r="I197" s="943">
        <v>0.98250000000000004</v>
      </c>
    </row>
    <row r="198" spans="1:9" x14ac:dyDescent="0.25">
      <c r="A198" s="942" t="str">
        <f>Inek2021A1a2a[[#This Row],[PEPP]]&amp;"#"&amp;Inek2021A1a2a[[#This Row],[Klasse]]</f>
        <v>PA04B#21</v>
      </c>
      <c r="B198" s="942">
        <f>Inek2021A1a2a[[#This Row],[Klasse2]]</f>
        <v>21</v>
      </c>
      <c r="C198" s="943">
        <f>Inek2021A1a2a[[#This Row],[BewJeTag2]]</f>
        <v>0.97</v>
      </c>
      <c r="D198" s="942" t="s">
        <v>394</v>
      </c>
      <c r="E198" s="942" t="s">
        <v>404</v>
      </c>
      <c r="F198" s="942" t="s">
        <v>423</v>
      </c>
      <c r="G198" s="942" t="s">
        <v>424</v>
      </c>
      <c r="H198" s="942">
        <v>21</v>
      </c>
      <c r="I198" s="943">
        <v>0.97</v>
      </c>
    </row>
    <row r="199" spans="1:9" x14ac:dyDescent="0.25">
      <c r="A199" s="942" t="str">
        <f>Inek2021A1a2a[[#This Row],[PEPP]]&amp;"#"&amp;Inek2021A1a2a[[#This Row],[Klasse]]</f>
        <v>PA04C#1</v>
      </c>
      <c r="B199" s="942">
        <f>Inek2021A1a2a[[#This Row],[Klasse2]]</f>
        <v>1</v>
      </c>
      <c r="C199" s="943">
        <f>Inek2021A1a2a[[#This Row],[BewJeTag2]]</f>
        <v>1.3209</v>
      </c>
      <c r="D199" s="942" t="s">
        <v>394</v>
      </c>
      <c r="E199" s="942" t="s">
        <v>404</v>
      </c>
      <c r="F199" s="942" t="s">
        <v>425</v>
      </c>
      <c r="G199" s="942" t="s">
        <v>426</v>
      </c>
      <c r="H199" s="942">
        <v>1</v>
      </c>
      <c r="I199" s="943">
        <v>1.3209</v>
      </c>
    </row>
    <row r="200" spans="1:9" x14ac:dyDescent="0.25">
      <c r="A200" s="942" t="str">
        <f>Inek2021A1a2a[[#This Row],[PEPP]]&amp;"#"&amp;Inek2021A1a2a[[#This Row],[Klasse]]</f>
        <v>PA04C#2</v>
      </c>
      <c r="B200" s="942">
        <f>Inek2021A1a2a[[#This Row],[Klasse2]]</f>
        <v>2</v>
      </c>
      <c r="C200" s="943">
        <f>Inek2021A1a2a[[#This Row],[BewJeTag2]]</f>
        <v>1.1571</v>
      </c>
      <c r="D200" s="942" t="s">
        <v>394</v>
      </c>
      <c r="E200" s="942" t="s">
        <v>404</v>
      </c>
      <c r="F200" s="942" t="s">
        <v>425</v>
      </c>
      <c r="G200" s="942" t="s">
        <v>426</v>
      </c>
      <c r="H200" s="942">
        <v>2</v>
      </c>
      <c r="I200" s="943">
        <v>1.1571</v>
      </c>
    </row>
    <row r="201" spans="1:9" x14ac:dyDescent="0.25">
      <c r="A201" s="942" t="str">
        <f>Inek2021A1a2a[[#This Row],[PEPP]]&amp;"#"&amp;Inek2021A1a2a[[#This Row],[Klasse]]</f>
        <v>PA04C#3</v>
      </c>
      <c r="B201" s="942">
        <f>Inek2021A1a2a[[#This Row],[Klasse2]]</f>
        <v>3</v>
      </c>
      <c r="C201" s="943">
        <f>Inek2021A1a2a[[#This Row],[BewJeTag2]]</f>
        <v>1.1175999999999999</v>
      </c>
      <c r="D201" s="942" t="s">
        <v>394</v>
      </c>
      <c r="E201" s="942" t="s">
        <v>404</v>
      </c>
      <c r="F201" s="942" t="s">
        <v>425</v>
      </c>
      <c r="G201" s="942" t="s">
        <v>426</v>
      </c>
      <c r="H201" s="942">
        <v>3</v>
      </c>
      <c r="I201" s="943">
        <v>1.1175999999999999</v>
      </c>
    </row>
    <row r="202" spans="1:9" x14ac:dyDescent="0.25">
      <c r="A202" s="942" t="str">
        <f>Inek2021A1a2a[[#This Row],[PEPP]]&amp;"#"&amp;Inek2021A1a2a[[#This Row],[Klasse]]</f>
        <v>PA04C#4</v>
      </c>
      <c r="B202" s="942">
        <f>Inek2021A1a2a[[#This Row],[Klasse2]]</f>
        <v>4</v>
      </c>
      <c r="C202" s="943">
        <f>Inek2021A1a2a[[#This Row],[BewJeTag2]]</f>
        <v>1.1031</v>
      </c>
      <c r="D202" s="942" t="s">
        <v>394</v>
      </c>
      <c r="E202" s="942" t="s">
        <v>404</v>
      </c>
      <c r="F202" s="942" t="s">
        <v>425</v>
      </c>
      <c r="G202" s="942" t="s">
        <v>426</v>
      </c>
      <c r="H202" s="942">
        <v>4</v>
      </c>
      <c r="I202" s="943">
        <v>1.1031</v>
      </c>
    </row>
    <row r="203" spans="1:9" x14ac:dyDescent="0.25">
      <c r="A203" s="942" t="str">
        <f>Inek2021A1a2a[[#This Row],[PEPP]]&amp;"#"&amp;Inek2021A1a2a[[#This Row],[Klasse]]</f>
        <v>PA04C#5</v>
      </c>
      <c r="B203" s="942">
        <f>Inek2021A1a2a[[#This Row],[Klasse2]]</f>
        <v>5</v>
      </c>
      <c r="C203" s="943">
        <f>Inek2021A1a2a[[#This Row],[BewJeTag2]]</f>
        <v>1.0894999999999999</v>
      </c>
      <c r="D203" s="942" t="s">
        <v>394</v>
      </c>
      <c r="E203" s="942" t="s">
        <v>404</v>
      </c>
      <c r="F203" s="942" t="s">
        <v>425</v>
      </c>
      <c r="G203" s="942" t="s">
        <v>426</v>
      </c>
      <c r="H203" s="942">
        <v>5</v>
      </c>
      <c r="I203" s="943">
        <v>1.0894999999999999</v>
      </c>
    </row>
    <row r="204" spans="1:9" x14ac:dyDescent="0.25">
      <c r="A204" s="942" t="str">
        <f>Inek2021A1a2a[[#This Row],[PEPP]]&amp;"#"&amp;Inek2021A1a2a[[#This Row],[Klasse]]</f>
        <v>PA04C#6</v>
      </c>
      <c r="B204" s="942">
        <f>Inek2021A1a2a[[#This Row],[Klasse2]]</f>
        <v>6</v>
      </c>
      <c r="C204" s="943">
        <f>Inek2021A1a2a[[#This Row],[BewJeTag2]]</f>
        <v>1.0759000000000001</v>
      </c>
      <c r="D204" s="942" t="s">
        <v>394</v>
      </c>
      <c r="E204" s="942" t="s">
        <v>404</v>
      </c>
      <c r="F204" s="942" t="s">
        <v>425</v>
      </c>
      <c r="G204" s="942" t="s">
        <v>426</v>
      </c>
      <c r="H204" s="942">
        <v>6</v>
      </c>
      <c r="I204" s="943">
        <v>1.0759000000000001</v>
      </c>
    </row>
    <row r="205" spans="1:9" x14ac:dyDescent="0.25">
      <c r="A205" s="942" t="str">
        <f>Inek2021A1a2a[[#This Row],[PEPP]]&amp;"#"&amp;Inek2021A1a2a[[#This Row],[Klasse]]</f>
        <v>PA04C#7</v>
      </c>
      <c r="B205" s="942">
        <f>Inek2021A1a2a[[#This Row],[Klasse2]]</f>
        <v>7</v>
      </c>
      <c r="C205" s="943">
        <f>Inek2021A1a2a[[#This Row],[BewJeTag2]]</f>
        <v>1.0623</v>
      </c>
      <c r="D205" s="942" t="s">
        <v>394</v>
      </c>
      <c r="E205" s="942" t="s">
        <v>404</v>
      </c>
      <c r="F205" s="942" t="s">
        <v>425</v>
      </c>
      <c r="G205" s="942" t="s">
        <v>426</v>
      </c>
      <c r="H205" s="942">
        <v>7</v>
      </c>
      <c r="I205" s="943">
        <v>1.0623</v>
      </c>
    </row>
    <row r="206" spans="1:9" x14ac:dyDescent="0.25">
      <c r="A206" s="942" t="str">
        <f>Inek2021A1a2a[[#This Row],[PEPP]]&amp;"#"&amp;Inek2021A1a2a[[#This Row],[Klasse]]</f>
        <v>PA04C#8</v>
      </c>
      <c r="B206" s="942">
        <f>Inek2021A1a2a[[#This Row],[Klasse2]]</f>
        <v>8</v>
      </c>
      <c r="C206" s="943">
        <f>Inek2021A1a2a[[#This Row],[BewJeTag2]]</f>
        <v>1.0487</v>
      </c>
      <c r="D206" s="942" t="s">
        <v>394</v>
      </c>
      <c r="E206" s="942" t="s">
        <v>404</v>
      </c>
      <c r="F206" s="942" t="s">
        <v>425</v>
      </c>
      <c r="G206" s="942" t="s">
        <v>426</v>
      </c>
      <c r="H206" s="942">
        <v>8</v>
      </c>
      <c r="I206" s="943">
        <v>1.0487</v>
      </c>
    </row>
    <row r="207" spans="1:9" x14ac:dyDescent="0.25">
      <c r="A207" s="942" t="str">
        <f>Inek2021A1a2a[[#This Row],[PEPP]]&amp;"#"&amp;Inek2021A1a2a[[#This Row],[Klasse]]</f>
        <v>PA04C#9</v>
      </c>
      <c r="B207" s="942">
        <f>Inek2021A1a2a[[#This Row],[Klasse2]]</f>
        <v>9</v>
      </c>
      <c r="C207" s="943">
        <f>Inek2021A1a2a[[#This Row],[BewJeTag2]]</f>
        <v>1.0350999999999999</v>
      </c>
      <c r="D207" s="942" t="s">
        <v>394</v>
      </c>
      <c r="E207" s="942" t="s">
        <v>404</v>
      </c>
      <c r="F207" s="942" t="s">
        <v>425</v>
      </c>
      <c r="G207" s="942" t="s">
        <v>426</v>
      </c>
      <c r="H207" s="942">
        <v>9</v>
      </c>
      <c r="I207" s="943">
        <v>1.0350999999999999</v>
      </c>
    </row>
    <row r="208" spans="1:9" x14ac:dyDescent="0.25">
      <c r="A208" s="942" t="str">
        <f>Inek2021A1a2a[[#This Row],[PEPP]]&amp;"#"&amp;Inek2021A1a2a[[#This Row],[Klasse]]</f>
        <v>PA04C#10</v>
      </c>
      <c r="B208" s="942">
        <f>Inek2021A1a2a[[#This Row],[Klasse2]]</f>
        <v>10</v>
      </c>
      <c r="C208" s="943">
        <f>Inek2021A1a2a[[#This Row],[BewJeTag2]]</f>
        <v>1.0215000000000001</v>
      </c>
      <c r="D208" s="942" t="s">
        <v>394</v>
      </c>
      <c r="E208" s="942" t="s">
        <v>404</v>
      </c>
      <c r="F208" s="942" t="s">
        <v>425</v>
      </c>
      <c r="G208" s="942" t="s">
        <v>426</v>
      </c>
      <c r="H208" s="942">
        <v>10</v>
      </c>
      <c r="I208" s="943">
        <v>1.0215000000000001</v>
      </c>
    </row>
    <row r="209" spans="1:9" x14ac:dyDescent="0.25">
      <c r="A209" s="942" t="str">
        <f>Inek2021A1a2a[[#This Row],[PEPP]]&amp;"#"&amp;Inek2021A1a2a[[#This Row],[Klasse]]</f>
        <v>PA04C#11</v>
      </c>
      <c r="B209" s="942">
        <f>Inek2021A1a2a[[#This Row],[Klasse2]]</f>
        <v>11</v>
      </c>
      <c r="C209" s="943">
        <f>Inek2021A1a2a[[#This Row],[BewJeTag2]]</f>
        <v>1.0079</v>
      </c>
      <c r="D209" s="942" t="s">
        <v>394</v>
      </c>
      <c r="E209" s="942" t="s">
        <v>404</v>
      </c>
      <c r="F209" s="942" t="s">
        <v>425</v>
      </c>
      <c r="G209" s="942" t="s">
        <v>426</v>
      </c>
      <c r="H209" s="942">
        <v>11</v>
      </c>
      <c r="I209" s="943">
        <v>1.0079</v>
      </c>
    </row>
    <row r="210" spans="1:9" x14ac:dyDescent="0.25">
      <c r="A210" s="942" t="str">
        <f>Inek2021A1a2a[[#This Row],[PEPP]]&amp;"#"&amp;Inek2021A1a2a[[#This Row],[Klasse]]</f>
        <v>PA04C#12</v>
      </c>
      <c r="B210" s="942">
        <f>Inek2021A1a2a[[#This Row],[Klasse2]]</f>
        <v>12</v>
      </c>
      <c r="C210" s="943">
        <f>Inek2021A1a2a[[#This Row],[BewJeTag2]]</f>
        <v>0.99429999999999996</v>
      </c>
      <c r="D210" s="942" t="s">
        <v>394</v>
      </c>
      <c r="E210" s="942" t="s">
        <v>404</v>
      </c>
      <c r="F210" s="942" t="s">
        <v>425</v>
      </c>
      <c r="G210" s="942" t="s">
        <v>426</v>
      </c>
      <c r="H210" s="942">
        <v>12</v>
      </c>
      <c r="I210" s="943">
        <v>0.99429999999999996</v>
      </c>
    </row>
    <row r="211" spans="1:9" x14ac:dyDescent="0.25">
      <c r="A211" s="942" t="str">
        <f>Inek2021A1a2a[[#This Row],[PEPP]]&amp;"#"&amp;Inek2021A1a2a[[#This Row],[Klasse]]</f>
        <v>PA04C#13</v>
      </c>
      <c r="B211" s="942">
        <f>Inek2021A1a2a[[#This Row],[Klasse2]]</f>
        <v>13</v>
      </c>
      <c r="C211" s="943">
        <f>Inek2021A1a2a[[#This Row],[BewJeTag2]]</f>
        <v>0.98070000000000002</v>
      </c>
      <c r="D211" s="942" t="s">
        <v>394</v>
      </c>
      <c r="E211" s="942" t="s">
        <v>404</v>
      </c>
      <c r="F211" s="942" t="s">
        <v>425</v>
      </c>
      <c r="G211" s="942" t="s">
        <v>426</v>
      </c>
      <c r="H211" s="942">
        <v>13</v>
      </c>
      <c r="I211" s="943">
        <v>0.98070000000000002</v>
      </c>
    </row>
    <row r="212" spans="1:9" x14ac:dyDescent="0.25">
      <c r="A212" s="942" t="str">
        <f>Inek2021A1a2a[[#This Row],[PEPP]]&amp;"#"&amp;Inek2021A1a2a[[#This Row],[Klasse]]</f>
        <v>PA04C#14</v>
      </c>
      <c r="B212" s="942">
        <f>Inek2021A1a2a[[#This Row],[Klasse2]]</f>
        <v>14</v>
      </c>
      <c r="C212" s="943">
        <f>Inek2021A1a2a[[#This Row],[BewJeTag2]]</f>
        <v>0.96709999999999996</v>
      </c>
      <c r="D212" s="942" t="s">
        <v>394</v>
      </c>
      <c r="E212" s="942" t="s">
        <v>404</v>
      </c>
      <c r="F212" s="942" t="s">
        <v>425</v>
      </c>
      <c r="G212" s="942" t="s">
        <v>426</v>
      </c>
      <c r="H212" s="942">
        <v>14</v>
      </c>
      <c r="I212" s="943">
        <v>0.96709999999999996</v>
      </c>
    </row>
    <row r="213" spans="1:9" x14ac:dyDescent="0.25">
      <c r="A213" s="942" t="str">
        <f>Inek2021A1a2a[[#This Row],[PEPP]]&amp;"#"&amp;Inek2021A1a2a[[#This Row],[Klasse]]</f>
        <v>PA04C#15</v>
      </c>
      <c r="B213" s="942">
        <f>Inek2021A1a2a[[#This Row],[Klasse2]]</f>
        <v>15</v>
      </c>
      <c r="C213" s="943">
        <f>Inek2021A1a2a[[#This Row],[BewJeTag2]]</f>
        <v>0.95350000000000001</v>
      </c>
      <c r="D213" s="942" t="s">
        <v>394</v>
      </c>
      <c r="E213" s="942" t="s">
        <v>404</v>
      </c>
      <c r="F213" s="942" t="s">
        <v>425</v>
      </c>
      <c r="G213" s="942" t="s">
        <v>426</v>
      </c>
      <c r="H213" s="942">
        <v>15</v>
      </c>
      <c r="I213" s="943">
        <v>0.95350000000000001</v>
      </c>
    </row>
    <row r="214" spans="1:9" x14ac:dyDescent="0.25">
      <c r="A214" s="942" t="str">
        <f>Inek2021A1a2a[[#This Row],[PEPP]]&amp;"#"&amp;Inek2021A1a2a[[#This Row],[Klasse]]</f>
        <v>PA04C#16</v>
      </c>
      <c r="B214" s="942">
        <f>Inek2021A1a2a[[#This Row],[Klasse2]]</f>
        <v>16</v>
      </c>
      <c r="C214" s="943">
        <f>Inek2021A1a2a[[#This Row],[BewJeTag2]]</f>
        <v>0.93989999999999996</v>
      </c>
      <c r="D214" s="942" t="s">
        <v>394</v>
      </c>
      <c r="E214" s="942" t="s">
        <v>404</v>
      </c>
      <c r="F214" s="942" t="s">
        <v>425</v>
      </c>
      <c r="G214" s="942" t="s">
        <v>426</v>
      </c>
      <c r="H214" s="942">
        <v>16</v>
      </c>
      <c r="I214" s="943">
        <v>0.93989999999999996</v>
      </c>
    </row>
    <row r="215" spans="1:9" x14ac:dyDescent="0.25">
      <c r="A215" s="942" t="str">
        <f>Inek2021A1a2a[[#This Row],[PEPP]]&amp;"#"&amp;Inek2021A1a2a[[#This Row],[Klasse]]</f>
        <v>PA04C#17</v>
      </c>
      <c r="B215" s="942">
        <f>Inek2021A1a2a[[#This Row],[Klasse2]]</f>
        <v>17</v>
      </c>
      <c r="C215" s="943">
        <f>Inek2021A1a2a[[#This Row],[BewJeTag2]]</f>
        <v>0.92630000000000001</v>
      </c>
      <c r="D215" s="942" t="s">
        <v>394</v>
      </c>
      <c r="E215" s="942" t="s">
        <v>404</v>
      </c>
      <c r="F215" s="942" t="s">
        <v>425</v>
      </c>
      <c r="G215" s="942" t="s">
        <v>426</v>
      </c>
      <c r="H215" s="942">
        <v>17</v>
      </c>
      <c r="I215" s="943">
        <v>0.92630000000000001</v>
      </c>
    </row>
    <row r="216" spans="1:9" x14ac:dyDescent="0.25">
      <c r="A216" s="942" t="str">
        <f>Inek2021A1a2a[[#This Row],[PEPP]]&amp;"#"&amp;Inek2021A1a2a[[#This Row],[Klasse]]</f>
        <v>PA04C#18</v>
      </c>
      <c r="B216" s="942">
        <f>Inek2021A1a2a[[#This Row],[Klasse2]]</f>
        <v>18</v>
      </c>
      <c r="C216" s="943">
        <f>Inek2021A1a2a[[#This Row],[BewJeTag2]]</f>
        <v>0.91269999999999996</v>
      </c>
      <c r="D216" s="942" t="s">
        <v>394</v>
      </c>
      <c r="E216" s="942" t="s">
        <v>404</v>
      </c>
      <c r="F216" s="942" t="s">
        <v>425</v>
      </c>
      <c r="G216" s="942" t="s">
        <v>426</v>
      </c>
      <c r="H216" s="942">
        <v>18</v>
      </c>
      <c r="I216" s="943">
        <v>0.91269999999999996</v>
      </c>
    </row>
    <row r="217" spans="1:9" x14ac:dyDescent="0.25">
      <c r="A217" s="942" t="str">
        <f>Inek2021A1a2a[[#This Row],[PEPP]]&amp;"#"&amp;Inek2021A1a2a[[#This Row],[Klasse]]</f>
        <v>PA04C#19</v>
      </c>
      <c r="B217" s="942">
        <f>Inek2021A1a2a[[#This Row],[Klasse2]]</f>
        <v>19</v>
      </c>
      <c r="C217" s="943">
        <f>Inek2021A1a2a[[#This Row],[BewJeTag2]]</f>
        <v>0.89910000000000001</v>
      </c>
      <c r="D217" s="942" t="s">
        <v>394</v>
      </c>
      <c r="E217" s="942" t="s">
        <v>404</v>
      </c>
      <c r="F217" s="942" t="s">
        <v>425</v>
      </c>
      <c r="G217" s="942" t="s">
        <v>426</v>
      </c>
      <c r="H217" s="942">
        <v>19</v>
      </c>
      <c r="I217" s="943">
        <v>0.89910000000000001</v>
      </c>
    </row>
    <row r="218" spans="1:9" x14ac:dyDescent="0.25">
      <c r="A218" s="942" t="str">
        <f>Inek2021A1a2a[[#This Row],[PEPP]]&amp;"#"&amp;Inek2021A1a2a[[#This Row],[Klasse]]</f>
        <v>PA04C#20</v>
      </c>
      <c r="B218" s="942">
        <f>Inek2021A1a2a[[#This Row],[Klasse2]]</f>
        <v>20</v>
      </c>
      <c r="C218" s="943">
        <f>Inek2021A1a2a[[#This Row],[BewJeTag2]]</f>
        <v>0.88549999999999995</v>
      </c>
      <c r="D218" s="942" t="s">
        <v>394</v>
      </c>
      <c r="E218" s="942" t="s">
        <v>404</v>
      </c>
      <c r="F218" s="942" t="s">
        <v>425</v>
      </c>
      <c r="G218" s="942" t="s">
        <v>426</v>
      </c>
      <c r="H218" s="942">
        <v>20</v>
      </c>
      <c r="I218" s="943">
        <v>0.88549999999999995</v>
      </c>
    </row>
    <row r="219" spans="1:9" x14ac:dyDescent="0.25">
      <c r="A219" s="942" t="str">
        <f>Inek2021A1a2a[[#This Row],[PEPP]]&amp;"#"&amp;Inek2021A1a2a[[#This Row],[Klasse]]</f>
        <v>PA14A#1</v>
      </c>
      <c r="B219" s="942">
        <f>Inek2021A1a2a[[#This Row],[Klasse2]]</f>
        <v>1</v>
      </c>
      <c r="C219" s="943">
        <f>Inek2021A1a2a[[#This Row],[BewJeTag2]]</f>
        <v>1.3801000000000001</v>
      </c>
      <c r="D219" s="942" t="s">
        <v>394</v>
      </c>
      <c r="E219" s="942" t="s">
        <v>404</v>
      </c>
      <c r="F219" s="942" t="s">
        <v>427</v>
      </c>
      <c r="G219" s="942" t="s">
        <v>428</v>
      </c>
      <c r="H219" s="942">
        <v>1</v>
      </c>
      <c r="I219" s="943">
        <v>1.3801000000000001</v>
      </c>
    </row>
    <row r="220" spans="1:9" x14ac:dyDescent="0.25">
      <c r="A220" s="942" t="str">
        <f>Inek2021A1a2a[[#This Row],[PEPP]]&amp;"#"&amp;Inek2021A1a2a[[#This Row],[Klasse]]</f>
        <v>PA14A#2</v>
      </c>
      <c r="B220" s="942">
        <f>Inek2021A1a2a[[#This Row],[Klasse2]]</f>
        <v>2</v>
      </c>
      <c r="C220" s="943">
        <f>Inek2021A1a2a[[#This Row],[BewJeTag2]]</f>
        <v>1.2982</v>
      </c>
      <c r="D220" s="942" t="s">
        <v>394</v>
      </c>
      <c r="E220" s="942" t="s">
        <v>404</v>
      </c>
      <c r="F220" s="942" t="s">
        <v>427</v>
      </c>
      <c r="G220" s="942" t="s">
        <v>428</v>
      </c>
      <c r="H220" s="942">
        <v>2</v>
      </c>
      <c r="I220" s="943">
        <v>1.2982</v>
      </c>
    </row>
    <row r="221" spans="1:9" x14ac:dyDescent="0.25">
      <c r="A221" s="942" t="str">
        <f>Inek2021A1a2a[[#This Row],[PEPP]]&amp;"#"&amp;Inek2021A1a2a[[#This Row],[Klasse]]</f>
        <v>PA14A#3</v>
      </c>
      <c r="B221" s="942">
        <f>Inek2021A1a2a[[#This Row],[Klasse2]]</f>
        <v>3</v>
      </c>
      <c r="C221" s="943">
        <f>Inek2021A1a2a[[#This Row],[BewJeTag2]]</f>
        <v>1.27</v>
      </c>
      <c r="D221" s="942" t="s">
        <v>394</v>
      </c>
      <c r="E221" s="942" t="s">
        <v>404</v>
      </c>
      <c r="F221" s="942" t="s">
        <v>427</v>
      </c>
      <c r="G221" s="942" t="s">
        <v>428</v>
      </c>
      <c r="H221" s="942">
        <v>3</v>
      </c>
      <c r="I221" s="943">
        <v>1.27</v>
      </c>
    </row>
    <row r="222" spans="1:9" x14ac:dyDescent="0.25">
      <c r="A222" s="942" t="str">
        <f>Inek2021A1a2a[[#This Row],[PEPP]]&amp;"#"&amp;Inek2021A1a2a[[#This Row],[Klasse]]</f>
        <v>PA14A#4</v>
      </c>
      <c r="B222" s="942">
        <f>Inek2021A1a2a[[#This Row],[Klasse2]]</f>
        <v>4</v>
      </c>
      <c r="C222" s="943">
        <f>Inek2021A1a2a[[#This Row],[BewJeTag2]]</f>
        <v>1.2414000000000001</v>
      </c>
      <c r="D222" s="942" t="s">
        <v>394</v>
      </c>
      <c r="E222" s="942" t="s">
        <v>404</v>
      </c>
      <c r="F222" s="942" t="s">
        <v>427</v>
      </c>
      <c r="G222" s="942" t="s">
        <v>428</v>
      </c>
      <c r="H222" s="942">
        <v>4</v>
      </c>
      <c r="I222" s="943">
        <v>1.2414000000000001</v>
      </c>
    </row>
    <row r="223" spans="1:9" x14ac:dyDescent="0.25">
      <c r="A223" s="942" t="str">
        <f>Inek2021A1a2a[[#This Row],[PEPP]]&amp;"#"&amp;Inek2021A1a2a[[#This Row],[Klasse]]</f>
        <v>PA14A#5</v>
      </c>
      <c r="B223" s="942">
        <f>Inek2021A1a2a[[#This Row],[Klasse2]]</f>
        <v>5</v>
      </c>
      <c r="C223" s="943">
        <f>Inek2021A1a2a[[#This Row],[BewJeTag2]]</f>
        <v>1.2128000000000001</v>
      </c>
      <c r="D223" s="942" t="s">
        <v>394</v>
      </c>
      <c r="E223" s="942" t="s">
        <v>404</v>
      </c>
      <c r="F223" s="942" t="s">
        <v>427</v>
      </c>
      <c r="G223" s="942" t="s">
        <v>428</v>
      </c>
      <c r="H223" s="942">
        <v>5</v>
      </c>
      <c r="I223" s="943">
        <v>1.2128000000000001</v>
      </c>
    </row>
    <row r="224" spans="1:9" x14ac:dyDescent="0.25">
      <c r="A224" s="942" t="str">
        <f>Inek2021A1a2a[[#This Row],[PEPP]]&amp;"#"&amp;Inek2021A1a2a[[#This Row],[Klasse]]</f>
        <v>PA14A#6</v>
      </c>
      <c r="B224" s="942">
        <f>Inek2021A1a2a[[#This Row],[Klasse2]]</f>
        <v>6</v>
      </c>
      <c r="C224" s="943">
        <f>Inek2021A1a2a[[#This Row],[BewJeTag2]]</f>
        <v>1.1841999999999999</v>
      </c>
      <c r="D224" s="942" t="s">
        <v>394</v>
      </c>
      <c r="E224" s="942" t="s">
        <v>404</v>
      </c>
      <c r="F224" s="942" t="s">
        <v>427</v>
      </c>
      <c r="G224" s="942" t="s">
        <v>428</v>
      </c>
      <c r="H224" s="942">
        <v>6</v>
      </c>
      <c r="I224" s="943">
        <v>1.1841999999999999</v>
      </c>
    </row>
    <row r="225" spans="1:9" x14ac:dyDescent="0.25">
      <c r="A225" s="942" t="str">
        <f>Inek2021A1a2a[[#This Row],[PEPP]]&amp;"#"&amp;Inek2021A1a2a[[#This Row],[Klasse]]</f>
        <v>PA14A#7</v>
      </c>
      <c r="B225" s="942">
        <f>Inek2021A1a2a[[#This Row],[Klasse2]]</f>
        <v>7</v>
      </c>
      <c r="C225" s="943">
        <f>Inek2021A1a2a[[#This Row],[BewJeTag2]]</f>
        <v>1.1555</v>
      </c>
      <c r="D225" s="942" t="s">
        <v>394</v>
      </c>
      <c r="E225" s="942" t="s">
        <v>404</v>
      </c>
      <c r="F225" s="942" t="s">
        <v>427</v>
      </c>
      <c r="G225" s="942" t="s">
        <v>428</v>
      </c>
      <c r="H225" s="942">
        <v>7</v>
      </c>
      <c r="I225" s="943">
        <v>1.1555</v>
      </c>
    </row>
    <row r="226" spans="1:9" x14ac:dyDescent="0.25">
      <c r="A226" s="942" t="str">
        <f>Inek2021A1a2a[[#This Row],[PEPP]]&amp;"#"&amp;Inek2021A1a2a[[#This Row],[Klasse]]</f>
        <v>PA14A#8</v>
      </c>
      <c r="B226" s="942">
        <f>Inek2021A1a2a[[#This Row],[Klasse2]]</f>
        <v>8</v>
      </c>
      <c r="C226" s="943">
        <f>Inek2021A1a2a[[#This Row],[BewJeTag2]]</f>
        <v>1.1269</v>
      </c>
      <c r="D226" s="942" t="s">
        <v>394</v>
      </c>
      <c r="E226" s="942" t="s">
        <v>404</v>
      </c>
      <c r="F226" s="942" t="s">
        <v>427</v>
      </c>
      <c r="G226" s="942" t="s">
        <v>428</v>
      </c>
      <c r="H226" s="942">
        <v>8</v>
      </c>
      <c r="I226" s="943">
        <v>1.1269</v>
      </c>
    </row>
    <row r="227" spans="1:9" x14ac:dyDescent="0.25">
      <c r="A227" s="942" t="str">
        <f>Inek2021A1a2a[[#This Row],[PEPP]]&amp;"#"&amp;Inek2021A1a2a[[#This Row],[Klasse]]</f>
        <v>PA14A#9</v>
      </c>
      <c r="B227" s="942">
        <f>Inek2021A1a2a[[#This Row],[Klasse2]]</f>
        <v>9</v>
      </c>
      <c r="C227" s="943">
        <f>Inek2021A1a2a[[#This Row],[BewJeTag2]]</f>
        <v>1.0983000000000001</v>
      </c>
      <c r="D227" s="942" t="s">
        <v>394</v>
      </c>
      <c r="E227" s="942" t="s">
        <v>404</v>
      </c>
      <c r="F227" s="942" t="s">
        <v>427</v>
      </c>
      <c r="G227" s="942" t="s">
        <v>428</v>
      </c>
      <c r="H227" s="942">
        <v>9</v>
      </c>
      <c r="I227" s="943">
        <v>1.0983000000000001</v>
      </c>
    </row>
    <row r="228" spans="1:9" x14ac:dyDescent="0.25">
      <c r="A228" s="942" t="str">
        <f>Inek2021A1a2a[[#This Row],[PEPP]]&amp;"#"&amp;Inek2021A1a2a[[#This Row],[Klasse]]</f>
        <v>PA14A#10</v>
      </c>
      <c r="B228" s="942">
        <f>Inek2021A1a2a[[#This Row],[Klasse2]]</f>
        <v>10</v>
      </c>
      <c r="C228" s="943">
        <f>Inek2021A1a2a[[#This Row],[BewJeTag2]]</f>
        <v>1.0697000000000001</v>
      </c>
      <c r="D228" s="942" t="s">
        <v>394</v>
      </c>
      <c r="E228" s="942" t="s">
        <v>404</v>
      </c>
      <c r="F228" s="942" t="s">
        <v>427</v>
      </c>
      <c r="G228" s="942" t="s">
        <v>428</v>
      </c>
      <c r="H228" s="942">
        <v>10</v>
      </c>
      <c r="I228" s="943">
        <v>1.0697000000000001</v>
      </c>
    </row>
    <row r="229" spans="1:9" x14ac:dyDescent="0.25">
      <c r="A229" s="942" t="str">
        <f>Inek2021A1a2a[[#This Row],[PEPP]]&amp;"#"&amp;Inek2021A1a2a[[#This Row],[Klasse]]</f>
        <v>PA14B#1</v>
      </c>
      <c r="B229" s="942">
        <f>Inek2021A1a2a[[#This Row],[Klasse2]]</f>
        <v>1</v>
      </c>
      <c r="C229" s="943">
        <f>Inek2021A1a2a[[#This Row],[BewJeTag2]]</f>
        <v>1.3202</v>
      </c>
      <c r="D229" s="942" t="s">
        <v>394</v>
      </c>
      <c r="E229" s="942" t="s">
        <v>404</v>
      </c>
      <c r="F229" s="942" t="s">
        <v>429</v>
      </c>
      <c r="G229" s="942" t="s">
        <v>430</v>
      </c>
      <c r="H229" s="942">
        <v>1</v>
      </c>
      <c r="I229" s="943">
        <v>1.3202</v>
      </c>
    </row>
    <row r="230" spans="1:9" x14ac:dyDescent="0.25">
      <c r="A230" s="942" t="str">
        <f>Inek2021A1a2a[[#This Row],[PEPP]]&amp;"#"&amp;Inek2021A1a2a[[#This Row],[Klasse]]</f>
        <v>PA14B#2</v>
      </c>
      <c r="B230" s="942">
        <f>Inek2021A1a2a[[#This Row],[Klasse2]]</f>
        <v>2</v>
      </c>
      <c r="C230" s="943">
        <f>Inek2021A1a2a[[#This Row],[BewJeTag2]]</f>
        <v>1.2219</v>
      </c>
      <c r="D230" s="942" t="s">
        <v>394</v>
      </c>
      <c r="E230" s="942" t="s">
        <v>404</v>
      </c>
      <c r="F230" s="942" t="s">
        <v>429</v>
      </c>
      <c r="G230" s="942" t="s">
        <v>430</v>
      </c>
      <c r="H230" s="942">
        <v>2</v>
      </c>
      <c r="I230" s="943">
        <v>1.2219</v>
      </c>
    </row>
    <row r="231" spans="1:9" x14ac:dyDescent="0.25">
      <c r="A231" s="942" t="str">
        <f>Inek2021A1a2a[[#This Row],[PEPP]]&amp;"#"&amp;Inek2021A1a2a[[#This Row],[Klasse]]</f>
        <v>PA14B#3</v>
      </c>
      <c r="B231" s="942">
        <f>Inek2021A1a2a[[#This Row],[Klasse2]]</f>
        <v>3</v>
      </c>
      <c r="C231" s="943">
        <f>Inek2021A1a2a[[#This Row],[BewJeTag2]]</f>
        <v>1.1916</v>
      </c>
      <c r="D231" s="942" t="s">
        <v>394</v>
      </c>
      <c r="E231" s="942" t="s">
        <v>404</v>
      </c>
      <c r="F231" s="942" t="s">
        <v>429</v>
      </c>
      <c r="G231" s="942" t="s">
        <v>430</v>
      </c>
      <c r="H231" s="942">
        <v>3</v>
      </c>
      <c r="I231" s="943">
        <v>1.1916</v>
      </c>
    </row>
    <row r="232" spans="1:9" x14ac:dyDescent="0.25">
      <c r="A232" s="942" t="str">
        <f>Inek2021A1a2a[[#This Row],[PEPP]]&amp;"#"&amp;Inek2021A1a2a[[#This Row],[Klasse]]</f>
        <v>PA14B#4</v>
      </c>
      <c r="B232" s="942">
        <f>Inek2021A1a2a[[#This Row],[Klasse2]]</f>
        <v>4</v>
      </c>
      <c r="C232" s="943">
        <f>Inek2021A1a2a[[#This Row],[BewJeTag2]]</f>
        <v>1.1615</v>
      </c>
      <c r="D232" s="942" t="s">
        <v>394</v>
      </c>
      <c r="E232" s="942" t="s">
        <v>404</v>
      </c>
      <c r="F232" s="942" t="s">
        <v>429</v>
      </c>
      <c r="G232" s="942" t="s">
        <v>430</v>
      </c>
      <c r="H232" s="942">
        <v>4</v>
      </c>
      <c r="I232" s="943">
        <v>1.1615</v>
      </c>
    </row>
    <row r="233" spans="1:9" x14ac:dyDescent="0.25">
      <c r="A233" s="942" t="str">
        <f>Inek2021A1a2a[[#This Row],[PEPP]]&amp;"#"&amp;Inek2021A1a2a[[#This Row],[Klasse]]</f>
        <v>PA14B#5</v>
      </c>
      <c r="B233" s="942">
        <f>Inek2021A1a2a[[#This Row],[Klasse2]]</f>
        <v>5</v>
      </c>
      <c r="C233" s="943">
        <f>Inek2021A1a2a[[#This Row],[BewJeTag2]]</f>
        <v>1.1315</v>
      </c>
      <c r="D233" s="942" t="s">
        <v>394</v>
      </c>
      <c r="E233" s="942" t="s">
        <v>404</v>
      </c>
      <c r="F233" s="942" t="s">
        <v>429</v>
      </c>
      <c r="G233" s="942" t="s">
        <v>430</v>
      </c>
      <c r="H233" s="942">
        <v>5</v>
      </c>
      <c r="I233" s="943">
        <v>1.1315</v>
      </c>
    </row>
    <row r="234" spans="1:9" x14ac:dyDescent="0.25">
      <c r="A234" s="942" t="str">
        <f>Inek2021A1a2a[[#This Row],[PEPP]]&amp;"#"&amp;Inek2021A1a2a[[#This Row],[Klasse]]</f>
        <v>PA14B#6</v>
      </c>
      <c r="B234" s="942">
        <f>Inek2021A1a2a[[#This Row],[Klasse2]]</f>
        <v>6</v>
      </c>
      <c r="C234" s="943">
        <f>Inek2021A1a2a[[#This Row],[BewJeTag2]]</f>
        <v>1.1014999999999999</v>
      </c>
      <c r="D234" s="942" t="s">
        <v>394</v>
      </c>
      <c r="E234" s="942" t="s">
        <v>404</v>
      </c>
      <c r="F234" s="942" t="s">
        <v>429</v>
      </c>
      <c r="G234" s="942" t="s">
        <v>430</v>
      </c>
      <c r="H234" s="942">
        <v>6</v>
      </c>
      <c r="I234" s="943">
        <v>1.1014999999999999</v>
      </c>
    </row>
    <row r="235" spans="1:9" x14ac:dyDescent="0.25">
      <c r="A235" s="942" t="str">
        <f>Inek2021A1a2a[[#This Row],[PEPP]]&amp;"#"&amp;Inek2021A1a2a[[#This Row],[Klasse]]</f>
        <v>PA14B#7</v>
      </c>
      <c r="B235" s="942">
        <f>Inek2021A1a2a[[#This Row],[Klasse2]]</f>
        <v>7</v>
      </c>
      <c r="C235" s="943">
        <f>Inek2021A1a2a[[#This Row],[BewJeTag2]]</f>
        <v>1.0714999999999999</v>
      </c>
      <c r="D235" s="942" t="s">
        <v>394</v>
      </c>
      <c r="E235" s="942" t="s">
        <v>404</v>
      </c>
      <c r="F235" s="942" t="s">
        <v>429</v>
      </c>
      <c r="G235" s="942" t="s">
        <v>430</v>
      </c>
      <c r="H235" s="942">
        <v>7</v>
      </c>
      <c r="I235" s="943">
        <v>1.0714999999999999</v>
      </c>
    </row>
    <row r="236" spans="1:9" x14ac:dyDescent="0.25">
      <c r="A236" s="942" t="str">
        <f>Inek2021A1a2a[[#This Row],[PEPP]]&amp;"#"&amp;Inek2021A1a2a[[#This Row],[Klasse]]</f>
        <v>PA14B#8</v>
      </c>
      <c r="B236" s="942">
        <f>Inek2021A1a2a[[#This Row],[Klasse2]]</f>
        <v>8</v>
      </c>
      <c r="C236" s="943">
        <f>Inek2021A1a2a[[#This Row],[BewJeTag2]]</f>
        <v>1.0415000000000001</v>
      </c>
      <c r="D236" s="942" t="s">
        <v>394</v>
      </c>
      <c r="E236" s="942" t="s">
        <v>404</v>
      </c>
      <c r="F236" s="942" t="s">
        <v>429</v>
      </c>
      <c r="G236" s="942" t="s">
        <v>430</v>
      </c>
      <c r="H236" s="942">
        <v>8</v>
      </c>
      <c r="I236" s="943">
        <v>1.0415000000000001</v>
      </c>
    </row>
    <row r="237" spans="1:9" x14ac:dyDescent="0.25">
      <c r="A237" s="942" t="str">
        <f>Inek2021A1a2a[[#This Row],[PEPP]]&amp;"#"&amp;Inek2021A1a2a[[#This Row],[Klasse]]</f>
        <v>PA14B#9</v>
      </c>
      <c r="B237" s="942">
        <f>Inek2021A1a2a[[#This Row],[Klasse2]]</f>
        <v>9</v>
      </c>
      <c r="C237" s="943">
        <f>Inek2021A1a2a[[#This Row],[BewJeTag2]]</f>
        <v>1.0115000000000001</v>
      </c>
      <c r="D237" s="942" t="s">
        <v>394</v>
      </c>
      <c r="E237" s="942" t="s">
        <v>404</v>
      </c>
      <c r="F237" s="942" t="s">
        <v>429</v>
      </c>
      <c r="G237" s="942" t="s">
        <v>430</v>
      </c>
      <c r="H237" s="942">
        <v>9</v>
      </c>
      <c r="I237" s="943">
        <v>1.0115000000000001</v>
      </c>
    </row>
    <row r="238" spans="1:9" x14ac:dyDescent="0.25">
      <c r="A238" s="942" t="str">
        <f>Inek2021A1a2a[[#This Row],[PEPP]]&amp;"#"&amp;Inek2021A1a2a[[#This Row],[Klasse]]</f>
        <v>PA14B#10</v>
      </c>
      <c r="B238" s="942">
        <f>Inek2021A1a2a[[#This Row],[Klasse2]]</f>
        <v>10</v>
      </c>
      <c r="C238" s="943">
        <f>Inek2021A1a2a[[#This Row],[BewJeTag2]]</f>
        <v>0.98150000000000004</v>
      </c>
      <c r="D238" s="942" t="s">
        <v>394</v>
      </c>
      <c r="E238" s="942" t="s">
        <v>404</v>
      </c>
      <c r="F238" s="942" t="s">
        <v>429</v>
      </c>
      <c r="G238" s="942" t="s">
        <v>430</v>
      </c>
      <c r="H238" s="942">
        <v>10</v>
      </c>
      <c r="I238" s="943">
        <v>0.98150000000000004</v>
      </c>
    </row>
    <row r="239" spans="1:9" x14ac:dyDescent="0.25">
      <c r="A239" s="942" t="str">
        <f>Inek2021A1a2a[[#This Row],[PEPP]]&amp;"#"&amp;Inek2021A1a2a[[#This Row],[Klasse]]</f>
        <v>PA14B#11</v>
      </c>
      <c r="B239" s="942">
        <f>Inek2021A1a2a[[#This Row],[Klasse2]]</f>
        <v>11</v>
      </c>
      <c r="C239" s="943">
        <f>Inek2021A1a2a[[#This Row],[BewJeTag2]]</f>
        <v>0.95150000000000001</v>
      </c>
      <c r="D239" s="942" t="s">
        <v>394</v>
      </c>
      <c r="E239" s="942" t="s">
        <v>404</v>
      </c>
      <c r="F239" s="942" t="s">
        <v>429</v>
      </c>
      <c r="G239" s="942" t="s">
        <v>430</v>
      </c>
      <c r="H239" s="942">
        <v>11</v>
      </c>
      <c r="I239" s="943">
        <v>0.95150000000000001</v>
      </c>
    </row>
    <row r="240" spans="1:9" x14ac:dyDescent="0.25">
      <c r="A240" s="942" t="str">
        <f>Inek2021A1a2a[[#This Row],[PEPP]]&amp;"#"&amp;Inek2021A1a2a[[#This Row],[Klasse]]</f>
        <v>PA14B#12</v>
      </c>
      <c r="B240" s="942">
        <f>Inek2021A1a2a[[#This Row],[Klasse2]]</f>
        <v>12</v>
      </c>
      <c r="C240" s="943">
        <f>Inek2021A1a2a[[#This Row],[BewJeTag2]]</f>
        <v>0.92149999999999999</v>
      </c>
      <c r="D240" s="942" t="s">
        <v>394</v>
      </c>
      <c r="E240" s="942" t="s">
        <v>404</v>
      </c>
      <c r="F240" s="942" t="s">
        <v>429</v>
      </c>
      <c r="G240" s="942" t="s">
        <v>430</v>
      </c>
      <c r="H240" s="942">
        <v>12</v>
      </c>
      <c r="I240" s="943">
        <v>0.92149999999999999</v>
      </c>
    </row>
    <row r="241" spans="1:9" x14ac:dyDescent="0.25">
      <c r="A241" s="942" t="str">
        <f>Inek2021A1a2a[[#This Row],[PEPP]]&amp;"#"&amp;Inek2021A1a2a[[#This Row],[Klasse]]</f>
        <v>PA15A#1</v>
      </c>
      <c r="B241" s="942">
        <f>Inek2021A1a2a[[#This Row],[Klasse2]]</f>
        <v>1</v>
      </c>
      <c r="C241" s="943">
        <f>Inek2021A1a2a[[#This Row],[BewJeTag2]]</f>
        <v>1.6003000000000001</v>
      </c>
      <c r="D241" s="942" t="s">
        <v>394</v>
      </c>
      <c r="E241" s="942" t="s">
        <v>404</v>
      </c>
      <c r="F241" s="942" t="s">
        <v>431</v>
      </c>
      <c r="G241" s="942" t="s">
        <v>504</v>
      </c>
      <c r="H241" s="942">
        <v>1</v>
      </c>
      <c r="I241" s="943">
        <v>1.6003000000000001</v>
      </c>
    </row>
    <row r="242" spans="1:9" x14ac:dyDescent="0.25">
      <c r="A242" s="942" t="str">
        <f>Inek2021A1a2a[[#This Row],[PEPP]]&amp;"#"&amp;Inek2021A1a2a[[#This Row],[Klasse]]</f>
        <v>PA15A#2</v>
      </c>
      <c r="B242" s="942">
        <f>Inek2021A1a2a[[#This Row],[Klasse2]]</f>
        <v>2</v>
      </c>
      <c r="C242" s="943">
        <f>Inek2021A1a2a[[#This Row],[BewJeTag2]]</f>
        <v>1.5665</v>
      </c>
      <c r="D242" s="942" t="s">
        <v>394</v>
      </c>
      <c r="E242" s="942" t="s">
        <v>404</v>
      </c>
      <c r="F242" s="942" t="s">
        <v>431</v>
      </c>
      <c r="G242" s="942" t="s">
        <v>504</v>
      </c>
      <c r="H242" s="942">
        <v>2</v>
      </c>
      <c r="I242" s="943">
        <v>1.5665</v>
      </c>
    </row>
    <row r="243" spans="1:9" x14ac:dyDescent="0.25">
      <c r="A243" s="942" t="str">
        <f>Inek2021A1a2a[[#This Row],[PEPP]]&amp;"#"&amp;Inek2021A1a2a[[#This Row],[Klasse]]</f>
        <v>PA15A#3</v>
      </c>
      <c r="B243" s="942">
        <f>Inek2021A1a2a[[#This Row],[Klasse2]]</f>
        <v>3</v>
      </c>
      <c r="C243" s="943">
        <f>Inek2021A1a2a[[#This Row],[BewJeTag2]]</f>
        <v>1.5441</v>
      </c>
      <c r="D243" s="942" t="s">
        <v>394</v>
      </c>
      <c r="E243" s="942" t="s">
        <v>404</v>
      </c>
      <c r="F243" s="942" t="s">
        <v>431</v>
      </c>
      <c r="G243" s="942" t="s">
        <v>504</v>
      </c>
      <c r="H243" s="942">
        <v>3</v>
      </c>
      <c r="I243" s="943">
        <v>1.5441</v>
      </c>
    </row>
    <row r="244" spans="1:9" x14ac:dyDescent="0.25">
      <c r="A244" s="942" t="str">
        <f>Inek2021A1a2a[[#This Row],[PEPP]]&amp;"#"&amp;Inek2021A1a2a[[#This Row],[Klasse]]</f>
        <v>PA15A#4</v>
      </c>
      <c r="B244" s="942">
        <f>Inek2021A1a2a[[#This Row],[Klasse2]]</f>
        <v>4</v>
      </c>
      <c r="C244" s="943">
        <f>Inek2021A1a2a[[#This Row],[BewJeTag2]]</f>
        <v>1.5218</v>
      </c>
      <c r="D244" s="942" t="s">
        <v>394</v>
      </c>
      <c r="E244" s="942" t="s">
        <v>404</v>
      </c>
      <c r="F244" s="942" t="s">
        <v>431</v>
      </c>
      <c r="G244" s="942" t="s">
        <v>504</v>
      </c>
      <c r="H244" s="942">
        <v>4</v>
      </c>
      <c r="I244" s="943">
        <v>1.5218</v>
      </c>
    </row>
    <row r="245" spans="1:9" x14ac:dyDescent="0.25">
      <c r="A245" s="942" t="str">
        <f>Inek2021A1a2a[[#This Row],[PEPP]]&amp;"#"&amp;Inek2021A1a2a[[#This Row],[Klasse]]</f>
        <v>PA15A#5</v>
      </c>
      <c r="B245" s="942">
        <f>Inek2021A1a2a[[#This Row],[Klasse2]]</f>
        <v>5</v>
      </c>
      <c r="C245" s="943">
        <f>Inek2021A1a2a[[#This Row],[BewJeTag2]]</f>
        <v>1.4995000000000001</v>
      </c>
      <c r="D245" s="942" t="s">
        <v>394</v>
      </c>
      <c r="E245" s="942" t="s">
        <v>404</v>
      </c>
      <c r="F245" s="942" t="s">
        <v>431</v>
      </c>
      <c r="G245" s="942" t="s">
        <v>504</v>
      </c>
      <c r="H245" s="942">
        <v>5</v>
      </c>
      <c r="I245" s="943">
        <v>1.4995000000000001</v>
      </c>
    </row>
    <row r="246" spans="1:9" x14ac:dyDescent="0.25">
      <c r="A246" s="942" t="str">
        <f>Inek2021A1a2a[[#This Row],[PEPP]]&amp;"#"&amp;Inek2021A1a2a[[#This Row],[Klasse]]</f>
        <v>PA15A#6</v>
      </c>
      <c r="B246" s="942">
        <f>Inek2021A1a2a[[#This Row],[Klasse2]]</f>
        <v>6</v>
      </c>
      <c r="C246" s="943">
        <f>Inek2021A1a2a[[#This Row],[BewJeTag2]]</f>
        <v>1.4771000000000001</v>
      </c>
      <c r="D246" s="942" t="s">
        <v>394</v>
      </c>
      <c r="E246" s="942" t="s">
        <v>404</v>
      </c>
      <c r="F246" s="942" t="s">
        <v>431</v>
      </c>
      <c r="G246" s="942" t="s">
        <v>504</v>
      </c>
      <c r="H246" s="942">
        <v>6</v>
      </c>
      <c r="I246" s="943">
        <v>1.4771000000000001</v>
      </c>
    </row>
    <row r="247" spans="1:9" x14ac:dyDescent="0.25">
      <c r="A247" s="942" t="str">
        <f>Inek2021A1a2a[[#This Row],[PEPP]]&amp;"#"&amp;Inek2021A1a2a[[#This Row],[Klasse]]</f>
        <v>PA15A#7</v>
      </c>
      <c r="B247" s="942">
        <f>Inek2021A1a2a[[#This Row],[Klasse2]]</f>
        <v>7</v>
      </c>
      <c r="C247" s="943">
        <f>Inek2021A1a2a[[#This Row],[BewJeTag2]]</f>
        <v>1.4548000000000001</v>
      </c>
      <c r="D247" s="942" t="s">
        <v>394</v>
      </c>
      <c r="E247" s="942" t="s">
        <v>404</v>
      </c>
      <c r="F247" s="942" t="s">
        <v>431</v>
      </c>
      <c r="G247" s="942" t="s">
        <v>504</v>
      </c>
      <c r="H247" s="942">
        <v>7</v>
      </c>
      <c r="I247" s="943">
        <v>1.4548000000000001</v>
      </c>
    </row>
    <row r="248" spans="1:9" x14ac:dyDescent="0.25">
      <c r="A248" s="942" t="str">
        <f>Inek2021A1a2a[[#This Row],[PEPP]]&amp;"#"&amp;Inek2021A1a2a[[#This Row],[Klasse]]</f>
        <v>PA15A#8</v>
      </c>
      <c r="B248" s="942">
        <f>Inek2021A1a2a[[#This Row],[Klasse2]]</f>
        <v>8</v>
      </c>
      <c r="C248" s="943">
        <f>Inek2021A1a2a[[#This Row],[BewJeTag2]]</f>
        <v>1.4325000000000001</v>
      </c>
      <c r="D248" s="942" t="s">
        <v>394</v>
      </c>
      <c r="E248" s="942" t="s">
        <v>404</v>
      </c>
      <c r="F248" s="942" t="s">
        <v>431</v>
      </c>
      <c r="G248" s="942" t="s">
        <v>504</v>
      </c>
      <c r="H248" s="942">
        <v>8</v>
      </c>
      <c r="I248" s="943">
        <v>1.4325000000000001</v>
      </c>
    </row>
    <row r="249" spans="1:9" x14ac:dyDescent="0.25">
      <c r="A249" s="942" t="str">
        <f>Inek2021A1a2a[[#This Row],[PEPP]]&amp;"#"&amp;Inek2021A1a2a[[#This Row],[Klasse]]</f>
        <v>PA15A#9</v>
      </c>
      <c r="B249" s="942">
        <f>Inek2021A1a2a[[#This Row],[Klasse2]]</f>
        <v>9</v>
      </c>
      <c r="C249" s="943">
        <f>Inek2021A1a2a[[#This Row],[BewJeTag2]]</f>
        <v>1.4101999999999999</v>
      </c>
      <c r="D249" s="942" t="s">
        <v>394</v>
      </c>
      <c r="E249" s="942" t="s">
        <v>404</v>
      </c>
      <c r="F249" s="942" t="s">
        <v>431</v>
      </c>
      <c r="G249" s="942" t="s">
        <v>504</v>
      </c>
      <c r="H249" s="942">
        <v>9</v>
      </c>
      <c r="I249" s="943">
        <v>1.4101999999999999</v>
      </c>
    </row>
    <row r="250" spans="1:9" x14ac:dyDescent="0.25">
      <c r="A250" s="942" t="str">
        <f>Inek2021A1a2a[[#This Row],[PEPP]]&amp;"#"&amp;Inek2021A1a2a[[#This Row],[Klasse]]</f>
        <v>PA15A#10</v>
      </c>
      <c r="B250" s="942">
        <f>Inek2021A1a2a[[#This Row],[Klasse2]]</f>
        <v>10</v>
      </c>
      <c r="C250" s="943">
        <f>Inek2021A1a2a[[#This Row],[BewJeTag2]]</f>
        <v>1.3877999999999999</v>
      </c>
      <c r="D250" s="942" t="s">
        <v>394</v>
      </c>
      <c r="E250" s="942" t="s">
        <v>404</v>
      </c>
      <c r="F250" s="942" t="s">
        <v>431</v>
      </c>
      <c r="G250" s="942" t="s">
        <v>504</v>
      </c>
      <c r="H250" s="942">
        <v>10</v>
      </c>
      <c r="I250" s="943">
        <v>1.3877999999999999</v>
      </c>
    </row>
    <row r="251" spans="1:9" x14ac:dyDescent="0.25">
      <c r="A251" s="942" t="str">
        <f>Inek2021A1a2a[[#This Row],[PEPP]]&amp;"#"&amp;Inek2021A1a2a[[#This Row],[Klasse]]</f>
        <v>PA15A#11</v>
      </c>
      <c r="B251" s="942">
        <f>Inek2021A1a2a[[#This Row],[Klasse2]]</f>
        <v>11</v>
      </c>
      <c r="C251" s="943">
        <f>Inek2021A1a2a[[#This Row],[BewJeTag2]]</f>
        <v>1.3654999999999999</v>
      </c>
      <c r="D251" s="942" t="s">
        <v>394</v>
      </c>
      <c r="E251" s="942" t="s">
        <v>404</v>
      </c>
      <c r="F251" s="942" t="s">
        <v>431</v>
      </c>
      <c r="G251" s="942" t="s">
        <v>504</v>
      </c>
      <c r="H251" s="942">
        <v>11</v>
      </c>
      <c r="I251" s="943">
        <v>1.3654999999999999</v>
      </c>
    </row>
    <row r="252" spans="1:9" x14ac:dyDescent="0.25">
      <c r="A252" s="942" t="str">
        <f>Inek2021A1a2a[[#This Row],[PEPP]]&amp;"#"&amp;Inek2021A1a2a[[#This Row],[Klasse]]</f>
        <v>PA15A#12</v>
      </c>
      <c r="B252" s="942">
        <f>Inek2021A1a2a[[#This Row],[Klasse2]]</f>
        <v>12</v>
      </c>
      <c r="C252" s="943">
        <f>Inek2021A1a2a[[#This Row],[BewJeTag2]]</f>
        <v>1.3431999999999999</v>
      </c>
      <c r="D252" s="942" t="s">
        <v>394</v>
      </c>
      <c r="E252" s="942" t="s">
        <v>404</v>
      </c>
      <c r="F252" s="942" t="s">
        <v>431</v>
      </c>
      <c r="G252" s="942" t="s">
        <v>504</v>
      </c>
      <c r="H252" s="942">
        <v>12</v>
      </c>
      <c r="I252" s="943">
        <v>1.3431999999999999</v>
      </c>
    </row>
    <row r="253" spans="1:9" x14ac:dyDescent="0.25">
      <c r="A253" s="942" t="str">
        <f>Inek2021A1a2a[[#This Row],[PEPP]]&amp;"#"&amp;Inek2021A1a2a[[#This Row],[Klasse]]</f>
        <v>PA15A#13</v>
      </c>
      <c r="B253" s="942">
        <f>Inek2021A1a2a[[#This Row],[Klasse2]]</f>
        <v>13</v>
      </c>
      <c r="C253" s="943">
        <f>Inek2021A1a2a[[#This Row],[BewJeTag2]]</f>
        <v>1.3209</v>
      </c>
      <c r="D253" s="942" t="s">
        <v>394</v>
      </c>
      <c r="E253" s="942" t="s">
        <v>404</v>
      </c>
      <c r="F253" s="942" t="s">
        <v>431</v>
      </c>
      <c r="G253" s="942" t="s">
        <v>504</v>
      </c>
      <c r="H253" s="942">
        <v>13</v>
      </c>
      <c r="I253" s="943">
        <v>1.3209</v>
      </c>
    </row>
    <row r="254" spans="1:9" x14ac:dyDescent="0.25">
      <c r="A254" s="942" t="str">
        <f>Inek2021A1a2a[[#This Row],[PEPP]]&amp;"#"&amp;Inek2021A1a2a[[#This Row],[Klasse]]</f>
        <v>PA15A#14</v>
      </c>
      <c r="B254" s="942">
        <f>Inek2021A1a2a[[#This Row],[Klasse2]]</f>
        <v>14</v>
      </c>
      <c r="C254" s="943">
        <f>Inek2021A1a2a[[#This Row],[BewJeTag2]]</f>
        <v>1.2985</v>
      </c>
      <c r="D254" s="942" t="s">
        <v>394</v>
      </c>
      <c r="E254" s="942" t="s">
        <v>404</v>
      </c>
      <c r="F254" s="942" t="s">
        <v>431</v>
      </c>
      <c r="G254" s="942" t="s">
        <v>504</v>
      </c>
      <c r="H254" s="942">
        <v>14</v>
      </c>
      <c r="I254" s="943">
        <v>1.2985</v>
      </c>
    </row>
    <row r="255" spans="1:9" x14ac:dyDescent="0.25">
      <c r="A255" s="942" t="str">
        <f>Inek2021A1a2a[[#This Row],[PEPP]]&amp;"#"&amp;Inek2021A1a2a[[#This Row],[Klasse]]</f>
        <v>PA15A#15</v>
      </c>
      <c r="B255" s="942">
        <f>Inek2021A1a2a[[#This Row],[Klasse2]]</f>
        <v>15</v>
      </c>
      <c r="C255" s="943">
        <f>Inek2021A1a2a[[#This Row],[BewJeTag2]]</f>
        <v>1.2762</v>
      </c>
      <c r="D255" s="942" t="s">
        <v>394</v>
      </c>
      <c r="E255" s="942" t="s">
        <v>404</v>
      </c>
      <c r="F255" s="942" t="s">
        <v>431</v>
      </c>
      <c r="G255" s="942" t="s">
        <v>504</v>
      </c>
      <c r="H255" s="942">
        <v>15</v>
      </c>
      <c r="I255" s="943">
        <v>1.2762</v>
      </c>
    </row>
    <row r="256" spans="1:9" x14ac:dyDescent="0.25">
      <c r="A256" s="942" t="str">
        <f>Inek2021A1a2a[[#This Row],[PEPP]]&amp;"#"&amp;Inek2021A1a2a[[#This Row],[Klasse]]</f>
        <v>PA15B#1</v>
      </c>
      <c r="B256" s="942">
        <f>Inek2021A1a2a[[#This Row],[Klasse2]]</f>
        <v>1</v>
      </c>
      <c r="C256" s="943">
        <f>Inek2021A1a2a[[#This Row],[BewJeTag2]]</f>
        <v>1.538</v>
      </c>
      <c r="D256" s="942" t="s">
        <v>394</v>
      </c>
      <c r="E256" s="942" t="s">
        <v>404</v>
      </c>
      <c r="F256" s="942" t="s">
        <v>433</v>
      </c>
      <c r="G256" s="942" t="s">
        <v>529</v>
      </c>
      <c r="H256" s="942">
        <v>1</v>
      </c>
      <c r="I256" s="943">
        <v>1.538</v>
      </c>
    </row>
    <row r="257" spans="1:9" x14ac:dyDescent="0.25">
      <c r="A257" s="942" t="str">
        <f>Inek2021A1a2a[[#This Row],[PEPP]]&amp;"#"&amp;Inek2021A1a2a[[#This Row],[Klasse]]</f>
        <v>PA15B#2</v>
      </c>
      <c r="B257" s="942">
        <f>Inek2021A1a2a[[#This Row],[Klasse2]]</f>
        <v>2</v>
      </c>
      <c r="C257" s="943">
        <f>Inek2021A1a2a[[#This Row],[BewJeTag2]]</f>
        <v>1.5039</v>
      </c>
      <c r="D257" s="942" t="s">
        <v>394</v>
      </c>
      <c r="E257" s="942" t="s">
        <v>404</v>
      </c>
      <c r="F257" s="942" t="s">
        <v>433</v>
      </c>
      <c r="G257" s="942" t="s">
        <v>529</v>
      </c>
      <c r="H257" s="942">
        <v>2</v>
      </c>
      <c r="I257" s="943">
        <v>1.5039</v>
      </c>
    </row>
    <row r="258" spans="1:9" x14ac:dyDescent="0.25">
      <c r="A258" s="942" t="str">
        <f>Inek2021A1a2a[[#This Row],[PEPP]]&amp;"#"&amp;Inek2021A1a2a[[#This Row],[Klasse]]</f>
        <v>PA15B#3</v>
      </c>
      <c r="B258" s="942">
        <f>Inek2021A1a2a[[#This Row],[Klasse2]]</f>
        <v>3</v>
      </c>
      <c r="C258" s="943">
        <f>Inek2021A1a2a[[#This Row],[BewJeTag2]]</f>
        <v>1.4818</v>
      </c>
      <c r="D258" s="942" t="s">
        <v>394</v>
      </c>
      <c r="E258" s="942" t="s">
        <v>404</v>
      </c>
      <c r="F258" s="942" t="s">
        <v>433</v>
      </c>
      <c r="G258" s="942" t="s">
        <v>529</v>
      </c>
      <c r="H258" s="942">
        <v>3</v>
      </c>
      <c r="I258" s="943">
        <v>1.4818</v>
      </c>
    </row>
    <row r="259" spans="1:9" x14ac:dyDescent="0.25">
      <c r="A259" s="942" t="str">
        <f>Inek2021A1a2a[[#This Row],[PEPP]]&amp;"#"&amp;Inek2021A1a2a[[#This Row],[Klasse]]</f>
        <v>PA15B#4</v>
      </c>
      <c r="B259" s="942">
        <f>Inek2021A1a2a[[#This Row],[Klasse2]]</f>
        <v>4</v>
      </c>
      <c r="C259" s="943">
        <f>Inek2021A1a2a[[#This Row],[BewJeTag2]]</f>
        <v>1.4597</v>
      </c>
      <c r="D259" s="942" t="s">
        <v>394</v>
      </c>
      <c r="E259" s="942" t="s">
        <v>404</v>
      </c>
      <c r="F259" s="942" t="s">
        <v>433</v>
      </c>
      <c r="G259" s="942" t="s">
        <v>529</v>
      </c>
      <c r="H259" s="942">
        <v>4</v>
      </c>
      <c r="I259" s="943">
        <v>1.4597</v>
      </c>
    </row>
    <row r="260" spans="1:9" x14ac:dyDescent="0.25">
      <c r="A260" s="942" t="str">
        <f>Inek2021A1a2a[[#This Row],[PEPP]]&amp;"#"&amp;Inek2021A1a2a[[#This Row],[Klasse]]</f>
        <v>PA15B#5</v>
      </c>
      <c r="B260" s="942">
        <f>Inek2021A1a2a[[#This Row],[Klasse2]]</f>
        <v>5</v>
      </c>
      <c r="C260" s="943">
        <f>Inek2021A1a2a[[#This Row],[BewJeTag2]]</f>
        <v>1.4377</v>
      </c>
      <c r="D260" s="942" t="s">
        <v>394</v>
      </c>
      <c r="E260" s="942" t="s">
        <v>404</v>
      </c>
      <c r="F260" s="942" t="s">
        <v>433</v>
      </c>
      <c r="G260" s="942" t="s">
        <v>529</v>
      </c>
      <c r="H260" s="942">
        <v>5</v>
      </c>
      <c r="I260" s="943">
        <v>1.4377</v>
      </c>
    </row>
    <row r="261" spans="1:9" x14ac:dyDescent="0.25">
      <c r="A261" s="942" t="str">
        <f>Inek2021A1a2a[[#This Row],[PEPP]]&amp;"#"&amp;Inek2021A1a2a[[#This Row],[Klasse]]</f>
        <v>PA15B#6</v>
      </c>
      <c r="B261" s="942">
        <f>Inek2021A1a2a[[#This Row],[Klasse2]]</f>
        <v>6</v>
      </c>
      <c r="C261" s="943">
        <f>Inek2021A1a2a[[#This Row],[BewJeTag2]]</f>
        <v>1.4156</v>
      </c>
      <c r="D261" s="942" t="s">
        <v>394</v>
      </c>
      <c r="E261" s="942" t="s">
        <v>404</v>
      </c>
      <c r="F261" s="942" t="s">
        <v>433</v>
      </c>
      <c r="G261" s="942" t="s">
        <v>529</v>
      </c>
      <c r="H261" s="942">
        <v>6</v>
      </c>
      <c r="I261" s="943">
        <v>1.4156</v>
      </c>
    </row>
    <row r="262" spans="1:9" x14ac:dyDescent="0.25">
      <c r="A262" s="942" t="str">
        <f>Inek2021A1a2a[[#This Row],[PEPP]]&amp;"#"&amp;Inek2021A1a2a[[#This Row],[Klasse]]</f>
        <v>PA15B#7</v>
      </c>
      <c r="B262" s="942">
        <f>Inek2021A1a2a[[#This Row],[Klasse2]]</f>
        <v>7</v>
      </c>
      <c r="C262" s="943">
        <f>Inek2021A1a2a[[#This Row],[BewJeTag2]]</f>
        <v>1.3935</v>
      </c>
      <c r="D262" s="942" t="s">
        <v>394</v>
      </c>
      <c r="E262" s="942" t="s">
        <v>404</v>
      </c>
      <c r="F262" s="942" t="s">
        <v>433</v>
      </c>
      <c r="G262" s="942" t="s">
        <v>529</v>
      </c>
      <c r="H262" s="942">
        <v>7</v>
      </c>
      <c r="I262" s="943">
        <v>1.3935</v>
      </c>
    </row>
    <row r="263" spans="1:9" x14ac:dyDescent="0.25">
      <c r="A263" s="942" t="str">
        <f>Inek2021A1a2a[[#This Row],[PEPP]]&amp;"#"&amp;Inek2021A1a2a[[#This Row],[Klasse]]</f>
        <v>PA15B#8</v>
      </c>
      <c r="B263" s="942">
        <f>Inek2021A1a2a[[#This Row],[Klasse2]]</f>
        <v>8</v>
      </c>
      <c r="C263" s="943">
        <f>Inek2021A1a2a[[#This Row],[BewJeTag2]]</f>
        <v>1.3714</v>
      </c>
      <c r="D263" s="942" t="s">
        <v>394</v>
      </c>
      <c r="E263" s="942" t="s">
        <v>404</v>
      </c>
      <c r="F263" s="942" t="s">
        <v>433</v>
      </c>
      <c r="G263" s="942" t="s">
        <v>529</v>
      </c>
      <c r="H263" s="942">
        <v>8</v>
      </c>
      <c r="I263" s="943">
        <v>1.3714</v>
      </c>
    </row>
    <row r="264" spans="1:9" x14ac:dyDescent="0.25">
      <c r="A264" s="942" t="str">
        <f>Inek2021A1a2a[[#This Row],[PEPP]]&amp;"#"&amp;Inek2021A1a2a[[#This Row],[Klasse]]</f>
        <v>PA15B#9</v>
      </c>
      <c r="B264" s="942">
        <f>Inek2021A1a2a[[#This Row],[Klasse2]]</f>
        <v>9</v>
      </c>
      <c r="C264" s="943">
        <f>Inek2021A1a2a[[#This Row],[BewJeTag2]]</f>
        <v>1.3492999999999999</v>
      </c>
      <c r="D264" s="942" t="s">
        <v>394</v>
      </c>
      <c r="E264" s="942" t="s">
        <v>404</v>
      </c>
      <c r="F264" s="942" t="s">
        <v>433</v>
      </c>
      <c r="G264" s="942" t="s">
        <v>529</v>
      </c>
      <c r="H264" s="942">
        <v>9</v>
      </c>
      <c r="I264" s="943">
        <v>1.3492999999999999</v>
      </c>
    </row>
    <row r="265" spans="1:9" x14ac:dyDescent="0.25">
      <c r="A265" s="942" t="str">
        <f>Inek2021A1a2a[[#This Row],[PEPP]]&amp;"#"&amp;Inek2021A1a2a[[#This Row],[Klasse]]</f>
        <v>PA15B#10</v>
      </c>
      <c r="B265" s="942">
        <f>Inek2021A1a2a[[#This Row],[Klasse2]]</f>
        <v>10</v>
      </c>
      <c r="C265" s="943">
        <f>Inek2021A1a2a[[#This Row],[BewJeTag2]]</f>
        <v>1.3271999999999999</v>
      </c>
      <c r="D265" s="942" t="s">
        <v>394</v>
      </c>
      <c r="E265" s="942" t="s">
        <v>404</v>
      </c>
      <c r="F265" s="942" t="s">
        <v>433</v>
      </c>
      <c r="G265" s="942" t="s">
        <v>529</v>
      </c>
      <c r="H265" s="942">
        <v>10</v>
      </c>
      <c r="I265" s="943">
        <v>1.3271999999999999</v>
      </c>
    </row>
    <row r="266" spans="1:9" x14ac:dyDescent="0.25">
      <c r="A266" s="942" t="str">
        <f>Inek2021A1a2a[[#This Row],[PEPP]]&amp;"#"&amp;Inek2021A1a2a[[#This Row],[Klasse]]</f>
        <v>PA15B#11</v>
      </c>
      <c r="B266" s="942">
        <f>Inek2021A1a2a[[#This Row],[Klasse2]]</f>
        <v>11</v>
      </c>
      <c r="C266" s="943">
        <f>Inek2021A1a2a[[#This Row],[BewJeTag2]]</f>
        <v>1.3051999999999999</v>
      </c>
      <c r="D266" s="942" t="s">
        <v>394</v>
      </c>
      <c r="E266" s="942" t="s">
        <v>404</v>
      </c>
      <c r="F266" s="942" t="s">
        <v>433</v>
      </c>
      <c r="G266" s="942" t="s">
        <v>529</v>
      </c>
      <c r="H266" s="942">
        <v>11</v>
      </c>
      <c r="I266" s="943">
        <v>1.3051999999999999</v>
      </c>
    </row>
    <row r="267" spans="1:9" x14ac:dyDescent="0.25">
      <c r="A267" s="942" t="str">
        <f>Inek2021A1a2a[[#This Row],[PEPP]]&amp;"#"&amp;Inek2021A1a2a[[#This Row],[Klasse]]</f>
        <v>PA15B#12</v>
      </c>
      <c r="B267" s="942">
        <f>Inek2021A1a2a[[#This Row],[Klasse2]]</f>
        <v>12</v>
      </c>
      <c r="C267" s="943">
        <f>Inek2021A1a2a[[#This Row],[BewJeTag2]]</f>
        <v>1.2830999999999999</v>
      </c>
      <c r="D267" s="942" t="s">
        <v>394</v>
      </c>
      <c r="E267" s="942" t="s">
        <v>404</v>
      </c>
      <c r="F267" s="942" t="s">
        <v>433</v>
      </c>
      <c r="G267" s="942" t="s">
        <v>529</v>
      </c>
      <c r="H267" s="942">
        <v>12</v>
      </c>
      <c r="I267" s="943">
        <v>1.2830999999999999</v>
      </c>
    </row>
    <row r="268" spans="1:9" x14ac:dyDescent="0.25">
      <c r="A268" s="942" t="str">
        <f>Inek2021A1a2a[[#This Row],[PEPP]]&amp;"#"&amp;Inek2021A1a2a[[#This Row],[Klasse]]</f>
        <v>PA15B#13</v>
      </c>
      <c r="B268" s="942">
        <f>Inek2021A1a2a[[#This Row],[Klasse2]]</f>
        <v>13</v>
      </c>
      <c r="C268" s="943">
        <f>Inek2021A1a2a[[#This Row],[BewJeTag2]]</f>
        <v>1.2609999999999999</v>
      </c>
      <c r="D268" s="942" t="s">
        <v>394</v>
      </c>
      <c r="E268" s="942" t="s">
        <v>404</v>
      </c>
      <c r="F268" s="942" t="s">
        <v>433</v>
      </c>
      <c r="G268" s="942" t="s">
        <v>529</v>
      </c>
      <c r="H268" s="942">
        <v>13</v>
      </c>
      <c r="I268" s="943">
        <v>1.2609999999999999</v>
      </c>
    </row>
    <row r="269" spans="1:9" x14ac:dyDescent="0.25">
      <c r="A269" s="942" t="str">
        <f>Inek2021A1a2a[[#This Row],[PEPP]]&amp;"#"&amp;Inek2021A1a2a[[#This Row],[Klasse]]</f>
        <v>PA15B#14</v>
      </c>
      <c r="B269" s="942">
        <f>Inek2021A1a2a[[#This Row],[Klasse2]]</f>
        <v>14</v>
      </c>
      <c r="C269" s="943">
        <f>Inek2021A1a2a[[#This Row],[BewJeTag2]]</f>
        <v>1.2388999999999999</v>
      </c>
      <c r="D269" s="942" t="s">
        <v>394</v>
      </c>
      <c r="E269" s="942" t="s">
        <v>404</v>
      </c>
      <c r="F269" s="942" t="s">
        <v>433</v>
      </c>
      <c r="G269" s="942" t="s">
        <v>529</v>
      </c>
      <c r="H269" s="942">
        <v>14</v>
      </c>
      <c r="I269" s="943">
        <v>1.2388999999999999</v>
      </c>
    </row>
    <row r="270" spans="1:9" x14ac:dyDescent="0.25">
      <c r="A270" s="942" t="str">
        <f>Inek2021A1a2a[[#This Row],[PEPP]]&amp;"#"&amp;Inek2021A1a2a[[#This Row],[Klasse]]</f>
        <v>PA15B#15</v>
      </c>
      <c r="B270" s="942">
        <f>Inek2021A1a2a[[#This Row],[Klasse2]]</f>
        <v>15</v>
      </c>
      <c r="C270" s="943">
        <f>Inek2021A1a2a[[#This Row],[BewJeTag2]]</f>
        <v>1.2168000000000001</v>
      </c>
      <c r="D270" s="942" t="s">
        <v>394</v>
      </c>
      <c r="E270" s="942" t="s">
        <v>404</v>
      </c>
      <c r="F270" s="942" t="s">
        <v>433</v>
      </c>
      <c r="G270" s="942" t="s">
        <v>529</v>
      </c>
      <c r="H270" s="942">
        <v>15</v>
      </c>
      <c r="I270" s="943">
        <v>1.2168000000000001</v>
      </c>
    </row>
    <row r="271" spans="1:9" x14ac:dyDescent="0.25">
      <c r="A271" s="942" t="str">
        <f>Inek2021A1a2a[[#This Row],[PEPP]]&amp;"#"&amp;Inek2021A1a2a[[#This Row],[Klasse]]</f>
        <v>PA15B#16</v>
      </c>
      <c r="B271" s="942">
        <f>Inek2021A1a2a[[#This Row],[Klasse2]]</f>
        <v>16</v>
      </c>
      <c r="C271" s="943">
        <f>Inek2021A1a2a[[#This Row],[BewJeTag2]]</f>
        <v>1.1948000000000001</v>
      </c>
      <c r="D271" s="942" t="s">
        <v>394</v>
      </c>
      <c r="E271" s="942" t="s">
        <v>404</v>
      </c>
      <c r="F271" s="942" t="s">
        <v>433</v>
      </c>
      <c r="G271" s="942" t="s">
        <v>529</v>
      </c>
      <c r="H271" s="942">
        <v>16</v>
      </c>
      <c r="I271" s="943">
        <v>1.1948000000000001</v>
      </c>
    </row>
    <row r="272" spans="1:9" x14ac:dyDescent="0.25">
      <c r="A272" s="942" t="str">
        <f>Inek2021A1a2a[[#This Row],[PEPP]]&amp;"#"&amp;Inek2021A1a2a[[#This Row],[Klasse]]</f>
        <v>PA15C#1</v>
      </c>
      <c r="B272" s="942">
        <f>Inek2021A1a2a[[#This Row],[Klasse2]]</f>
        <v>1</v>
      </c>
      <c r="C272" s="943">
        <f>Inek2021A1a2a[[#This Row],[BewJeTag2]]</f>
        <v>1.4725999999999999</v>
      </c>
      <c r="D272" s="942" t="s">
        <v>394</v>
      </c>
      <c r="E272" s="942" t="s">
        <v>404</v>
      </c>
      <c r="F272" s="942" t="s">
        <v>435</v>
      </c>
      <c r="G272" s="942" t="s">
        <v>530</v>
      </c>
      <c r="H272" s="942">
        <v>1</v>
      </c>
      <c r="I272" s="943">
        <v>1.4725999999999999</v>
      </c>
    </row>
    <row r="273" spans="1:9" x14ac:dyDescent="0.25">
      <c r="A273" s="942" t="str">
        <f>Inek2021A1a2a[[#This Row],[PEPP]]&amp;"#"&amp;Inek2021A1a2a[[#This Row],[Klasse]]</f>
        <v>PA15C#2</v>
      </c>
      <c r="B273" s="942">
        <f>Inek2021A1a2a[[#This Row],[Klasse2]]</f>
        <v>2</v>
      </c>
      <c r="C273" s="943">
        <f>Inek2021A1a2a[[#This Row],[BewJeTag2]]</f>
        <v>1.4406000000000001</v>
      </c>
      <c r="D273" s="942" t="s">
        <v>394</v>
      </c>
      <c r="E273" s="942" t="s">
        <v>404</v>
      </c>
      <c r="F273" s="942" t="s">
        <v>435</v>
      </c>
      <c r="G273" s="942" t="s">
        <v>530</v>
      </c>
      <c r="H273" s="942">
        <v>2</v>
      </c>
      <c r="I273" s="943">
        <v>1.4406000000000001</v>
      </c>
    </row>
    <row r="274" spans="1:9" x14ac:dyDescent="0.25">
      <c r="A274" s="942" t="str">
        <f>Inek2021A1a2a[[#This Row],[PEPP]]&amp;"#"&amp;Inek2021A1a2a[[#This Row],[Klasse]]</f>
        <v>PA15C#3</v>
      </c>
      <c r="B274" s="942">
        <f>Inek2021A1a2a[[#This Row],[Klasse2]]</f>
        <v>3</v>
      </c>
      <c r="C274" s="943">
        <f>Inek2021A1a2a[[#This Row],[BewJeTag2]]</f>
        <v>1.4177</v>
      </c>
      <c r="D274" s="942" t="s">
        <v>394</v>
      </c>
      <c r="E274" s="942" t="s">
        <v>404</v>
      </c>
      <c r="F274" s="942" t="s">
        <v>435</v>
      </c>
      <c r="G274" s="942" t="s">
        <v>530</v>
      </c>
      <c r="H274" s="942">
        <v>3</v>
      </c>
      <c r="I274" s="943">
        <v>1.4177</v>
      </c>
    </row>
    <row r="275" spans="1:9" x14ac:dyDescent="0.25">
      <c r="A275" s="942" t="str">
        <f>Inek2021A1a2a[[#This Row],[PEPP]]&amp;"#"&amp;Inek2021A1a2a[[#This Row],[Klasse]]</f>
        <v>PA15C#4</v>
      </c>
      <c r="B275" s="942">
        <f>Inek2021A1a2a[[#This Row],[Klasse2]]</f>
        <v>4</v>
      </c>
      <c r="C275" s="943">
        <f>Inek2021A1a2a[[#This Row],[BewJeTag2]]</f>
        <v>1.3948</v>
      </c>
      <c r="D275" s="942" t="s">
        <v>394</v>
      </c>
      <c r="E275" s="942" t="s">
        <v>404</v>
      </c>
      <c r="F275" s="942" t="s">
        <v>435</v>
      </c>
      <c r="G275" s="942" t="s">
        <v>530</v>
      </c>
      <c r="H275" s="942">
        <v>4</v>
      </c>
      <c r="I275" s="943">
        <v>1.3948</v>
      </c>
    </row>
    <row r="276" spans="1:9" x14ac:dyDescent="0.25">
      <c r="A276" s="942" t="str">
        <f>Inek2021A1a2a[[#This Row],[PEPP]]&amp;"#"&amp;Inek2021A1a2a[[#This Row],[Klasse]]</f>
        <v>PA15C#5</v>
      </c>
      <c r="B276" s="942">
        <f>Inek2021A1a2a[[#This Row],[Klasse2]]</f>
        <v>5</v>
      </c>
      <c r="C276" s="943">
        <f>Inek2021A1a2a[[#This Row],[BewJeTag2]]</f>
        <v>1.3718999999999999</v>
      </c>
      <c r="D276" s="942" t="s">
        <v>394</v>
      </c>
      <c r="E276" s="942" t="s">
        <v>404</v>
      </c>
      <c r="F276" s="942" t="s">
        <v>435</v>
      </c>
      <c r="G276" s="942" t="s">
        <v>530</v>
      </c>
      <c r="H276" s="942">
        <v>5</v>
      </c>
      <c r="I276" s="943">
        <v>1.3718999999999999</v>
      </c>
    </row>
    <row r="277" spans="1:9" x14ac:dyDescent="0.25">
      <c r="A277" s="942" t="str">
        <f>Inek2021A1a2a[[#This Row],[PEPP]]&amp;"#"&amp;Inek2021A1a2a[[#This Row],[Klasse]]</f>
        <v>PA15C#6</v>
      </c>
      <c r="B277" s="942">
        <f>Inek2021A1a2a[[#This Row],[Klasse2]]</f>
        <v>6</v>
      </c>
      <c r="C277" s="943">
        <f>Inek2021A1a2a[[#This Row],[BewJeTag2]]</f>
        <v>1.349</v>
      </c>
      <c r="D277" s="942" t="s">
        <v>394</v>
      </c>
      <c r="E277" s="942" t="s">
        <v>404</v>
      </c>
      <c r="F277" s="942" t="s">
        <v>435</v>
      </c>
      <c r="G277" s="942" t="s">
        <v>530</v>
      </c>
      <c r="H277" s="942">
        <v>6</v>
      </c>
      <c r="I277" s="943">
        <v>1.349</v>
      </c>
    </row>
    <row r="278" spans="1:9" x14ac:dyDescent="0.25">
      <c r="A278" s="942" t="str">
        <f>Inek2021A1a2a[[#This Row],[PEPP]]&amp;"#"&amp;Inek2021A1a2a[[#This Row],[Klasse]]</f>
        <v>PA15C#7</v>
      </c>
      <c r="B278" s="942">
        <f>Inek2021A1a2a[[#This Row],[Klasse2]]</f>
        <v>7</v>
      </c>
      <c r="C278" s="943">
        <f>Inek2021A1a2a[[#This Row],[BewJeTag2]]</f>
        <v>1.3261000000000001</v>
      </c>
      <c r="D278" s="942" t="s">
        <v>394</v>
      </c>
      <c r="E278" s="942" t="s">
        <v>404</v>
      </c>
      <c r="F278" s="942" t="s">
        <v>435</v>
      </c>
      <c r="G278" s="942" t="s">
        <v>530</v>
      </c>
      <c r="H278" s="942">
        <v>7</v>
      </c>
      <c r="I278" s="943">
        <v>1.3261000000000001</v>
      </c>
    </row>
    <row r="279" spans="1:9" x14ac:dyDescent="0.25">
      <c r="A279" s="942" t="str">
        <f>Inek2021A1a2a[[#This Row],[PEPP]]&amp;"#"&amp;Inek2021A1a2a[[#This Row],[Klasse]]</f>
        <v>PA15C#8</v>
      </c>
      <c r="B279" s="942">
        <f>Inek2021A1a2a[[#This Row],[Klasse2]]</f>
        <v>8</v>
      </c>
      <c r="C279" s="943">
        <f>Inek2021A1a2a[[#This Row],[BewJeTag2]]</f>
        <v>1.3031999999999999</v>
      </c>
      <c r="D279" s="942" t="s">
        <v>394</v>
      </c>
      <c r="E279" s="942" t="s">
        <v>404</v>
      </c>
      <c r="F279" s="942" t="s">
        <v>435</v>
      </c>
      <c r="G279" s="942" t="s">
        <v>530</v>
      </c>
      <c r="H279" s="942">
        <v>8</v>
      </c>
      <c r="I279" s="943">
        <v>1.3031999999999999</v>
      </c>
    </row>
    <row r="280" spans="1:9" x14ac:dyDescent="0.25">
      <c r="A280" s="942" t="str">
        <f>Inek2021A1a2a[[#This Row],[PEPP]]&amp;"#"&amp;Inek2021A1a2a[[#This Row],[Klasse]]</f>
        <v>PA15C#9</v>
      </c>
      <c r="B280" s="942">
        <f>Inek2021A1a2a[[#This Row],[Klasse2]]</f>
        <v>9</v>
      </c>
      <c r="C280" s="943">
        <f>Inek2021A1a2a[[#This Row],[BewJeTag2]]</f>
        <v>1.2803</v>
      </c>
      <c r="D280" s="942" t="s">
        <v>394</v>
      </c>
      <c r="E280" s="942" t="s">
        <v>404</v>
      </c>
      <c r="F280" s="942" t="s">
        <v>435</v>
      </c>
      <c r="G280" s="942" t="s">
        <v>530</v>
      </c>
      <c r="H280" s="942">
        <v>9</v>
      </c>
      <c r="I280" s="943">
        <v>1.2803</v>
      </c>
    </row>
    <row r="281" spans="1:9" x14ac:dyDescent="0.25">
      <c r="A281" s="942" t="str">
        <f>Inek2021A1a2a[[#This Row],[PEPP]]&amp;"#"&amp;Inek2021A1a2a[[#This Row],[Klasse]]</f>
        <v>PA15C#10</v>
      </c>
      <c r="B281" s="942">
        <f>Inek2021A1a2a[[#This Row],[Klasse2]]</f>
        <v>10</v>
      </c>
      <c r="C281" s="943">
        <f>Inek2021A1a2a[[#This Row],[BewJeTag2]]</f>
        <v>1.2574000000000001</v>
      </c>
      <c r="D281" s="942" t="s">
        <v>394</v>
      </c>
      <c r="E281" s="942" t="s">
        <v>404</v>
      </c>
      <c r="F281" s="942" t="s">
        <v>435</v>
      </c>
      <c r="G281" s="942" t="s">
        <v>530</v>
      </c>
      <c r="H281" s="942">
        <v>10</v>
      </c>
      <c r="I281" s="943">
        <v>1.2574000000000001</v>
      </c>
    </row>
    <row r="282" spans="1:9" x14ac:dyDescent="0.25">
      <c r="A282" s="942" t="str">
        <f>Inek2021A1a2a[[#This Row],[PEPP]]&amp;"#"&amp;Inek2021A1a2a[[#This Row],[Klasse]]</f>
        <v>PA15C#11</v>
      </c>
      <c r="B282" s="942">
        <f>Inek2021A1a2a[[#This Row],[Klasse2]]</f>
        <v>11</v>
      </c>
      <c r="C282" s="943">
        <f>Inek2021A1a2a[[#This Row],[BewJeTag2]]</f>
        <v>1.2344999999999999</v>
      </c>
      <c r="D282" s="942" t="s">
        <v>394</v>
      </c>
      <c r="E282" s="942" t="s">
        <v>404</v>
      </c>
      <c r="F282" s="942" t="s">
        <v>435</v>
      </c>
      <c r="G282" s="942" t="s">
        <v>530</v>
      </c>
      <c r="H282" s="942">
        <v>11</v>
      </c>
      <c r="I282" s="943">
        <v>1.2344999999999999</v>
      </c>
    </row>
    <row r="283" spans="1:9" x14ac:dyDescent="0.25">
      <c r="A283" s="942" t="str">
        <f>Inek2021A1a2a[[#This Row],[PEPP]]&amp;"#"&amp;Inek2021A1a2a[[#This Row],[Klasse]]</f>
        <v>PA15C#12</v>
      </c>
      <c r="B283" s="942">
        <f>Inek2021A1a2a[[#This Row],[Klasse2]]</f>
        <v>12</v>
      </c>
      <c r="C283" s="943">
        <f>Inek2021A1a2a[[#This Row],[BewJeTag2]]</f>
        <v>1.2116</v>
      </c>
      <c r="D283" s="942" t="s">
        <v>394</v>
      </c>
      <c r="E283" s="942" t="s">
        <v>404</v>
      </c>
      <c r="F283" s="942" t="s">
        <v>435</v>
      </c>
      <c r="G283" s="942" t="s">
        <v>530</v>
      </c>
      <c r="H283" s="942">
        <v>12</v>
      </c>
      <c r="I283" s="943">
        <v>1.2116</v>
      </c>
    </row>
    <row r="284" spans="1:9" x14ac:dyDescent="0.25">
      <c r="A284" s="942" t="str">
        <f>Inek2021A1a2a[[#This Row],[PEPP]]&amp;"#"&amp;Inek2021A1a2a[[#This Row],[Klasse]]</f>
        <v>PA15C#13</v>
      </c>
      <c r="B284" s="942">
        <f>Inek2021A1a2a[[#This Row],[Klasse2]]</f>
        <v>13</v>
      </c>
      <c r="C284" s="943">
        <f>Inek2021A1a2a[[#This Row],[BewJeTag2]]</f>
        <v>1.1887000000000001</v>
      </c>
      <c r="D284" s="942" t="s">
        <v>394</v>
      </c>
      <c r="E284" s="942" t="s">
        <v>404</v>
      </c>
      <c r="F284" s="942" t="s">
        <v>435</v>
      </c>
      <c r="G284" s="942" t="s">
        <v>530</v>
      </c>
      <c r="H284" s="942">
        <v>13</v>
      </c>
      <c r="I284" s="943">
        <v>1.1887000000000001</v>
      </c>
    </row>
    <row r="285" spans="1:9" x14ac:dyDescent="0.25">
      <c r="A285" s="942" t="str">
        <f>Inek2021A1a2a[[#This Row],[PEPP]]&amp;"#"&amp;Inek2021A1a2a[[#This Row],[Klasse]]</f>
        <v>PA15C#14</v>
      </c>
      <c r="B285" s="942">
        <f>Inek2021A1a2a[[#This Row],[Klasse2]]</f>
        <v>14</v>
      </c>
      <c r="C285" s="943">
        <f>Inek2021A1a2a[[#This Row],[BewJeTag2]]</f>
        <v>1.1658999999999999</v>
      </c>
      <c r="D285" s="942" t="s">
        <v>394</v>
      </c>
      <c r="E285" s="942" t="s">
        <v>404</v>
      </c>
      <c r="F285" s="942" t="s">
        <v>435</v>
      </c>
      <c r="G285" s="942" t="s">
        <v>530</v>
      </c>
      <c r="H285" s="942">
        <v>14</v>
      </c>
      <c r="I285" s="943">
        <v>1.1658999999999999</v>
      </c>
    </row>
    <row r="286" spans="1:9" x14ac:dyDescent="0.25">
      <c r="A286" s="942" t="str">
        <f>Inek2021A1a2a[[#This Row],[PEPP]]&amp;"#"&amp;Inek2021A1a2a[[#This Row],[Klasse]]</f>
        <v>PA15C#15</v>
      </c>
      <c r="B286" s="942">
        <f>Inek2021A1a2a[[#This Row],[Klasse2]]</f>
        <v>15</v>
      </c>
      <c r="C286" s="943">
        <f>Inek2021A1a2a[[#This Row],[BewJeTag2]]</f>
        <v>1.143</v>
      </c>
      <c r="D286" s="942" t="s">
        <v>394</v>
      </c>
      <c r="E286" s="942" t="s">
        <v>404</v>
      </c>
      <c r="F286" s="942" t="s">
        <v>435</v>
      </c>
      <c r="G286" s="942" t="s">
        <v>530</v>
      </c>
      <c r="H286" s="942">
        <v>15</v>
      </c>
      <c r="I286" s="943">
        <v>1.143</v>
      </c>
    </row>
    <row r="287" spans="1:9" x14ac:dyDescent="0.25">
      <c r="A287" s="942" t="str">
        <f>Inek2021A1a2a[[#This Row],[PEPP]]&amp;"#"&amp;Inek2021A1a2a[[#This Row],[Klasse]]</f>
        <v>PA15C#16</v>
      </c>
      <c r="B287" s="942">
        <f>Inek2021A1a2a[[#This Row],[Klasse2]]</f>
        <v>16</v>
      </c>
      <c r="C287" s="943">
        <f>Inek2021A1a2a[[#This Row],[BewJeTag2]]</f>
        <v>1.1201000000000001</v>
      </c>
      <c r="D287" s="942" t="s">
        <v>394</v>
      </c>
      <c r="E287" s="942" t="s">
        <v>404</v>
      </c>
      <c r="F287" s="942" t="s">
        <v>435</v>
      </c>
      <c r="G287" s="942" t="s">
        <v>530</v>
      </c>
      <c r="H287" s="942">
        <v>16</v>
      </c>
      <c r="I287" s="943">
        <v>1.1201000000000001</v>
      </c>
    </row>
    <row r="288" spans="1:9" x14ac:dyDescent="0.25">
      <c r="A288" s="942" t="str">
        <f>Inek2021A1a2a[[#This Row],[PEPP]]&amp;"#"&amp;Inek2021A1a2a[[#This Row],[Klasse]]</f>
        <v>PA15C#17</v>
      </c>
      <c r="B288" s="942">
        <f>Inek2021A1a2a[[#This Row],[Klasse2]]</f>
        <v>17</v>
      </c>
      <c r="C288" s="943">
        <f>Inek2021A1a2a[[#This Row],[BewJeTag2]]</f>
        <v>1.0972</v>
      </c>
      <c r="D288" s="942" t="s">
        <v>394</v>
      </c>
      <c r="E288" s="942" t="s">
        <v>404</v>
      </c>
      <c r="F288" s="942" t="s">
        <v>435</v>
      </c>
      <c r="G288" s="942" t="s">
        <v>530</v>
      </c>
      <c r="H288" s="942">
        <v>17</v>
      </c>
      <c r="I288" s="943">
        <v>1.0972</v>
      </c>
    </row>
    <row r="289" spans="1:9" x14ac:dyDescent="0.25">
      <c r="A289" s="942" t="str">
        <f>Inek2021A1a2a[[#This Row],[PEPP]]&amp;"#"&amp;Inek2021A1a2a[[#This Row],[Klasse]]</f>
        <v>PA15C#18</v>
      </c>
      <c r="B289" s="942">
        <f>Inek2021A1a2a[[#This Row],[Klasse2]]</f>
        <v>18</v>
      </c>
      <c r="C289" s="943">
        <f>Inek2021A1a2a[[#This Row],[BewJeTag2]]</f>
        <v>1.0743</v>
      </c>
      <c r="D289" s="942" t="s">
        <v>394</v>
      </c>
      <c r="E289" s="942" t="s">
        <v>404</v>
      </c>
      <c r="F289" s="942" t="s">
        <v>435</v>
      </c>
      <c r="G289" s="942" t="s">
        <v>530</v>
      </c>
      <c r="H289" s="942">
        <v>18</v>
      </c>
      <c r="I289" s="943">
        <v>1.0743</v>
      </c>
    </row>
    <row r="290" spans="1:9" x14ac:dyDescent="0.25">
      <c r="A290" s="942" t="str">
        <f>Inek2021A1a2a[[#This Row],[PEPP]]&amp;"#"&amp;Inek2021A1a2a[[#This Row],[Klasse]]</f>
        <v>PK01A#1</v>
      </c>
      <c r="B290" s="942">
        <f>Inek2021A1a2a[[#This Row],[Klasse2]]</f>
        <v>1</v>
      </c>
      <c r="C290" s="943">
        <f>Inek2021A1a2a[[#This Row],[BewJeTag2]]</f>
        <v>2.3309000000000002</v>
      </c>
      <c r="D290" s="942" t="s">
        <v>394</v>
      </c>
      <c r="E290" s="942" t="s">
        <v>531</v>
      </c>
      <c r="F290" s="942" t="s">
        <v>438</v>
      </c>
      <c r="G290" s="942" t="s">
        <v>406</v>
      </c>
      <c r="H290" s="942">
        <v>1</v>
      </c>
      <c r="I290" s="943">
        <v>2.3309000000000002</v>
      </c>
    </row>
    <row r="291" spans="1:9" x14ac:dyDescent="0.25">
      <c r="A291" s="942" t="str">
        <f>Inek2021A1a2a[[#This Row],[PEPP]]&amp;"#"&amp;Inek2021A1a2a[[#This Row],[Klasse]]</f>
        <v>PK01A#2</v>
      </c>
      <c r="B291" s="942">
        <f>Inek2021A1a2a[[#This Row],[Klasse2]]</f>
        <v>2</v>
      </c>
      <c r="C291" s="943">
        <f>Inek2021A1a2a[[#This Row],[BewJeTag2]]</f>
        <v>2.3309000000000002</v>
      </c>
      <c r="D291" s="942" t="s">
        <v>394</v>
      </c>
      <c r="E291" s="942" t="s">
        <v>531</v>
      </c>
      <c r="F291" s="942" t="s">
        <v>438</v>
      </c>
      <c r="G291" s="942" t="s">
        <v>406</v>
      </c>
      <c r="H291" s="942">
        <v>2</v>
      </c>
      <c r="I291" s="943">
        <v>2.3309000000000002</v>
      </c>
    </row>
    <row r="292" spans="1:9" x14ac:dyDescent="0.25">
      <c r="A292" s="942" t="str">
        <f>Inek2021A1a2a[[#This Row],[PEPP]]&amp;"#"&amp;Inek2021A1a2a[[#This Row],[Klasse]]</f>
        <v>PK01A#3</v>
      </c>
      <c r="B292" s="942">
        <f>Inek2021A1a2a[[#This Row],[Klasse2]]</f>
        <v>3</v>
      </c>
      <c r="C292" s="943">
        <f>Inek2021A1a2a[[#This Row],[BewJeTag2]]</f>
        <v>2.2755999999999998</v>
      </c>
      <c r="D292" s="942" t="s">
        <v>394</v>
      </c>
      <c r="E292" s="942" t="s">
        <v>531</v>
      </c>
      <c r="F292" s="942" t="s">
        <v>438</v>
      </c>
      <c r="G292" s="942" t="s">
        <v>406</v>
      </c>
      <c r="H292" s="942">
        <v>3</v>
      </c>
      <c r="I292" s="943">
        <v>2.2755999999999998</v>
      </c>
    </row>
    <row r="293" spans="1:9" x14ac:dyDescent="0.25">
      <c r="A293" s="942" t="str">
        <f>Inek2021A1a2a[[#This Row],[PEPP]]&amp;"#"&amp;Inek2021A1a2a[[#This Row],[Klasse]]</f>
        <v>PK01A#4</v>
      </c>
      <c r="B293" s="942">
        <f>Inek2021A1a2a[[#This Row],[Klasse2]]</f>
        <v>4</v>
      </c>
      <c r="C293" s="943">
        <f>Inek2021A1a2a[[#This Row],[BewJeTag2]]</f>
        <v>2.2176999999999998</v>
      </c>
      <c r="D293" s="942" t="s">
        <v>394</v>
      </c>
      <c r="E293" s="942" t="s">
        <v>531</v>
      </c>
      <c r="F293" s="942" t="s">
        <v>438</v>
      </c>
      <c r="G293" s="942" t="s">
        <v>406</v>
      </c>
      <c r="H293" s="942">
        <v>4</v>
      </c>
      <c r="I293" s="943">
        <v>2.2176999999999998</v>
      </c>
    </row>
    <row r="294" spans="1:9" x14ac:dyDescent="0.25">
      <c r="A294" s="942" t="str">
        <f>Inek2021A1a2a[[#This Row],[PEPP]]&amp;"#"&amp;Inek2021A1a2a[[#This Row],[Klasse]]</f>
        <v>PK01A#5</v>
      </c>
      <c r="B294" s="942">
        <f>Inek2021A1a2a[[#This Row],[Klasse2]]</f>
        <v>5</v>
      </c>
      <c r="C294" s="943">
        <f>Inek2021A1a2a[[#This Row],[BewJeTag2]]</f>
        <v>2.1597</v>
      </c>
      <c r="D294" s="942" t="s">
        <v>394</v>
      </c>
      <c r="E294" s="942" t="s">
        <v>531</v>
      </c>
      <c r="F294" s="942" t="s">
        <v>438</v>
      </c>
      <c r="G294" s="942" t="s">
        <v>406</v>
      </c>
      <c r="H294" s="942">
        <v>5</v>
      </c>
      <c r="I294" s="943">
        <v>2.1597</v>
      </c>
    </row>
    <row r="295" spans="1:9" x14ac:dyDescent="0.25">
      <c r="A295" s="942" t="str">
        <f>Inek2021A1a2a[[#This Row],[PEPP]]&amp;"#"&amp;Inek2021A1a2a[[#This Row],[Klasse]]</f>
        <v>PK01A#6</v>
      </c>
      <c r="B295" s="942">
        <f>Inek2021A1a2a[[#This Row],[Klasse2]]</f>
        <v>6</v>
      </c>
      <c r="C295" s="943">
        <f>Inek2021A1a2a[[#This Row],[BewJeTag2]]</f>
        <v>2.1017999999999999</v>
      </c>
      <c r="D295" s="942" t="s">
        <v>394</v>
      </c>
      <c r="E295" s="942" t="s">
        <v>531</v>
      </c>
      <c r="F295" s="942" t="s">
        <v>438</v>
      </c>
      <c r="G295" s="942" t="s">
        <v>406</v>
      </c>
      <c r="H295" s="942">
        <v>6</v>
      </c>
      <c r="I295" s="943">
        <v>2.1017999999999999</v>
      </c>
    </row>
    <row r="296" spans="1:9" x14ac:dyDescent="0.25">
      <c r="A296" s="942" t="str">
        <f>Inek2021A1a2a[[#This Row],[PEPP]]&amp;"#"&amp;Inek2021A1a2a[[#This Row],[Klasse]]</f>
        <v>PK01A#7</v>
      </c>
      <c r="B296" s="942">
        <f>Inek2021A1a2a[[#This Row],[Klasse2]]</f>
        <v>7</v>
      </c>
      <c r="C296" s="943">
        <f>Inek2021A1a2a[[#This Row],[BewJeTag2]]</f>
        <v>2.0438000000000001</v>
      </c>
      <c r="D296" s="942" t="s">
        <v>394</v>
      </c>
      <c r="E296" s="942" t="s">
        <v>531</v>
      </c>
      <c r="F296" s="942" t="s">
        <v>438</v>
      </c>
      <c r="G296" s="942" t="s">
        <v>406</v>
      </c>
      <c r="H296" s="942">
        <v>7</v>
      </c>
      <c r="I296" s="943">
        <v>2.0438000000000001</v>
      </c>
    </row>
    <row r="297" spans="1:9" x14ac:dyDescent="0.25">
      <c r="A297" s="942" t="str">
        <f>Inek2021A1a2a[[#This Row],[PEPP]]&amp;"#"&amp;Inek2021A1a2a[[#This Row],[Klasse]]</f>
        <v>PK01A#8</v>
      </c>
      <c r="B297" s="942">
        <f>Inek2021A1a2a[[#This Row],[Klasse2]]</f>
        <v>8</v>
      </c>
      <c r="C297" s="943">
        <f>Inek2021A1a2a[[#This Row],[BewJeTag2]]</f>
        <v>1.9859</v>
      </c>
      <c r="D297" s="942" t="s">
        <v>394</v>
      </c>
      <c r="E297" s="942" t="s">
        <v>531</v>
      </c>
      <c r="F297" s="942" t="s">
        <v>438</v>
      </c>
      <c r="G297" s="942" t="s">
        <v>406</v>
      </c>
      <c r="H297" s="942">
        <v>8</v>
      </c>
      <c r="I297" s="943">
        <v>1.9859</v>
      </c>
    </row>
    <row r="298" spans="1:9" x14ac:dyDescent="0.25">
      <c r="A298" s="942" t="str">
        <f>Inek2021A1a2a[[#This Row],[PEPP]]&amp;"#"&amp;Inek2021A1a2a[[#This Row],[Klasse]]</f>
        <v>PK01A#9</v>
      </c>
      <c r="B298" s="942">
        <f>Inek2021A1a2a[[#This Row],[Klasse2]]</f>
        <v>9</v>
      </c>
      <c r="C298" s="943">
        <f>Inek2021A1a2a[[#This Row],[BewJeTag2]]</f>
        <v>1.9279999999999999</v>
      </c>
      <c r="D298" s="942" t="s">
        <v>394</v>
      </c>
      <c r="E298" s="942" t="s">
        <v>531</v>
      </c>
      <c r="F298" s="942" t="s">
        <v>438</v>
      </c>
      <c r="G298" s="942" t="s">
        <v>406</v>
      </c>
      <c r="H298" s="942">
        <v>9</v>
      </c>
      <c r="I298" s="943">
        <v>1.9279999999999999</v>
      </c>
    </row>
    <row r="299" spans="1:9" x14ac:dyDescent="0.25">
      <c r="A299" s="942" t="str">
        <f>Inek2021A1a2a[[#This Row],[PEPP]]&amp;"#"&amp;Inek2021A1a2a[[#This Row],[Klasse]]</f>
        <v>PK01A#10</v>
      </c>
      <c r="B299" s="942">
        <f>Inek2021A1a2a[[#This Row],[Klasse2]]</f>
        <v>10</v>
      </c>
      <c r="C299" s="943">
        <f>Inek2021A1a2a[[#This Row],[BewJeTag2]]</f>
        <v>1.87</v>
      </c>
      <c r="D299" s="942" t="s">
        <v>394</v>
      </c>
      <c r="E299" s="942" t="s">
        <v>531</v>
      </c>
      <c r="F299" s="942" t="s">
        <v>438</v>
      </c>
      <c r="G299" s="942" t="s">
        <v>406</v>
      </c>
      <c r="H299" s="942">
        <v>10</v>
      </c>
      <c r="I299" s="943">
        <v>1.87</v>
      </c>
    </row>
    <row r="300" spans="1:9" x14ac:dyDescent="0.25">
      <c r="A300" s="942" t="str">
        <f>Inek2021A1a2a[[#This Row],[PEPP]]&amp;"#"&amp;Inek2021A1a2a[[#This Row],[Klasse]]</f>
        <v>PK01A#11</v>
      </c>
      <c r="B300" s="942">
        <f>Inek2021A1a2a[[#This Row],[Klasse2]]</f>
        <v>11</v>
      </c>
      <c r="C300" s="943">
        <f>Inek2021A1a2a[[#This Row],[BewJeTag2]]</f>
        <v>1.8121</v>
      </c>
      <c r="D300" s="942" t="s">
        <v>394</v>
      </c>
      <c r="E300" s="942" t="s">
        <v>531</v>
      </c>
      <c r="F300" s="942" t="s">
        <v>438</v>
      </c>
      <c r="G300" s="942" t="s">
        <v>406</v>
      </c>
      <c r="H300" s="942">
        <v>11</v>
      </c>
      <c r="I300" s="943">
        <v>1.8121</v>
      </c>
    </row>
    <row r="301" spans="1:9" x14ac:dyDescent="0.25">
      <c r="A301" s="942" t="str">
        <f>Inek2021A1a2a[[#This Row],[PEPP]]&amp;"#"&amp;Inek2021A1a2a[[#This Row],[Klasse]]</f>
        <v>PK01B#1</v>
      </c>
      <c r="B301" s="942">
        <f>Inek2021A1a2a[[#This Row],[Klasse2]]</f>
        <v>1</v>
      </c>
      <c r="C301" s="943">
        <f>Inek2021A1a2a[[#This Row],[BewJeTag2]]</f>
        <v>2.0350000000000001</v>
      </c>
      <c r="D301" s="942" t="s">
        <v>394</v>
      </c>
      <c r="E301" s="942" t="s">
        <v>531</v>
      </c>
      <c r="F301" s="942" t="s">
        <v>439</v>
      </c>
      <c r="G301" s="942" t="s">
        <v>408</v>
      </c>
      <c r="H301" s="942">
        <v>1</v>
      </c>
      <c r="I301" s="943">
        <v>2.0350000000000001</v>
      </c>
    </row>
    <row r="302" spans="1:9" x14ac:dyDescent="0.25">
      <c r="A302" s="942" t="str">
        <f>Inek2021A1a2a[[#This Row],[PEPP]]&amp;"#"&amp;Inek2021A1a2a[[#This Row],[Klasse]]</f>
        <v>PK01B#2</v>
      </c>
      <c r="B302" s="942">
        <f>Inek2021A1a2a[[#This Row],[Klasse2]]</f>
        <v>2</v>
      </c>
      <c r="C302" s="943">
        <f>Inek2021A1a2a[[#This Row],[BewJeTag2]]</f>
        <v>2.0350000000000001</v>
      </c>
      <c r="D302" s="942" t="s">
        <v>394</v>
      </c>
      <c r="E302" s="942" t="s">
        <v>531</v>
      </c>
      <c r="F302" s="942" t="s">
        <v>439</v>
      </c>
      <c r="G302" s="942" t="s">
        <v>408</v>
      </c>
      <c r="H302" s="942">
        <v>2</v>
      </c>
      <c r="I302" s="943">
        <v>2.0350000000000001</v>
      </c>
    </row>
    <row r="303" spans="1:9" x14ac:dyDescent="0.25">
      <c r="A303" s="942" t="str">
        <f>Inek2021A1a2a[[#This Row],[PEPP]]&amp;"#"&amp;Inek2021A1a2a[[#This Row],[Klasse]]</f>
        <v>PK01B#3</v>
      </c>
      <c r="B303" s="942">
        <f>Inek2021A1a2a[[#This Row],[Klasse2]]</f>
        <v>3</v>
      </c>
      <c r="C303" s="943">
        <f>Inek2021A1a2a[[#This Row],[BewJeTag2]]</f>
        <v>1.9791000000000001</v>
      </c>
      <c r="D303" s="942" t="s">
        <v>394</v>
      </c>
      <c r="E303" s="942" t="s">
        <v>531</v>
      </c>
      <c r="F303" s="942" t="s">
        <v>439</v>
      </c>
      <c r="G303" s="942" t="s">
        <v>408</v>
      </c>
      <c r="H303" s="942">
        <v>3</v>
      </c>
      <c r="I303" s="943">
        <v>1.9791000000000001</v>
      </c>
    </row>
    <row r="304" spans="1:9" x14ac:dyDescent="0.25">
      <c r="A304" s="942" t="str">
        <f>Inek2021A1a2a[[#This Row],[PEPP]]&amp;"#"&amp;Inek2021A1a2a[[#This Row],[Klasse]]</f>
        <v>PK01B#4</v>
      </c>
      <c r="B304" s="942">
        <f>Inek2021A1a2a[[#This Row],[Klasse2]]</f>
        <v>4</v>
      </c>
      <c r="C304" s="943">
        <f>Inek2021A1a2a[[#This Row],[BewJeTag2]]</f>
        <v>1.9301999999999999</v>
      </c>
      <c r="D304" s="942" t="s">
        <v>394</v>
      </c>
      <c r="E304" s="942" t="s">
        <v>531</v>
      </c>
      <c r="F304" s="942" t="s">
        <v>439</v>
      </c>
      <c r="G304" s="942" t="s">
        <v>408</v>
      </c>
      <c r="H304" s="942">
        <v>4</v>
      </c>
      <c r="I304" s="943">
        <v>1.9301999999999999</v>
      </c>
    </row>
    <row r="305" spans="1:9" x14ac:dyDescent="0.25">
      <c r="A305" s="942" t="str">
        <f>Inek2021A1a2a[[#This Row],[PEPP]]&amp;"#"&amp;Inek2021A1a2a[[#This Row],[Klasse]]</f>
        <v>PK01B#5</v>
      </c>
      <c r="B305" s="942">
        <f>Inek2021A1a2a[[#This Row],[Klasse2]]</f>
        <v>5</v>
      </c>
      <c r="C305" s="943">
        <f>Inek2021A1a2a[[#This Row],[BewJeTag2]]</f>
        <v>1.8812</v>
      </c>
      <c r="D305" s="942" t="s">
        <v>394</v>
      </c>
      <c r="E305" s="942" t="s">
        <v>531</v>
      </c>
      <c r="F305" s="942" t="s">
        <v>439</v>
      </c>
      <c r="G305" s="942" t="s">
        <v>408</v>
      </c>
      <c r="H305" s="942">
        <v>5</v>
      </c>
      <c r="I305" s="943">
        <v>1.8812</v>
      </c>
    </row>
    <row r="306" spans="1:9" x14ac:dyDescent="0.25">
      <c r="A306" s="942" t="str">
        <f>Inek2021A1a2a[[#This Row],[PEPP]]&amp;"#"&amp;Inek2021A1a2a[[#This Row],[Klasse]]</f>
        <v>PK01B#6</v>
      </c>
      <c r="B306" s="942">
        <f>Inek2021A1a2a[[#This Row],[Klasse2]]</f>
        <v>6</v>
      </c>
      <c r="C306" s="943">
        <f>Inek2021A1a2a[[#This Row],[BewJeTag2]]</f>
        <v>1.8323</v>
      </c>
      <c r="D306" s="942" t="s">
        <v>394</v>
      </c>
      <c r="E306" s="942" t="s">
        <v>531</v>
      </c>
      <c r="F306" s="942" t="s">
        <v>439</v>
      </c>
      <c r="G306" s="942" t="s">
        <v>408</v>
      </c>
      <c r="H306" s="942">
        <v>6</v>
      </c>
      <c r="I306" s="943">
        <v>1.8323</v>
      </c>
    </row>
    <row r="307" spans="1:9" x14ac:dyDescent="0.25">
      <c r="A307" s="942" t="str">
        <f>Inek2021A1a2a[[#This Row],[PEPP]]&amp;"#"&amp;Inek2021A1a2a[[#This Row],[Klasse]]</f>
        <v>PK01B#7</v>
      </c>
      <c r="B307" s="942">
        <f>Inek2021A1a2a[[#This Row],[Klasse2]]</f>
        <v>7</v>
      </c>
      <c r="C307" s="943">
        <f>Inek2021A1a2a[[#This Row],[BewJeTag2]]</f>
        <v>1.7834000000000001</v>
      </c>
      <c r="D307" s="942" t="s">
        <v>394</v>
      </c>
      <c r="E307" s="942" t="s">
        <v>531</v>
      </c>
      <c r="F307" s="942" t="s">
        <v>439</v>
      </c>
      <c r="G307" s="942" t="s">
        <v>408</v>
      </c>
      <c r="H307" s="942">
        <v>7</v>
      </c>
      <c r="I307" s="943">
        <v>1.7834000000000001</v>
      </c>
    </row>
    <row r="308" spans="1:9" x14ac:dyDescent="0.25">
      <c r="A308" s="942" t="str">
        <f>Inek2021A1a2a[[#This Row],[PEPP]]&amp;"#"&amp;Inek2021A1a2a[[#This Row],[Klasse]]</f>
        <v>PK01B#8</v>
      </c>
      <c r="B308" s="942">
        <f>Inek2021A1a2a[[#This Row],[Klasse2]]</f>
        <v>8</v>
      </c>
      <c r="C308" s="943">
        <f>Inek2021A1a2a[[#This Row],[BewJeTag2]]</f>
        <v>1.7344999999999999</v>
      </c>
      <c r="D308" s="942" t="s">
        <v>394</v>
      </c>
      <c r="E308" s="942" t="s">
        <v>531</v>
      </c>
      <c r="F308" s="942" t="s">
        <v>439</v>
      </c>
      <c r="G308" s="942" t="s">
        <v>408</v>
      </c>
      <c r="H308" s="942">
        <v>8</v>
      </c>
      <c r="I308" s="943">
        <v>1.7344999999999999</v>
      </c>
    </row>
    <row r="309" spans="1:9" x14ac:dyDescent="0.25">
      <c r="A309" s="942" t="str">
        <f>Inek2021A1a2a[[#This Row],[PEPP]]&amp;"#"&amp;Inek2021A1a2a[[#This Row],[Klasse]]</f>
        <v>PK01B#9</v>
      </c>
      <c r="B309" s="942">
        <f>Inek2021A1a2a[[#This Row],[Klasse2]]</f>
        <v>9</v>
      </c>
      <c r="C309" s="943">
        <f>Inek2021A1a2a[[#This Row],[BewJeTag2]]</f>
        <v>1.6856</v>
      </c>
      <c r="D309" s="942" t="s">
        <v>394</v>
      </c>
      <c r="E309" s="942" t="s">
        <v>531</v>
      </c>
      <c r="F309" s="942" t="s">
        <v>439</v>
      </c>
      <c r="G309" s="942" t="s">
        <v>408</v>
      </c>
      <c r="H309" s="942">
        <v>9</v>
      </c>
      <c r="I309" s="943">
        <v>1.6856</v>
      </c>
    </row>
    <row r="310" spans="1:9" x14ac:dyDescent="0.25">
      <c r="A310" s="942" t="str">
        <f>Inek2021A1a2a[[#This Row],[PEPP]]&amp;"#"&amp;Inek2021A1a2a[[#This Row],[Klasse]]</f>
        <v>PK01B#10</v>
      </c>
      <c r="B310" s="942">
        <f>Inek2021A1a2a[[#This Row],[Klasse2]]</f>
        <v>10</v>
      </c>
      <c r="C310" s="943">
        <f>Inek2021A1a2a[[#This Row],[BewJeTag2]]</f>
        <v>1.6367</v>
      </c>
      <c r="D310" s="942" t="s">
        <v>394</v>
      </c>
      <c r="E310" s="942" t="s">
        <v>531</v>
      </c>
      <c r="F310" s="942" t="s">
        <v>439</v>
      </c>
      <c r="G310" s="942" t="s">
        <v>408</v>
      </c>
      <c r="H310" s="942">
        <v>10</v>
      </c>
      <c r="I310" s="943">
        <v>1.6367</v>
      </c>
    </row>
    <row r="311" spans="1:9" x14ac:dyDescent="0.25">
      <c r="A311" s="942" t="str">
        <f>Inek2021A1a2a[[#This Row],[PEPP]]&amp;"#"&amp;Inek2021A1a2a[[#This Row],[Klasse]]</f>
        <v>PK01B#11</v>
      </c>
      <c r="B311" s="942">
        <f>Inek2021A1a2a[[#This Row],[Klasse2]]</f>
        <v>11</v>
      </c>
      <c r="C311" s="943">
        <f>Inek2021A1a2a[[#This Row],[BewJeTag2]]</f>
        <v>1.5876999999999999</v>
      </c>
      <c r="D311" s="942" t="s">
        <v>394</v>
      </c>
      <c r="E311" s="942" t="s">
        <v>531</v>
      </c>
      <c r="F311" s="942" t="s">
        <v>439</v>
      </c>
      <c r="G311" s="942" t="s">
        <v>408</v>
      </c>
      <c r="H311" s="942">
        <v>11</v>
      </c>
      <c r="I311" s="943">
        <v>1.5876999999999999</v>
      </c>
    </row>
    <row r="312" spans="1:9" x14ac:dyDescent="0.25">
      <c r="A312" s="942" t="str">
        <f>Inek2021A1a2a[[#This Row],[PEPP]]&amp;"#"&amp;Inek2021A1a2a[[#This Row],[Klasse]]</f>
        <v>PK02A#1</v>
      </c>
      <c r="B312" s="942">
        <f>Inek2021A1a2a[[#This Row],[Klasse2]]</f>
        <v>1</v>
      </c>
      <c r="C312" s="943">
        <f>Inek2021A1a2a[[#This Row],[BewJeTag2]]</f>
        <v>2.5560999999999998</v>
      </c>
      <c r="D312" s="942" t="s">
        <v>394</v>
      </c>
      <c r="E312" s="942" t="s">
        <v>531</v>
      </c>
      <c r="F312" s="942" t="s">
        <v>440</v>
      </c>
      <c r="G312" s="942" t="s">
        <v>441</v>
      </c>
      <c r="H312" s="942">
        <v>1</v>
      </c>
      <c r="I312" s="943">
        <v>2.5560999999999998</v>
      </c>
    </row>
    <row r="313" spans="1:9" x14ac:dyDescent="0.25">
      <c r="A313" s="942" t="str">
        <f>Inek2021A1a2a[[#This Row],[PEPP]]&amp;"#"&amp;Inek2021A1a2a[[#This Row],[Klasse]]</f>
        <v>PK02A#2</v>
      </c>
      <c r="B313" s="942">
        <f>Inek2021A1a2a[[#This Row],[Klasse2]]</f>
        <v>2</v>
      </c>
      <c r="C313" s="943">
        <f>Inek2021A1a2a[[#This Row],[BewJeTag2]]</f>
        <v>2.4765000000000001</v>
      </c>
      <c r="D313" s="942" t="s">
        <v>394</v>
      </c>
      <c r="E313" s="942" t="s">
        <v>531</v>
      </c>
      <c r="F313" s="942" t="s">
        <v>440</v>
      </c>
      <c r="G313" s="942" t="s">
        <v>441</v>
      </c>
      <c r="H313" s="942">
        <v>2</v>
      </c>
      <c r="I313" s="943">
        <v>2.4765000000000001</v>
      </c>
    </row>
    <row r="314" spans="1:9" x14ac:dyDescent="0.25">
      <c r="A314" s="942" t="str">
        <f>Inek2021A1a2a[[#This Row],[PEPP]]&amp;"#"&amp;Inek2021A1a2a[[#This Row],[Klasse]]</f>
        <v>PK02A#3</v>
      </c>
      <c r="B314" s="942">
        <f>Inek2021A1a2a[[#This Row],[Klasse2]]</f>
        <v>3</v>
      </c>
      <c r="C314" s="943">
        <f>Inek2021A1a2a[[#This Row],[BewJeTag2]]</f>
        <v>2.4211999999999998</v>
      </c>
      <c r="D314" s="942" t="s">
        <v>394</v>
      </c>
      <c r="E314" s="942" t="s">
        <v>531</v>
      </c>
      <c r="F314" s="942" t="s">
        <v>440</v>
      </c>
      <c r="G314" s="942" t="s">
        <v>441</v>
      </c>
      <c r="H314" s="942">
        <v>3</v>
      </c>
      <c r="I314" s="943">
        <v>2.4211999999999998</v>
      </c>
    </row>
    <row r="315" spans="1:9" x14ac:dyDescent="0.25">
      <c r="A315" s="942" t="str">
        <f>Inek2021A1a2a[[#This Row],[PEPP]]&amp;"#"&amp;Inek2021A1a2a[[#This Row],[Klasse]]</f>
        <v>PK02A#4</v>
      </c>
      <c r="B315" s="942">
        <f>Inek2021A1a2a[[#This Row],[Klasse2]]</f>
        <v>4</v>
      </c>
      <c r="C315" s="943">
        <f>Inek2021A1a2a[[#This Row],[BewJeTag2]]</f>
        <v>2.3660000000000001</v>
      </c>
      <c r="D315" s="942" t="s">
        <v>394</v>
      </c>
      <c r="E315" s="942" t="s">
        <v>531</v>
      </c>
      <c r="F315" s="942" t="s">
        <v>440</v>
      </c>
      <c r="G315" s="942" t="s">
        <v>441</v>
      </c>
      <c r="H315" s="942">
        <v>4</v>
      </c>
      <c r="I315" s="943">
        <v>2.3660000000000001</v>
      </c>
    </row>
    <row r="316" spans="1:9" x14ac:dyDescent="0.25">
      <c r="A316" s="942" t="str">
        <f>Inek2021A1a2a[[#This Row],[PEPP]]&amp;"#"&amp;Inek2021A1a2a[[#This Row],[Klasse]]</f>
        <v>PK02A#5</v>
      </c>
      <c r="B316" s="942">
        <f>Inek2021A1a2a[[#This Row],[Klasse2]]</f>
        <v>5</v>
      </c>
      <c r="C316" s="943">
        <f>Inek2021A1a2a[[#This Row],[BewJeTag2]]</f>
        <v>2.3108</v>
      </c>
      <c r="D316" s="942" t="s">
        <v>394</v>
      </c>
      <c r="E316" s="942" t="s">
        <v>531</v>
      </c>
      <c r="F316" s="942" t="s">
        <v>440</v>
      </c>
      <c r="G316" s="942" t="s">
        <v>441</v>
      </c>
      <c r="H316" s="942">
        <v>5</v>
      </c>
      <c r="I316" s="943">
        <v>2.3108</v>
      </c>
    </row>
    <row r="317" spans="1:9" x14ac:dyDescent="0.25">
      <c r="A317" s="942" t="str">
        <f>Inek2021A1a2a[[#This Row],[PEPP]]&amp;"#"&amp;Inek2021A1a2a[[#This Row],[Klasse]]</f>
        <v>PK02A#6</v>
      </c>
      <c r="B317" s="942">
        <f>Inek2021A1a2a[[#This Row],[Klasse2]]</f>
        <v>6</v>
      </c>
      <c r="C317" s="943">
        <f>Inek2021A1a2a[[#This Row],[BewJeTag2]]</f>
        <v>2.2555999999999998</v>
      </c>
      <c r="D317" s="942" t="s">
        <v>394</v>
      </c>
      <c r="E317" s="942" t="s">
        <v>531</v>
      </c>
      <c r="F317" s="942" t="s">
        <v>440</v>
      </c>
      <c r="G317" s="942" t="s">
        <v>441</v>
      </c>
      <c r="H317" s="942">
        <v>6</v>
      </c>
      <c r="I317" s="943">
        <v>2.2555999999999998</v>
      </c>
    </row>
    <row r="318" spans="1:9" x14ac:dyDescent="0.25">
      <c r="A318" s="942" t="str">
        <f>Inek2021A1a2a[[#This Row],[PEPP]]&amp;"#"&amp;Inek2021A1a2a[[#This Row],[Klasse]]</f>
        <v>PK02A#7</v>
      </c>
      <c r="B318" s="942">
        <f>Inek2021A1a2a[[#This Row],[Klasse2]]</f>
        <v>7</v>
      </c>
      <c r="C318" s="943">
        <f>Inek2021A1a2a[[#This Row],[BewJeTag2]]</f>
        <v>2.2004000000000001</v>
      </c>
      <c r="D318" s="942" t="s">
        <v>394</v>
      </c>
      <c r="E318" s="942" t="s">
        <v>531</v>
      </c>
      <c r="F318" s="942" t="s">
        <v>440</v>
      </c>
      <c r="G318" s="942" t="s">
        <v>441</v>
      </c>
      <c r="H318" s="942">
        <v>7</v>
      </c>
      <c r="I318" s="943">
        <v>2.2004000000000001</v>
      </c>
    </row>
    <row r="319" spans="1:9" x14ac:dyDescent="0.25">
      <c r="A319" s="942" t="str">
        <f>Inek2021A1a2a[[#This Row],[PEPP]]&amp;"#"&amp;Inek2021A1a2a[[#This Row],[Klasse]]</f>
        <v>PK02A#8</v>
      </c>
      <c r="B319" s="942">
        <f>Inek2021A1a2a[[#This Row],[Klasse2]]</f>
        <v>8</v>
      </c>
      <c r="C319" s="943">
        <f>Inek2021A1a2a[[#This Row],[BewJeTag2]]</f>
        <v>2.1452</v>
      </c>
      <c r="D319" s="942" t="s">
        <v>394</v>
      </c>
      <c r="E319" s="942" t="s">
        <v>531</v>
      </c>
      <c r="F319" s="942" t="s">
        <v>440</v>
      </c>
      <c r="G319" s="942" t="s">
        <v>441</v>
      </c>
      <c r="H319" s="942">
        <v>8</v>
      </c>
      <c r="I319" s="943">
        <v>2.1452</v>
      </c>
    </row>
    <row r="320" spans="1:9" x14ac:dyDescent="0.25">
      <c r="A320" s="942" t="str">
        <f>Inek2021A1a2a[[#This Row],[PEPP]]&amp;"#"&amp;Inek2021A1a2a[[#This Row],[Klasse]]</f>
        <v>PK02A#9</v>
      </c>
      <c r="B320" s="942">
        <f>Inek2021A1a2a[[#This Row],[Klasse2]]</f>
        <v>9</v>
      </c>
      <c r="C320" s="943">
        <f>Inek2021A1a2a[[#This Row],[BewJeTag2]]</f>
        <v>2.0899000000000001</v>
      </c>
      <c r="D320" s="942" t="s">
        <v>394</v>
      </c>
      <c r="E320" s="942" t="s">
        <v>531</v>
      </c>
      <c r="F320" s="942" t="s">
        <v>440</v>
      </c>
      <c r="G320" s="942" t="s">
        <v>441</v>
      </c>
      <c r="H320" s="942">
        <v>9</v>
      </c>
      <c r="I320" s="943">
        <v>2.0899000000000001</v>
      </c>
    </row>
    <row r="321" spans="1:9" x14ac:dyDescent="0.25">
      <c r="A321" s="942" t="str">
        <f>Inek2021A1a2a[[#This Row],[PEPP]]&amp;"#"&amp;Inek2021A1a2a[[#This Row],[Klasse]]</f>
        <v>PK02A#10</v>
      </c>
      <c r="B321" s="942">
        <f>Inek2021A1a2a[[#This Row],[Klasse2]]</f>
        <v>10</v>
      </c>
      <c r="C321" s="943">
        <f>Inek2021A1a2a[[#This Row],[BewJeTag2]]</f>
        <v>2.0347</v>
      </c>
      <c r="D321" s="942" t="s">
        <v>394</v>
      </c>
      <c r="E321" s="942" t="s">
        <v>531</v>
      </c>
      <c r="F321" s="942" t="s">
        <v>440</v>
      </c>
      <c r="G321" s="942" t="s">
        <v>441</v>
      </c>
      <c r="H321" s="942">
        <v>10</v>
      </c>
      <c r="I321" s="943">
        <v>2.0347</v>
      </c>
    </row>
    <row r="322" spans="1:9" x14ac:dyDescent="0.25">
      <c r="A322" s="942" t="str">
        <f>Inek2021A1a2a[[#This Row],[PEPP]]&amp;"#"&amp;Inek2021A1a2a[[#This Row],[Klasse]]</f>
        <v>PK02A#11</v>
      </c>
      <c r="B322" s="942">
        <f>Inek2021A1a2a[[#This Row],[Klasse2]]</f>
        <v>11</v>
      </c>
      <c r="C322" s="943">
        <f>Inek2021A1a2a[[#This Row],[BewJeTag2]]</f>
        <v>1.9795</v>
      </c>
      <c r="D322" s="942" t="s">
        <v>394</v>
      </c>
      <c r="E322" s="942" t="s">
        <v>531</v>
      </c>
      <c r="F322" s="942" t="s">
        <v>440</v>
      </c>
      <c r="G322" s="942" t="s">
        <v>441</v>
      </c>
      <c r="H322" s="942">
        <v>11</v>
      </c>
      <c r="I322" s="943">
        <v>1.9795</v>
      </c>
    </row>
    <row r="323" spans="1:9" x14ac:dyDescent="0.25">
      <c r="A323" s="942" t="str">
        <f>Inek2021A1a2a[[#This Row],[PEPP]]&amp;"#"&amp;Inek2021A1a2a[[#This Row],[Klasse]]</f>
        <v>PK02A#12</v>
      </c>
      <c r="B323" s="942">
        <f>Inek2021A1a2a[[#This Row],[Klasse2]]</f>
        <v>12</v>
      </c>
      <c r="C323" s="943">
        <f>Inek2021A1a2a[[#This Row],[BewJeTag2]]</f>
        <v>1.9242999999999999</v>
      </c>
      <c r="D323" s="942" t="s">
        <v>394</v>
      </c>
      <c r="E323" s="942" t="s">
        <v>531</v>
      </c>
      <c r="F323" s="942" t="s">
        <v>440</v>
      </c>
      <c r="G323" s="942" t="s">
        <v>441</v>
      </c>
      <c r="H323" s="942">
        <v>12</v>
      </c>
      <c r="I323" s="943">
        <v>1.9242999999999999</v>
      </c>
    </row>
    <row r="324" spans="1:9" x14ac:dyDescent="0.25">
      <c r="A324" s="942" t="str">
        <f>Inek2021A1a2a[[#This Row],[PEPP]]&amp;"#"&amp;Inek2021A1a2a[[#This Row],[Klasse]]</f>
        <v>PK02A#13</v>
      </c>
      <c r="B324" s="942">
        <f>Inek2021A1a2a[[#This Row],[Klasse2]]</f>
        <v>13</v>
      </c>
      <c r="C324" s="943">
        <f>Inek2021A1a2a[[#This Row],[BewJeTag2]]</f>
        <v>1.8691</v>
      </c>
      <c r="D324" s="942" t="s">
        <v>394</v>
      </c>
      <c r="E324" s="942" t="s">
        <v>531</v>
      </c>
      <c r="F324" s="942" t="s">
        <v>440</v>
      </c>
      <c r="G324" s="942" t="s">
        <v>441</v>
      </c>
      <c r="H324" s="942">
        <v>13</v>
      </c>
      <c r="I324" s="943">
        <v>1.8691</v>
      </c>
    </row>
    <row r="325" spans="1:9" x14ac:dyDescent="0.25">
      <c r="A325" s="942" t="str">
        <f>Inek2021A1a2a[[#This Row],[PEPP]]&amp;"#"&amp;Inek2021A1a2a[[#This Row],[Klasse]]</f>
        <v>PK02A#14</v>
      </c>
      <c r="B325" s="942">
        <f>Inek2021A1a2a[[#This Row],[Klasse2]]</f>
        <v>14</v>
      </c>
      <c r="C325" s="943">
        <f>Inek2021A1a2a[[#This Row],[BewJeTag2]]</f>
        <v>1.8139000000000001</v>
      </c>
      <c r="D325" s="942" t="s">
        <v>394</v>
      </c>
      <c r="E325" s="942" t="s">
        <v>531</v>
      </c>
      <c r="F325" s="942" t="s">
        <v>440</v>
      </c>
      <c r="G325" s="942" t="s">
        <v>441</v>
      </c>
      <c r="H325" s="942">
        <v>14</v>
      </c>
      <c r="I325" s="943">
        <v>1.8139000000000001</v>
      </c>
    </row>
    <row r="326" spans="1:9" x14ac:dyDescent="0.25">
      <c r="A326" s="942" t="str">
        <f>Inek2021A1a2a[[#This Row],[PEPP]]&amp;"#"&amp;Inek2021A1a2a[[#This Row],[Klasse]]</f>
        <v>PK02B#1</v>
      </c>
      <c r="B326" s="942">
        <f>Inek2021A1a2a[[#This Row],[Klasse2]]</f>
        <v>1</v>
      </c>
      <c r="C326" s="943">
        <f>Inek2021A1a2a[[#This Row],[BewJeTag2]]</f>
        <v>2.3206000000000002</v>
      </c>
      <c r="D326" s="942" t="s">
        <v>394</v>
      </c>
      <c r="E326" s="942" t="s">
        <v>531</v>
      </c>
      <c r="F326" s="942" t="s">
        <v>442</v>
      </c>
      <c r="G326" s="942" t="s">
        <v>443</v>
      </c>
      <c r="H326" s="942">
        <v>1</v>
      </c>
      <c r="I326" s="943">
        <v>2.3206000000000002</v>
      </c>
    </row>
    <row r="327" spans="1:9" x14ac:dyDescent="0.25">
      <c r="A327" s="942" t="str">
        <f>Inek2021A1a2a[[#This Row],[PEPP]]&amp;"#"&amp;Inek2021A1a2a[[#This Row],[Klasse]]</f>
        <v>PK02B#2</v>
      </c>
      <c r="B327" s="942">
        <f>Inek2021A1a2a[[#This Row],[Klasse2]]</f>
        <v>2</v>
      </c>
      <c r="C327" s="943">
        <f>Inek2021A1a2a[[#This Row],[BewJeTag2]]</f>
        <v>2.2035</v>
      </c>
      <c r="D327" s="942" t="s">
        <v>394</v>
      </c>
      <c r="E327" s="942" t="s">
        <v>531</v>
      </c>
      <c r="F327" s="942" t="s">
        <v>442</v>
      </c>
      <c r="G327" s="942" t="s">
        <v>443</v>
      </c>
      <c r="H327" s="942">
        <v>2</v>
      </c>
      <c r="I327" s="943">
        <v>2.2035</v>
      </c>
    </row>
    <row r="328" spans="1:9" x14ac:dyDescent="0.25">
      <c r="A328" s="942" t="str">
        <f>Inek2021A1a2a[[#This Row],[PEPP]]&amp;"#"&amp;Inek2021A1a2a[[#This Row],[Klasse]]</f>
        <v>PK02B#3</v>
      </c>
      <c r="B328" s="942">
        <f>Inek2021A1a2a[[#This Row],[Klasse2]]</f>
        <v>3</v>
      </c>
      <c r="C328" s="943">
        <f>Inek2021A1a2a[[#This Row],[BewJeTag2]]</f>
        <v>2.1553</v>
      </c>
      <c r="D328" s="942" t="s">
        <v>394</v>
      </c>
      <c r="E328" s="942" t="s">
        <v>531</v>
      </c>
      <c r="F328" s="942" t="s">
        <v>442</v>
      </c>
      <c r="G328" s="942" t="s">
        <v>443</v>
      </c>
      <c r="H328" s="942">
        <v>3</v>
      </c>
      <c r="I328" s="943">
        <v>2.1553</v>
      </c>
    </row>
    <row r="329" spans="1:9" x14ac:dyDescent="0.25">
      <c r="A329" s="942" t="str">
        <f>Inek2021A1a2a[[#This Row],[PEPP]]&amp;"#"&amp;Inek2021A1a2a[[#This Row],[Klasse]]</f>
        <v>PK02B#4</v>
      </c>
      <c r="B329" s="942">
        <f>Inek2021A1a2a[[#This Row],[Klasse2]]</f>
        <v>4</v>
      </c>
      <c r="C329" s="943">
        <f>Inek2021A1a2a[[#This Row],[BewJeTag2]]</f>
        <v>2.1072000000000002</v>
      </c>
      <c r="D329" s="942" t="s">
        <v>394</v>
      </c>
      <c r="E329" s="942" t="s">
        <v>531</v>
      </c>
      <c r="F329" s="942" t="s">
        <v>442</v>
      </c>
      <c r="G329" s="942" t="s">
        <v>443</v>
      </c>
      <c r="H329" s="942">
        <v>4</v>
      </c>
      <c r="I329" s="943">
        <v>2.1072000000000002</v>
      </c>
    </row>
    <row r="330" spans="1:9" x14ac:dyDescent="0.25">
      <c r="A330" s="942" t="str">
        <f>Inek2021A1a2a[[#This Row],[PEPP]]&amp;"#"&amp;Inek2021A1a2a[[#This Row],[Klasse]]</f>
        <v>PK02B#5</v>
      </c>
      <c r="B330" s="942">
        <f>Inek2021A1a2a[[#This Row],[Klasse2]]</f>
        <v>5</v>
      </c>
      <c r="C330" s="943">
        <f>Inek2021A1a2a[[#This Row],[BewJeTag2]]</f>
        <v>2.0590000000000002</v>
      </c>
      <c r="D330" s="942" t="s">
        <v>394</v>
      </c>
      <c r="E330" s="942" t="s">
        <v>531</v>
      </c>
      <c r="F330" s="942" t="s">
        <v>442</v>
      </c>
      <c r="G330" s="942" t="s">
        <v>443</v>
      </c>
      <c r="H330" s="942">
        <v>5</v>
      </c>
      <c r="I330" s="943">
        <v>2.0590000000000002</v>
      </c>
    </row>
    <row r="331" spans="1:9" x14ac:dyDescent="0.25">
      <c r="A331" s="942" t="str">
        <f>Inek2021A1a2a[[#This Row],[PEPP]]&amp;"#"&amp;Inek2021A1a2a[[#This Row],[Klasse]]</f>
        <v>PK02B#6</v>
      </c>
      <c r="B331" s="942">
        <f>Inek2021A1a2a[[#This Row],[Klasse2]]</f>
        <v>6</v>
      </c>
      <c r="C331" s="943">
        <f>Inek2021A1a2a[[#This Row],[BewJeTag2]]</f>
        <v>2.0108000000000001</v>
      </c>
      <c r="D331" s="942" t="s">
        <v>394</v>
      </c>
      <c r="E331" s="942" t="s">
        <v>531</v>
      </c>
      <c r="F331" s="942" t="s">
        <v>442</v>
      </c>
      <c r="G331" s="942" t="s">
        <v>443</v>
      </c>
      <c r="H331" s="942">
        <v>6</v>
      </c>
      <c r="I331" s="943">
        <v>2.0108000000000001</v>
      </c>
    </row>
    <row r="332" spans="1:9" x14ac:dyDescent="0.25">
      <c r="A332" s="942" t="str">
        <f>Inek2021A1a2a[[#This Row],[PEPP]]&amp;"#"&amp;Inek2021A1a2a[[#This Row],[Klasse]]</f>
        <v>PK02B#7</v>
      </c>
      <c r="B332" s="942">
        <f>Inek2021A1a2a[[#This Row],[Klasse2]]</f>
        <v>7</v>
      </c>
      <c r="C332" s="943">
        <f>Inek2021A1a2a[[#This Row],[BewJeTag2]]</f>
        <v>1.9626999999999999</v>
      </c>
      <c r="D332" s="942" t="s">
        <v>394</v>
      </c>
      <c r="E332" s="942" t="s">
        <v>531</v>
      </c>
      <c r="F332" s="942" t="s">
        <v>442</v>
      </c>
      <c r="G332" s="942" t="s">
        <v>443</v>
      </c>
      <c r="H332" s="942">
        <v>7</v>
      </c>
      <c r="I332" s="943">
        <v>1.9626999999999999</v>
      </c>
    </row>
    <row r="333" spans="1:9" x14ac:dyDescent="0.25">
      <c r="A333" s="942" t="str">
        <f>Inek2021A1a2a[[#This Row],[PEPP]]&amp;"#"&amp;Inek2021A1a2a[[#This Row],[Klasse]]</f>
        <v>PK02B#8</v>
      </c>
      <c r="B333" s="942">
        <f>Inek2021A1a2a[[#This Row],[Klasse2]]</f>
        <v>8</v>
      </c>
      <c r="C333" s="943">
        <f>Inek2021A1a2a[[#This Row],[BewJeTag2]]</f>
        <v>1.9145000000000001</v>
      </c>
      <c r="D333" s="942" t="s">
        <v>394</v>
      </c>
      <c r="E333" s="942" t="s">
        <v>531</v>
      </c>
      <c r="F333" s="942" t="s">
        <v>442</v>
      </c>
      <c r="G333" s="942" t="s">
        <v>443</v>
      </c>
      <c r="H333" s="942">
        <v>8</v>
      </c>
      <c r="I333" s="943">
        <v>1.9145000000000001</v>
      </c>
    </row>
    <row r="334" spans="1:9" x14ac:dyDescent="0.25">
      <c r="A334" s="942" t="str">
        <f>Inek2021A1a2a[[#This Row],[PEPP]]&amp;"#"&amp;Inek2021A1a2a[[#This Row],[Klasse]]</f>
        <v>PK02B#9</v>
      </c>
      <c r="B334" s="942">
        <f>Inek2021A1a2a[[#This Row],[Klasse2]]</f>
        <v>9</v>
      </c>
      <c r="C334" s="943">
        <f>Inek2021A1a2a[[#This Row],[BewJeTag2]]</f>
        <v>1.8664000000000001</v>
      </c>
      <c r="D334" s="942" t="s">
        <v>394</v>
      </c>
      <c r="E334" s="942" t="s">
        <v>531</v>
      </c>
      <c r="F334" s="942" t="s">
        <v>442</v>
      </c>
      <c r="G334" s="942" t="s">
        <v>443</v>
      </c>
      <c r="H334" s="942">
        <v>9</v>
      </c>
      <c r="I334" s="943">
        <v>1.8664000000000001</v>
      </c>
    </row>
    <row r="335" spans="1:9" x14ac:dyDescent="0.25">
      <c r="A335" s="942" t="str">
        <f>Inek2021A1a2a[[#This Row],[PEPP]]&amp;"#"&amp;Inek2021A1a2a[[#This Row],[Klasse]]</f>
        <v>PK02B#10</v>
      </c>
      <c r="B335" s="942">
        <f>Inek2021A1a2a[[#This Row],[Klasse2]]</f>
        <v>10</v>
      </c>
      <c r="C335" s="943">
        <f>Inek2021A1a2a[[#This Row],[BewJeTag2]]</f>
        <v>1.8182</v>
      </c>
      <c r="D335" s="942" t="s">
        <v>394</v>
      </c>
      <c r="E335" s="942" t="s">
        <v>531</v>
      </c>
      <c r="F335" s="942" t="s">
        <v>442</v>
      </c>
      <c r="G335" s="942" t="s">
        <v>443</v>
      </c>
      <c r="H335" s="942">
        <v>10</v>
      </c>
      <c r="I335" s="943">
        <v>1.8182</v>
      </c>
    </row>
    <row r="336" spans="1:9" x14ac:dyDescent="0.25">
      <c r="A336" s="942" t="str">
        <f>Inek2021A1a2a[[#This Row],[PEPP]]&amp;"#"&amp;Inek2021A1a2a[[#This Row],[Klasse]]</f>
        <v>PK02B#11</v>
      </c>
      <c r="B336" s="942">
        <f>Inek2021A1a2a[[#This Row],[Klasse2]]</f>
        <v>11</v>
      </c>
      <c r="C336" s="943">
        <f>Inek2021A1a2a[[#This Row],[BewJeTag2]]</f>
        <v>1.7701</v>
      </c>
      <c r="D336" s="942" t="s">
        <v>394</v>
      </c>
      <c r="E336" s="942" t="s">
        <v>531</v>
      </c>
      <c r="F336" s="942" t="s">
        <v>442</v>
      </c>
      <c r="G336" s="942" t="s">
        <v>443</v>
      </c>
      <c r="H336" s="942">
        <v>11</v>
      </c>
      <c r="I336" s="943">
        <v>1.7701</v>
      </c>
    </row>
    <row r="337" spans="1:9" x14ac:dyDescent="0.25">
      <c r="A337" s="942" t="str">
        <f>Inek2021A1a2a[[#This Row],[PEPP]]&amp;"#"&amp;Inek2021A1a2a[[#This Row],[Klasse]]</f>
        <v>PK02B#12</v>
      </c>
      <c r="B337" s="942">
        <f>Inek2021A1a2a[[#This Row],[Klasse2]]</f>
        <v>12</v>
      </c>
      <c r="C337" s="943">
        <f>Inek2021A1a2a[[#This Row],[BewJeTag2]]</f>
        <v>1.7219</v>
      </c>
      <c r="D337" s="942" t="s">
        <v>394</v>
      </c>
      <c r="E337" s="942" t="s">
        <v>531</v>
      </c>
      <c r="F337" s="942" t="s">
        <v>442</v>
      </c>
      <c r="G337" s="942" t="s">
        <v>443</v>
      </c>
      <c r="H337" s="942">
        <v>12</v>
      </c>
      <c r="I337" s="943">
        <v>1.7219</v>
      </c>
    </row>
    <row r="338" spans="1:9" x14ac:dyDescent="0.25">
      <c r="A338" s="942" t="str">
        <f>Inek2021A1a2a[[#This Row],[PEPP]]&amp;"#"&amp;Inek2021A1a2a[[#This Row],[Klasse]]</f>
        <v>PK02B#13</v>
      </c>
      <c r="B338" s="942">
        <f>Inek2021A1a2a[[#This Row],[Klasse2]]</f>
        <v>13</v>
      </c>
      <c r="C338" s="943">
        <f>Inek2021A1a2a[[#This Row],[BewJeTag2]]</f>
        <v>1.6737</v>
      </c>
      <c r="D338" s="942" t="s">
        <v>394</v>
      </c>
      <c r="E338" s="942" t="s">
        <v>531</v>
      </c>
      <c r="F338" s="942" t="s">
        <v>442</v>
      </c>
      <c r="G338" s="942" t="s">
        <v>443</v>
      </c>
      <c r="H338" s="942">
        <v>13</v>
      </c>
      <c r="I338" s="943">
        <v>1.6737</v>
      </c>
    </row>
    <row r="339" spans="1:9" x14ac:dyDescent="0.25">
      <c r="A339" s="942" t="str">
        <f>Inek2021A1a2a[[#This Row],[PEPP]]&amp;"#"&amp;Inek2021A1a2a[[#This Row],[Klasse]]</f>
        <v>PK02B#14</v>
      </c>
      <c r="B339" s="942">
        <f>Inek2021A1a2a[[#This Row],[Klasse2]]</f>
        <v>14</v>
      </c>
      <c r="C339" s="943">
        <f>Inek2021A1a2a[[#This Row],[BewJeTag2]]</f>
        <v>1.6255999999999999</v>
      </c>
      <c r="D339" s="942" t="s">
        <v>394</v>
      </c>
      <c r="E339" s="942" t="s">
        <v>531</v>
      </c>
      <c r="F339" s="942" t="s">
        <v>442</v>
      </c>
      <c r="G339" s="942" t="s">
        <v>443</v>
      </c>
      <c r="H339" s="942">
        <v>14</v>
      </c>
      <c r="I339" s="943">
        <v>1.6255999999999999</v>
      </c>
    </row>
    <row r="340" spans="1:9" x14ac:dyDescent="0.25">
      <c r="A340" s="942" t="str">
        <f>Inek2021A1a2a[[#This Row],[PEPP]]&amp;"#"&amp;Inek2021A1a2a[[#This Row],[Klasse]]</f>
        <v>PK02B#15</v>
      </c>
      <c r="B340" s="942">
        <f>Inek2021A1a2a[[#This Row],[Klasse2]]</f>
        <v>15</v>
      </c>
      <c r="C340" s="943">
        <f>Inek2021A1a2a[[#This Row],[BewJeTag2]]</f>
        <v>1.5773999999999999</v>
      </c>
      <c r="D340" s="942" t="s">
        <v>394</v>
      </c>
      <c r="E340" s="942" t="s">
        <v>531</v>
      </c>
      <c r="F340" s="942" t="s">
        <v>442</v>
      </c>
      <c r="G340" s="942" t="s">
        <v>443</v>
      </c>
      <c r="H340" s="942">
        <v>15</v>
      </c>
      <c r="I340" s="943">
        <v>1.5773999999999999</v>
      </c>
    </row>
    <row r="341" spans="1:9" x14ac:dyDescent="0.25">
      <c r="A341" s="942" t="str">
        <f>Inek2021A1a2a[[#This Row],[PEPP]]&amp;"#"&amp;Inek2021A1a2a[[#This Row],[Klasse]]</f>
        <v>PK03A#1</v>
      </c>
      <c r="B341" s="942">
        <f>Inek2021A1a2a[[#This Row],[Klasse2]]</f>
        <v>1</v>
      </c>
      <c r="C341" s="943">
        <f>Inek2021A1a2a[[#This Row],[BewJeTag2]]</f>
        <v>2.0424000000000002</v>
      </c>
      <c r="D341" s="942" t="s">
        <v>394</v>
      </c>
      <c r="E341" s="942" t="s">
        <v>531</v>
      </c>
      <c r="F341" s="942" t="s">
        <v>532</v>
      </c>
      <c r="G341" s="942" t="s">
        <v>533</v>
      </c>
      <c r="H341" s="942">
        <v>1</v>
      </c>
      <c r="I341" s="943">
        <v>2.0424000000000002</v>
      </c>
    </row>
    <row r="342" spans="1:9" x14ac:dyDescent="0.25">
      <c r="A342" s="942" t="str">
        <f>Inek2021A1a2a[[#This Row],[PEPP]]&amp;"#"&amp;Inek2021A1a2a[[#This Row],[Klasse]]</f>
        <v>PK03B#1</v>
      </c>
      <c r="B342" s="942">
        <f>Inek2021A1a2a[[#This Row],[Klasse2]]</f>
        <v>1</v>
      </c>
      <c r="C342" s="943">
        <f>Inek2021A1a2a[[#This Row],[BewJeTag2]]</f>
        <v>1.9558</v>
      </c>
      <c r="D342" s="942" t="s">
        <v>394</v>
      </c>
      <c r="E342" s="942" t="s">
        <v>531</v>
      </c>
      <c r="F342" s="942" t="s">
        <v>534</v>
      </c>
      <c r="G342" s="942" t="s">
        <v>535</v>
      </c>
      <c r="H342" s="942">
        <v>1</v>
      </c>
      <c r="I342" s="943">
        <v>1.9558</v>
      </c>
    </row>
    <row r="343" spans="1:9" x14ac:dyDescent="0.25">
      <c r="A343" s="942" t="str">
        <f>Inek2021A1a2a[[#This Row],[PEPP]]&amp;"#"&amp;Inek2021A1a2a[[#This Row],[Klasse]]</f>
        <v>PK03B#2</v>
      </c>
      <c r="B343" s="942">
        <f>Inek2021A1a2a[[#This Row],[Klasse2]]</f>
        <v>2</v>
      </c>
      <c r="C343" s="943">
        <f>Inek2021A1a2a[[#This Row],[BewJeTag2]]</f>
        <v>1.9394</v>
      </c>
      <c r="D343" s="942" t="s">
        <v>394</v>
      </c>
      <c r="E343" s="942" t="s">
        <v>531</v>
      </c>
      <c r="F343" s="942" t="s">
        <v>534</v>
      </c>
      <c r="G343" s="942" t="s">
        <v>535</v>
      </c>
      <c r="H343" s="942">
        <v>2</v>
      </c>
      <c r="I343" s="943">
        <v>1.9394</v>
      </c>
    </row>
    <row r="344" spans="1:9" x14ac:dyDescent="0.25">
      <c r="A344" s="942" t="str">
        <f>Inek2021A1a2a[[#This Row],[PEPP]]&amp;"#"&amp;Inek2021A1a2a[[#This Row],[Klasse]]</f>
        <v>PK03B#3</v>
      </c>
      <c r="B344" s="942">
        <f>Inek2021A1a2a[[#This Row],[Klasse2]]</f>
        <v>3</v>
      </c>
      <c r="C344" s="943">
        <f>Inek2021A1a2a[[#This Row],[BewJeTag2]]</f>
        <v>1.9218</v>
      </c>
      <c r="D344" s="942" t="s">
        <v>394</v>
      </c>
      <c r="E344" s="942" t="s">
        <v>531</v>
      </c>
      <c r="F344" s="942" t="s">
        <v>534</v>
      </c>
      <c r="G344" s="942" t="s">
        <v>535</v>
      </c>
      <c r="H344" s="942">
        <v>3</v>
      </c>
      <c r="I344" s="943">
        <v>1.9218</v>
      </c>
    </row>
    <row r="345" spans="1:9" x14ac:dyDescent="0.25">
      <c r="A345" s="942" t="str">
        <f>Inek2021A1a2a[[#This Row],[PEPP]]&amp;"#"&amp;Inek2021A1a2a[[#This Row],[Klasse]]</f>
        <v>PK03B#4</v>
      </c>
      <c r="B345" s="942">
        <f>Inek2021A1a2a[[#This Row],[Klasse2]]</f>
        <v>4</v>
      </c>
      <c r="C345" s="943">
        <f>Inek2021A1a2a[[#This Row],[BewJeTag2]]</f>
        <v>1.9043000000000001</v>
      </c>
      <c r="D345" s="942" t="s">
        <v>394</v>
      </c>
      <c r="E345" s="942" t="s">
        <v>531</v>
      </c>
      <c r="F345" s="942" t="s">
        <v>534</v>
      </c>
      <c r="G345" s="942" t="s">
        <v>535</v>
      </c>
      <c r="H345" s="942">
        <v>4</v>
      </c>
      <c r="I345" s="943">
        <v>1.9043000000000001</v>
      </c>
    </row>
    <row r="346" spans="1:9" x14ac:dyDescent="0.25">
      <c r="A346" s="942" t="str">
        <f>Inek2021A1a2a[[#This Row],[PEPP]]&amp;"#"&amp;Inek2021A1a2a[[#This Row],[Klasse]]</f>
        <v>PK03B#5</v>
      </c>
      <c r="B346" s="942">
        <f>Inek2021A1a2a[[#This Row],[Klasse2]]</f>
        <v>5</v>
      </c>
      <c r="C346" s="943">
        <f>Inek2021A1a2a[[#This Row],[BewJeTag2]]</f>
        <v>1.8868</v>
      </c>
      <c r="D346" s="942" t="s">
        <v>394</v>
      </c>
      <c r="E346" s="942" t="s">
        <v>531</v>
      </c>
      <c r="F346" s="942" t="s">
        <v>534</v>
      </c>
      <c r="G346" s="942" t="s">
        <v>535</v>
      </c>
      <c r="H346" s="942">
        <v>5</v>
      </c>
      <c r="I346" s="943">
        <v>1.8868</v>
      </c>
    </row>
    <row r="347" spans="1:9" x14ac:dyDescent="0.25">
      <c r="A347" s="942" t="str">
        <f>Inek2021A1a2a[[#This Row],[PEPP]]&amp;"#"&amp;Inek2021A1a2a[[#This Row],[Klasse]]</f>
        <v>PK03B#6</v>
      </c>
      <c r="B347" s="942">
        <f>Inek2021A1a2a[[#This Row],[Klasse2]]</f>
        <v>6</v>
      </c>
      <c r="C347" s="943">
        <f>Inek2021A1a2a[[#This Row],[BewJeTag2]]</f>
        <v>1.8693</v>
      </c>
      <c r="D347" s="942" t="s">
        <v>394</v>
      </c>
      <c r="E347" s="942" t="s">
        <v>531</v>
      </c>
      <c r="F347" s="942" t="s">
        <v>534</v>
      </c>
      <c r="G347" s="942" t="s">
        <v>535</v>
      </c>
      <c r="H347" s="942">
        <v>6</v>
      </c>
      <c r="I347" s="943">
        <v>1.8693</v>
      </c>
    </row>
    <row r="348" spans="1:9" x14ac:dyDescent="0.25">
      <c r="A348" s="942" t="str">
        <f>Inek2021A1a2a[[#This Row],[PEPP]]&amp;"#"&amp;Inek2021A1a2a[[#This Row],[Klasse]]</f>
        <v>PK03B#7</v>
      </c>
      <c r="B348" s="942">
        <f>Inek2021A1a2a[[#This Row],[Klasse2]]</f>
        <v>7</v>
      </c>
      <c r="C348" s="943">
        <f>Inek2021A1a2a[[#This Row],[BewJeTag2]]</f>
        <v>1.8517999999999999</v>
      </c>
      <c r="D348" s="942" t="s">
        <v>394</v>
      </c>
      <c r="E348" s="942" t="s">
        <v>531</v>
      </c>
      <c r="F348" s="942" t="s">
        <v>534</v>
      </c>
      <c r="G348" s="942" t="s">
        <v>535</v>
      </c>
      <c r="H348" s="942">
        <v>7</v>
      </c>
      <c r="I348" s="943">
        <v>1.8517999999999999</v>
      </c>
    </row>
    <row r="349" spans="1:9" x14ac:dyDescent="0.25">
      <c r="A349" s="942" t="str">
        <f>Inek2021A1a2a[[#This Row],[PEPP]]&amp;"#"&amp;Inek2021A1a2a[[#This Row],[Klasse]]</f>
        <v>PK03B#8</v>
      </c>
      <c r="B349" s="942">
        <f>Inek2021A1a2a[[#This Row],[Klasse2]]</f>
        <v>8</v>
      </c>
      <c r="C349" s="943">
        <f>Inek2021A1a2a[[#This Row],[BewJeTag2]]</f>
        <v>1.8343</v>
      </c>
      <c r="D349" s="942" t="s">
        <v>394</v>
      </c>
      <c r="E349" s="942" t="s">
        <v>531</v>
      </c>
      <c r="F349" s="942" t="s">
        <v>534</v>
      </c>
      <c r="G349" s="942" t="s">
        <v>535</v>
      </c>
      <c r="H349" s="942">
        <v>8</v>
      </c>
      <c r="I349" s="943">
        <v>1.8343</v>
      </c>
    </row>
    <row r="350" spans="1:9" x14ac:dyDescent="0.25">
      <c r="A350" s="942" t="str">
        <f>Inek2021A1a2a[[#This Row],[PEPP]]&amp;"#"&amp;Inek2021A1a2a[[#This Row],[Klasse]]</f>
        <v>PK03B#9</v>
      </c>
      <c r="B350" s="942">
        <f>Inek2021A1a2a[[#This Row],[Klasse2]]</f>
        <v>9</v>
      </c>
      <c r="C350" s="943">
        <f>Inek2021A1a2a[[#This Row],[BewJeTag2]]</f>
        <v>1.8168</v>
      </c>
      <c r="D350" s="942" t="s">
        <v>394</v>
      </c>
      <c r="E350" s="942" t="s">
        <v>531</v>
      </c>
      <c r="F350" s="942" t="s">
        <v>534</v>
      </c>
      <c r="G350" s="942" t="s">
        <v>535</v>
      </c>
      <c r="H350" s="942">
        <v>9</v>
      </c>
      <c r="I350" s="943">
        <v>1.8168</v>
      </c>
    </row>
    <row r="351" spans="1:9" x14ac:dyDescent="0.25">
      <c r="A351" s="942" t="str">
        <f>Inek2021A1a2a[[#This Row],[PEPP]]&amp;"#"&amp;Inek2021A1a2a[[#This Row],[Klasse]]</f>
        <v>PK03B#10</v>
      </c>
      <c r="B351" s="942">
        <f>Inek2021A1a2a[[#This Row],[Klasse2]]</f>
        <v>10</v>
      </c>
      <c r="C351" s="943">
        <f>Inek2021A1a2a[[#This Row],[BewJeTag2]]</f>
        <v>1.7991999999999999</v>
      </c>
      <c r="D351" s="942" t="s">
        <v>394</v>
      </c>
      <c r="E351" s="942" t="s">
        <v>531</v>
      </c>
      <c r="F351" s="942" t="s">
        <v>534</v>
      </c>
      <c r="G351" s="942" t="s">
        <v>535</v>
      </c>
      <c r="H351" s="942">
        <v>10</v>
      </c>
      <c r="I351" s="943">
        <v>1.7991999999999999</v>
      </c>
    </row>
    <row r="352" spans="1:9" x14ac:dyDescent="0.25">
      <c r="A352" s="942" t="str">
        <f>Inek2021A1a2a[[#This Row],[PEPP]]&amp;"#"&amp;Inek2021A1a2a[[#This Row],[Klasse]]</f>
        <v>PK03B#11</v>
      </c>
      <c r="B352" s="942">
        <f>Inek2021A1a2a[[#This Row],[Klasse2]]</f>
        <v>11</v>
      </c>
      <c r="C352" s="943">
        <f>Inek2021A1a2a[[#This Row],[BewJeTag2]]</f>
        <v>1.7817000000000001</v>
      </c>
      <c r="D352" s="942" t="s">
        <v>394</v>
      </c>
      <c r="E352" s="942" t="s">
        <v>531</v>
      </c>
      <c r="F352" s="942" t="s">
        <v>534</v>
      </c>
      <c r="G352" s="942" t="s">
        <v>535</v>
      </c>
      <c r="H352" s="942">
        <v>11</v>
      </c>
      <c r="I352" s="943">
        <v>1.7817000000000001</v>
      </c>
    </row>
    <row r="353" spans="1:9" x14ac:dyDescent="0.25">
      <c r="A353" s="942" t="str">
        <f>Inek2021A1a2a[[#This Row],[PEPP]]&amp;"#"&amp;Inek2021A1a2a[[#This Row],[Klasse]]</f>
        <v>PK03B#12</v>
      </c>
      <c r="B353" s="942">
        <f>Inek2021A1a2a[[#This Row],[Klasse2]]</f>
        <v>12</v>
      </c>
      <c r="C353" s="943">
        <f>Inek2021A1a2a[[#This Row],[BewJeTag2]]</f>
        <v>1.7642</v>
      </c>
      <c r="D353" s="942" t="s">
        <v>394</v>
      </c>
      <c r="E353" s="942" t="s">
        <v>531</v>
      </c>
      <c r="F353" s="942" t="s">
        <v>534</v>
      </c>
      <c r="G353" s="942" t="s">
        <v>535</v>
      </c>
      <c r="H353" s="942">
        <v>12</v>
      </c>
      <c r="I353" s="943">
        <v>1.7642</v>
      </c>
    </row>
    <row r="354" spans="1:9" x14ac:dyDescent="0.25">
      <c r="A354" s="942" t="str">
        <f>Inek2021A1a2a[[#This Row],[PEPP]]&amp;"#"&amp;Inek2021A1a2a[[#This Row],[Klasse]]</f>
        <v>PK03B#13</v>
      </c>
      <c r="B354" s="942">
        <f>Inek2021A1a2a[[#This Row],[Klasse2]]</f>
        <v>13</v>
      </c>
      <c r="C354" s="943">
        <f>Inek2021A1a2a[[#This Row],[BewJeTag2]]</f>
        <v>1.7466999999999999</v>
      </c>
      <c r="D354" s="942" t="s">
        <v>394</v>
      </c>
      <c r="E354" s="942" t="s">
        <v>531</v>
      </c>
      <c r="F354" s="942" t="s">
        <v>534</v>
      </c>
      <c r="G354" s="942" t="s">
        <v>535</v>
      </c>
      <c r="H354" s="942">
        <v>13</v>
      </c>
      <c r="I354" s="943">
        <v>1.7466999999999999</v>
      </c>
    </row>
    <row r="355" spans="1:9" x14ac:dyDescent="0.25">
      <c r="A355" s="942" t="str">
        <f>Inek2021A1a2a[[#This Row],[PEPP]]&amp;"#"&amp;Inek2021A1a2a[[#This Row],[Klasse]]</f>
        <v>PK03B#14</v>
      </c>
      <c r="B355" s="942">
        <f>Inek2021A1a2a[[#This Row],[Klasse2]]</f>
        <v>14</v>
      </c>
      <c r="C355" s="943">
        <f>Inek2021A1a2a[[#This Row],[BewJeTag2]]</f>
        <v>1.7292000000000001</v>
      </c>
      <c r="D355" s="942" t="s">
        <v>394</v>
      </c>
      <c r="E355" s="942" t="s">
        <v>531</v>
      </c>
      <c r="F355" s="942" t="s">
        <v>534</v>
      </c>
      <c r="G355" s="942" t="s">
        <v>535</v>
      </c>
      <c r="H355" s="942">
        <v>14</v>
      </c>
      <c r="I355" s="943">
        <v>1.7292000000000001</v>
      </c>
    </row>
    <row r="356" spans="1:9" x14ac:dyDescent="0.25">
      <c r="A356" s="942" t="str">
        <f>Inek2021A1a2a[[#This Row],[PEPP]]&amp;"#"&amp;Inek2021A1a2a[[#This Row],[Klasse]]</f>
        <v>PK03B#15</v>
      </c>
      <c r="B356" s="942">
        <f>Inek2021A1a2a[[#This Row],[Klasse2]]</f>
        <v>15</v>
      </c>
      <c r="C356" s="943">
        <f>Inek2021A1a2a[[#This Row],[BewJeTag2]]</f>
        <v>1.7117</v>
      </c>
      <c r="D356" s="942" t="s">
        <v>394</v>
      </c>
      <c r="E356" s="942" t="s">
        <v>531</v>
      </c>
      <c r="F356" s="942" t="s">
        <v>534</v>
      </c>
      <c r="G356" s="942" t="s">
        <v>535</v>
      </c>
      <c r="H356" s="942">
        <v>15</v>
      </c>
      <c r="I356" s="943">
        <v>1.7117</v>
      </c>
    </row>
    <row r="357" spans="1:9" x14ac:dyDescent="0.25">
      <c r="A357" s="942" t="str">
        <f>Inek2021A1a2a[[#This Row],[PEPP]]&amp;"#"&amp;Inek2021A1a2a[[#This Row],[Klasse]]</f>
        <v>PK04A#1</v>
      </c>
      <c r="B357" s="942">
        <f>Inek2021A1a2a[[#This Row],[Klasse2]]</f>
        <v>1</v>
      </c>
      <c r="C357" s="943">
        <f>Inek2021A1a2a[[#This Row],[BewJeTag2]]</f>
        <v>2.3708999999999998</v>
      </c>
      <c r="D357" s="942" t="s">
        <v>394</v>
      </c>
      <c r="E357" s="942" t="s">
        <v>531</v>
      </c>
      <c r="F357" s="942" t="s">
        <v>446</v>
      </c>
      <c r="G357" s="942" t="s">
        <v>507</v>
      </c>
      <c r="H357" s="942">
        <v>1</v>
      </c>
      <c r="I357" s="943">
        <v>2.3708999999999998</v>
      </c>
    </row>
    <row r="358" spans="1:9" x14ac:dyDescent="0.25">
      <c r="A358" s="942" t="str">
        <f>Inek2021A1a2a[[#This Row],[PEPP]]&amp;"#"&amp;Inek2021A1a2a[[#This Row],[Klasse]]</f>
        <v>PK04A#2</v>
      </c>
      <c r="B358" s="942">
        <f>Inek2021A1a2a[[#This Row],[Klasse2]]</f>
        <v>2</v>
      </c>
      <c r="C358" s="943">
        <f>Inek2021A1a2a[[#This Row],[BewJeTag2]]</f>
        <v>2.1019999999999999</v>
      </c>
      <c r="D358" s="942" t="s">
        <v>394</v>
      </c>
      <c r="E358" s="942" t="s">
        <v>531</v>
      </c>
      <c r="F358" s="942" t="s">
        <v>446</v>
      </c>
      <c r="G358" s="942" t="s">
        <v>507</v>
      </c>
      <c r="H358" s="942">
        <v>2</v>
      </c>
      <c r="I358" s="943">
        <v>2.1019999999999999</v>
      </c>
    </row>
    <row r="359" spans="1:9" x14ac:dyDescent="0.25">
      <c r="A359" s="942" t="str">
        <f>Inek2021A1a2a[[#This Row],[PEPP]]&amp;"#"&amp;Inek2021A1a2a[[#This Row],[Klasse]]</f>
        <v>PK04A#3</v>
      </c>
      <c r="B359" s="942">
        <f>Inek2021A1a2a[[#This Row],[Klasse2]]</f>
        <v>3</v>
      </c>
      <c r="C359" s="943">
        <f>Inek2021A1a2a[[#This Row],[BewJeTag2]]</f>
        <v>2.0766</v>
      </c>
      <c r="D359" s="942" t="s">
        <v>394</v>
      </c>
      <c r="E359" s="942" t="s">
        <v>531</v>
      </c>
      <c r="F359" s="942" t="s">
        <v>446</v>
      </c>
      <c r="G359" s="942" t="s">
        <v>507</v>
      </c>
      <c r="H359" s="942">
        <v>3</v>
      </c>
      <c r="I359" s="943">
        <v>2.0766</v>
      </c>
    </row>
    <row r="360" spans="1:9" x14ac:dyDescent="0.25">
      <c r="A360" s="942" t="str">
        <f>Inek2021A1a2a[[#This Row],[PEPP]]&amp;"#"&amp;Inek2021A1a2a[[#This Row],[Klasse]]</f>
        <v>PK04A#4</v>
      </c>
      <c r="B360" s="942">
        <f>Inek2021A1a2a[[#This Row],[Klasse2]]</f>
        <v>4</v>
      </c>
      <c r="C360" s="943">
        <f>Inek2021A1a2a[[#This Row],[BewJeTag2]]</f>
        <v>2.0505</v>
      </c>
      <c r="D360" s="942" t="s">
        <v>394</v>
      </c>
      <c r="E360" s="942" t="s">
        <v>531</v>
      </c>
      <c r="F360" s="942" t="s">
        <v>446</v>
      </c>
      <c r="G360" s="942" t="s">
        <v>507</v>
      </c>
      <c r="H360" s="942">
        <v>4</v>
      </c>
      <c r="I360" s="943">
        <v>2.0505</v>
      </c>
    </row>
    <row r="361" spans="1:9" x14ac:dyDescent="0.25">
      <c r="A361" s="942" t="str">
        <f>Inek2021A1a2a[[#This Row],[PEPP]]&amp;"#"&amp;Inek2021A1a2a[[#This Row],[Klasse]]</f>
        <v>PK04A#5</v>
      </c>
      <c r="B361" s="942">
        <f>Inek2021A1a2a[[#This Row],[Klasse2]]</f>
        <v>5</v>
      </c>
      <c r="C361" s="943">
        <f>Inek2021A1a2a[[#This Row],[BewJeTag2]]</f>
        <v>2.0245000000000002</v>
      </c>
      <c r="D361" s="942" t="s">
        <v>394</v>
      </c>
      <c r="E361" s="942" t="s">
        <v>531</v>
      </c>
      <c r="F361" s="942" t="s">
        <v>446</v>
      </c>
      <c r="G361" s="942" t="s">
        <v>507</v>
      </c>
      <c r="H361" s="942">
        <v>5</v>
      </c>
      <c r="I361" s="943">
        <v>2.0245000000000002</v>
      </c>
    </row>
    <row r="362" spans="1:9" x14ac:dyDescent="0.25">
      <c r="A362" s="942" t="str">
        <f>Inek2021A1a2a[[#This Row],[PEPP]]&amp;"#"&amp;Inek2021A1a2a[[#This Row],[Klasse]]</f>
        <v>PK04A#6</v>
      </c>
      <c r="B362" s="942">
        <f>Inek2021A1a2a[[#This Row],[Klasse2]]</f>
        <v>6</v>
      </c>
      <c r="C362" s="943">
        <f>Inek2021A1a2a[[#This Row],[BewJeTag2]]</f>
        <v>1.9984999999999999</v>
      </c>
      <c r="D362" s="942" t="s">
        <v>394</v>
      </c>
      <c r="E362" s="942" t="s">
        <v>531</v>
      </c>
      <c r="F362" s="942" t="s">
        <v>446</v>
      </c>
      <c r="G362" s="942" t="s">
        <v>507</v>
      </c>
      <c r="H362" s="942">
        <v>6</v>
      </c>
      <c r="I362" s="943">
        <v>1.9984999999999999</v>
      </c>
    </row>
    <row r="363" spans="1:9" x14ac:dyDescent="0.25">
      <c r="A363" s="942" t="str">
        <f>Inek2021A1a2a[[#This Row],[PEPP]]&amp;"#"&amp;Inek2021A1a2a[[#This Row],[Klasse]]</f>
        <v>PK04A#7</v>
      </c>
      <c r="B363" s="942">
        <f>Inek2021A1a2a[[#This Row],[Klasse2]]</f>
        <v>7</v>
      </c>
      <c r="C363" s="943">
        <f>Inek2021A1a2a[[#This Row],[BewJeTag2]]</f>
        <v>1.9723999999999999</v>
      </c>
      <c r="D363" s="942" t="s">
        <v>394</v>
      </c>
      <c r="E363" s="942" t="s">
        <v>531</v>
      </c>
      <c r="F363" s="942" t="s">
        <v>446</v>
      </c>
      <c r="G363" s="942" t="s">
        <v>507</v>
      </c>
      <c r="H363" s="942">
        <v>7</v>
      </c>
      <c r="I363" s="943">
        <v>1.9723999999999999</v>
      </c>
    </row>
    <row r="364" spans="1:9" x14ac:dyDescent="0.25">
      <c r="A364" s="942" t="str">
        <f>Inek2021A1a2a[[#This Row],[PEPP]]&amp;"#"&amp;Inek2021A1a2a[[#This Row],[Klasse]]</f>
        <v>PK04A#8</v>
      </c>
      <c r="B364" s="942">
        <f>Inek2021A1a2a[[#This Row],[Klasse2]]</f>
        <v>8</v>
      </c>
      <c r="C364" s="943">
        <f>Inek2021A1a2a[[#This Row],[BewJeTag2]]</f>
        <v>1.9463999999999999</v>
      </c>
      <c r="D364" s="942" t="s">
        <v>394</v>
      </c>
      <c r="E364" s="942" t="s">
        <v>531</v>
      </c>
      <c r="F364" s="942" t="s">
        <v>446</v>
      </c>
      <c r="G364" s="942" t="s">
        <v>507</v>
      </c>
      <c r="H364" s="942">
        <v>8</v>
      </c>
      <c r="I364" s="943">
        <v>1.9463999999999999</v>
      </c>
    </row>
    <row r="365" spans="1:9" x14ac:dyDescent="0.25">
      <c r="A365" s="942" t="str">
        <f>Inek2021A1a2a[[#This Row],[PEPP]]&amp;"#"&amp;Inek2021A1a2a[[#This Row],[Klasse]]</f>
        <v>PK04A#9</v>
      </c>
      <c r="B365" s="942">
        <f>Inek2021A1a2a[[#This Row],[Klasse2]]</f>
        <v>9</v>
      </c>
      <c r="C365" s="943">
        <f>Inek2021A1a2a[[#This Row],[BewJeTag2]]</f>
        <v>1.9202999999999999</v>
      </c>
      <c r="D365" s="942" t="s">
        <v>394</v>
      </c>
      <c r="E365" s="942" t="s">
        <v>531</v>
      </c>
      <c r="F365" s="942" t="s">
        <v>446</v>
      </c>
      <c r="G365" s="942" t="s">
        <v>507</v>
      </c>
      <c r="H365" s="942">
        <v>9</v>
      </c>
      <c r="I365" s="943">
        <v>1.9202999999999999</v>
      </c>
    </row>
    <row r="366" spans="1:9" x14ac:dyDescent="0.25">
      <c r="A366" s="942" t="str">
        <f>Inek2021A1a2a[[#This Row],[PEPP]]&amp;"#"&amp;Inek2021A1a2a[[#This Row],[Klasse]]</f>
        <v>PK04A#10</v>
      </c>
      <c r="B366" s="942">
        <f>Inek2021A1a2a[[#This Row],[Klasse2]]</f>
        <v>10</v>
      </c>
      <c r="C366" s="943">
        <f>Inek2021A1a2a[[#This Row],[BewJeTag2]]</f>
        <v>1.8943000000000001</v>
      </c>
      <c r="D366" s="942" t="s">
        <v>394</v>
      </c>
      <c r="E366" s="942" t="s">
        <v>531</v>
      </c>
      <c r="F366" s="942" t="s">
        <v>446</v>
      </c>
      <c r="G366" s="942" t="s">
        <v>507</v>
      </c>
      <c r="H366" s="942">
        <v>10</v>
      </c>
      <c r="I366" s="943">
        <v>1.8943000000000001</v>
      </c>
    </row>
    <row r="367" spans="1:9" x14ac:dyDescent="0.25">
      <c r="A367" s="942" t="str">
        <f>Inek2021A1a2a[[#This Row],[PEPP]]&amp;"#"&amp;Inek2021A1a2a[[#This Row],[Klasse]]</f>
        <v>PK04A#11</v>
      </c>
      <c r="B367" s="942">
        <f>Inek2021A1a2a[[#This Row],[Klasse2]]</f>
        <v>11</v>
      </c>
      <c r="C367" s="943">
        <f>Inek2021A1a2a[[#This Row],[BewJeTag2]]</f>
        <v>1.8682000000000001</v>
      </c>
      <c r="D367" s="942" t="s">
        <v>394</v>
      </c>
      <c r="E367" s="942" t="s">
        <v>531</v>
      </c>
      <c r="F367" s="942" t="s">
        <v>446</v>
      </c>
      <c r="G367" s="942" t="s">
        <v>507</v>
      </c>
      <c r="H367" s="942">
        <v>11</v>
      </c>
      <c r="I367" s="943">
        <v>1.8682000000000001</v>
      </c>
    </row>
    <row r="368" spans="1:9" x14ac:dyDescent="0.25">
      <c r="A368" s="942" t="str">
        <f>Inek2021A1a2a[[#This Row],[PEPP]]&amp;"#"&amp;Inek2021A1a2a[[#This Row],[Klasse]]</f>
        <v>PK04A#12</v>
      </c>
      <c r="B368" s="942">
        <f>Inek2021A1a2a[[#This Row],[Klasse2]]</f>
        <v>12</v>
      </c>
      <c r="C368" s="943">
        <f>Inek2021A1a2a[[#This Row],[BewJeTag2]]</f>
        <v>1.8422000000000001</v>
      </c>
      <c r="D368" s="942" t="s">
        <v>394</v>
      </c>
      <c r="E368" s="942" t="s">
        <v>531</v>
      </c>
      <c r="F368" s="942" t="s">
        <v>446</v>
      </c>
      <c r="G368" s="942" t="s">
        <v>507</v>
      </c>
      <c r="H368" s="942">
        <v>12</v>
      </c>
      <c r="I368" s="943">
        <v>1.8422000000000001</v>
      </c>
    </row>
    <row r="369" spans="1:9" x14ac:dyDescent="0.25">
      <c r="A369" s="942" t="str">
        <f>Inek2021A1a2a[[#This Row],[PEPP]]&amp;"#"&amp;Inek2021A1a2a[[#This Row],[Klasse]]</f>
        <v>PK04A#13</v>
      </c>
      <c r="B369" s="942">
        <f>Inek2021A1a2a[[#This Row],[Klasse2]]</f>
        <v>13</v>
      </c>
      <c r="C369" s="943">
        <f>Inek2021A1a2a[[#This Row],[BewJeTag2]]</f>
        <v>1.8161</v>
      </c>
      <c r="D369" s="942" t="s">
        <v>394</v>
      </c>
      <c r="E369" s="942" t="s">
        <v>531</v>
      </c>
      <c r="F369" s="942" t="s">
        <v>446</v>
      </c>
      <c r="G369" s="942" t="s">
        <v>507</v>
      </c>
      <c r="H369" s="942">
        <v>13</v>
      </c>
      <c r="I369" s="943">
        <v>1.8161</v>
      </c>
    </row>
    <row r="370" spans="1:9" x14ac:dyDescent="0.25">
      <c r="A370" s="942" t="str">
        <f>Inek2021A1a2a[[#This Row],[PEPP]]&amp;"#"&amp;Inek2021A1a2a[[#This Row],[Klasse]]</f>
        <v>PK04A#14</v>
      </c>
      <c r="B370" s="942">
        <f>Inek2021A1a2a[[#This Row],[Klasse2]]</f>
        <v>14</v>
      </c>
      <c r="C370" s="943">
        <f>Inek2021A1a2a[[#This Row],[BewJeTag2]]</f>
        <v>1.7901</v>
      </c>
      <c r="D370" s="942" t="s">
        <v>394</v>
      </c>
      <c r="E370" s="942" t="s">
        <v>531</v>
      </c>
      <c r="F370" s="942" t="s">
        <v>446</v>
      </c>
      <c r="G370" s="942" t="s">
        <v>507</v>
      </c>
      <c r="H370" s="942">
        <v>14</v>
      </c>
      <c r="I370" s="943">
        <v>1.7901</v>
      </c>
    </row>
    <row r="371" spans="1:9" x14ac:dyDescent="0.25">
      <c r="A371" s="942" t="str">
        <f>Inek2021A1a2a[[#This Row],[PEPP]]&amp;"#"&amp;Inek2021A1a2a[[#This Row],[Klasse]]</f>
        <v>PK04A#15</v>
      </c>
      <c r="B371" s="942">
        <f>Inek2021A1a2a[[#This Row],[Klasse2]]</f>
        <v>15</v>
      </c>
      <c r="C371" s="943">
        <f>Inek2021A1a2a[[#This Row],[BewJeTag2]]</f>
        <v>1.764</v>
      </c>
      <c r="D371" s="942" t="s">
        <v>394</v>
      </c>
      <c r="E371" s="942" t="s">
        <v>531</v>
      </c>
      <c r="F371" s="942" t="s">
        <v>446</v>
      </c>
      <c r="G371" s="942" t="s">
        <v>507</v>
      </c>
      <c r="H371" s="942">
        <v>15</v>
      </c>
      <c r="I371" s="943">
        <v>1.764</v>
      </c>
    </row>
    <row r="372" spans="1:9" x14ac:dyDescent="0.25">
      <c r="A372" s="942" t="str">
        <f>Inek2021A1a2a[[#This Row],[PEPP]]&amp;"#"&amp;Inek2021A1a2a[[#This Row],[Klasse]]</f>
        <v>PK04A#16</v>
      </c>
      <c r="B372" s="942">
        <f>Inek2021A1a2a[[#This Row],[Klasse2]]</f>
        <v>16</v>
      </c>
      <c r="C372" s="943">
        <f>Inek2021A1a2a[[#This Row],[BewJeTag2]]</f>
        <v>1.738</v>
      </c>
      <c r="D372" s="942" t="s">
        <v>394</v>
      </c>
      <c r="E372" s="942" t="s">
        <v>531</v>
      </c>
      <c r="F372" s="942" t="s">
        <v>446</v>
      </c>
      <c r="G372" s="942" t="s">
        <v>507</v>
      </c>
      <c r="H372" s="942">
        <v>16</v>
      </c>
      <c r="I372" s="943">
        <v>1.738</v>
      </c>
    </row>
    <row r="373" spans="1:9" x14ac:dyDescent="0.25">
      <c r="A373" s="942" t="str">
        <f>Inek2021A1a2a[[#This Row],[PEPP]]&amp;"#"&amp;Inek2021A1a2a[[#This Row],[Klasse]]</f>
        <v>PK04A#17</v>
      </c>
      <c r="B373" s="942">
        <f>Inek2021A1a2a[[#This Row],[Klasse2]]</f>
        <v>17</v>
      </c>
      <c r="C373" s="943">
        <f>Inek2021A1a2a[[#This Row],[BewJeTag2]]</f>
        <v>1.7119</v>
      </c>
      <c r="D373" s="942" t="s">
        <v>394</v>
      </c>
      <c r="E373" s="942" t="s">
        <v>531</v>
      </c>
      <c r="F373" s="942" t="s">
        <v>446</v>
      </c>
      <c r="G373" s="942" t="s">
        <v>507</v>
      </c>
      <c r="H373" s="942">
        <v>17</v>
      </c>
      <c r="I373" s="943">
        <v>1.7119</v>
      </c>
    </row>
    <row r="374" spans="1:9" x14ac:dyDescent="0.25">
      <c r="A374" s="942" t="str">
        <f>Inek2021A1a2a[[#This Row],[PEPP]]&amp;"#"&amp;Inek2021A1a2a[[#This Row],[Klasse]]</f>
        <v>PK04A#18</v>
      </c>
      <c r="B374" s="942">
        <f>Inek2021A1a2a[[#This Row],[Klasse2]]</f>
        <v>18</v>
      </c>
      <c r="C374" s="943">
        <f>Inek2021A1a2a[[#This Row],[BewJeTag2]]</f>
        <v>1.6859</v>
      </c>
      <c r="D374" s="942" t="s">
        <v>394</v>
      </c>
      <c r="E374" s="942" t="s">
        <v>531</v>
      </c>
      <c r="F374" s="942" t="s">
        <v>446</v>
      </c>
      <c r="G374" s="942" t="s">
        <v>507</v>
      </c>
      <c r="H374" s="942">
        <v>18</v>
      </c>
      <c r="I374" s="943">
        <v>1.6859</v>
      </c>
    </row>
    <row r="375" spans="1:9" x14ac:dyDescent="0.25">
      <c r="A375" s="942" t="str">
        <f>Inek2021A1a2a[[#This Row],[PEPP]]&amp;"#"&amp;Inek2021A1a2a[[#This Row],[Klasse]]</f>
        <v>PK04B#1</v>
      </c>
      <c r="B375" s="942">
        <f>Inek2021A1a2a[[#This Row],[Klasse2]]</f>
        <v>1</v>
      </c>
      <c r="C375" s="943">
        <f>Inek2021A1a2a[[#This Row],[BewJeTag2]]</f>
        <v>2.2559999999999998</v>
      </c>
      <c r="D375" s="942" t="s">
        <v>394</v>
      </c>
      <c r="E375" s="942" t="s">
        <v>531</v>
      </c>
      <c r="F375" s="942" t="s">
        <v>448</v>
      </c>
      <c r="G375" s="942" t="s">
        <v>508</v>
      </c>
      <c r="H375" s="942">
        <v>1</v>
      </c>
      <c r="I375" s="943">
        <v>2.2559999999999998</v>
      </c>
    </row>
    <row r="376" spans="1:9" x14ac:dyDescent="0.25">
      <c r="A376" s="942" t="str">
        <f>Inek2021A1a2a[[#This Row],[PEPP]]&amp;"#"&amp;Inek2021A1a2a[[#This Row],[Klasse]]</f>
        <v>PK04B#2</v>
      </c>
      <c r="B376" s="942">
        <f>Inek2021A1a2a[[#This Row],[Klasse2]]</f>
        <v>2</v>
      </c>
      <c r="C376" s="943">
        <f>Inek2021A1a2a[[#This Row],[BewJeTag2]]</f>
        <v>2.0255000000000001</v>
      </c>
      <c r="D376" s="942" t="s">
        <v>394</v>
      </c>
      <c r="E376" s="942" t="s">
        <v>531</v>
      </c>
      <c r="F376" s="942" t="s">
        <v>448</v>
      </c>
      <c r="G376" s="942" t="s">
        <v>508</v>
      </c>
      <c r="H376" s="942">
        <v>2</v>
      </c>
      <c r="I376" s="943">
        <v>2.0255000000000001</v>
      </c>
    </row>
    <row r="377" spans="1:9" x14ac:dyDescent="0.25">
      <c r="A377" s="942" t="str">
        <f>Inek2021A1a2a[[#This Row],[PEPP]]&amp;"#"&amp;Inek2021A1a2a[[#This Row],[Klasse]]</f>
        <v>PK04B#3</v>
      </c>
      <c r="B377" s="942">
        <f>Inek2021A1a2a[[#This Row],[Klasse2]]</f>
        <v>3</v>
      </c>
      <c r="C377" s="943">
        <f>Inek2021A1a2a[[#This Row],[BewJeTag2]]</f>
        <v>1.9938</v>
      </c>
      <c r="D377" s="942" t="s">
        <v>394</v>
      </c>
      <c r="E377" s="942" t="s">
        <v>531</v>
      </c>
      <c r="F377" s="942" t="s">
        <v>448</v>
      </c>
      <c r="G377" s="942" t="s">
        <v>508</v>
      </c>
      <c r="H377" s="942">
        <v>3</v>
      </c>
      <c r="I377" s="943">
        <v>1.9938</v>
      </c>
    </row>
    <row r="378" spans="1:9" x14ac:dyDescent="0.25">
      <c r="A378" s="942" t="str">
        <f>Inek2021A1a2a[[#This Row],[PEPP]]&amp;"#"&amp;Inek2021A1a2a[[#This Row],[Klasse]]</f>
        <v>PK04B#4</v>
      </c>
      <c r="B378" s="942">
        <f>Inek2021A1a2a[[#This Row],[Klasse2]]</f>
        <v>4</v>
      </c>
      <c r="C378" s="943">
        <f>Inek2021A1a2a[[#This Row],[BewJeTag2]]</f>
        <v>1.9651000000000001</v>
      </c>
      <c r="D378" s="942" t="s">
        <v>394</v>
      </c>
      <c r="E378" s="942" t="s">
        <v>531</v>
      </c>
      <c r="F378" s="942" t="s">
        <v>448</v>
      </c>
      <c r="G378" s="942" t="s">
        <v>508</v>
      </c>
      <c r="H378" s="942">
        <v>4</v>
      </c>
      <c r="I378" s="943">
        <v>1.9651000000000001</v>
      </c>
    </row>
    <row r="379" spans="1:9" x14ac:dyDescent="0.25">
      <c r="A379" s="942" t="str">
        <f>Inek2021A1a2a[[#This Row],[PEPP]]&amp;"#"&amp;Inek2021A1a2a[[#This Row],[Klasse]]</f>
        <v>PK04B#5</v>
      </c>
      <c r="B379" s="942">
        <f>Inek2021A1a2a[[#This Row],[Klasse2]]</f>
        <v>5</v>
      </c>
      <c r="C379" s="943">
        <f>Inek2021A1a2a[[#This Row],[BewJeTag2]]</f>
        <v>1.9365000000000001</v>
      </c>
      <c r="D379" s="942" t="s">
        <v>394</v>
      </c>
      <c r="E379" s="942" t="s">
        <v>531</v>
      </c>
      <c r="F379" s="942" t="s">
        <v>448</v>
      </c>
      <c r="G379" s="942" t="s">
        <v>508</v>
      </c>
      <c r="H379" s="942">
        <v>5</v>
      </c>
      <c r="I379" s="943">
        <v>1.9365000000000001</v>
      </c>
    </row>
    <row r="380" spans="1:9" x14ac:dyDescent="0.25">
      <c r="A380" s="942" t="str">
        <f>Inek2021A1a2a[[#This Row],[PEPP]]&amp;"#"&amp;Inek2021A1a2a[[#This Row],[Klasse]]</f>
        <v>PK04B#6</v>
      </c>
      <c r="B380" s="942">
        <f>Inek2021A1a2a[[#This Row],[Klasse2]]</f>
        <v>6</v>
      </c>
      <c r="C380" s="943">
        <f>Inek2021A1a2a[[#This Row],[BewJeTag2]]</f>
        <v>1.9078999999999999</v>
      </c>
      <c r="D380" s="942" t="s">
        <v>394</v>
      </c>
      <c r="E380" s="942" t="s">
        <v>531</v>
      </c>
      <c r="F380" s="942" t="s">
        <v>448</v>
      </c>
      <c r="G380" s="942" t="s">
        <v>508</v>
      </c>
      <c r="H380" s="942">
        <v>6</v>
      </c>
      <c r="I380" s="943">
        <v>1.9078999999999999</v>
      </c>
    </row>
    <row r="381" spans="1:9" x14ac:dyDescent="0.25">
      <c r="A381" s="942" t="str">
        <f>Inek2021A1a2a[[#This Row],[PEPP]]&amp;"#"&amp;Inek2021A1a2a[[#This Row],[Klasse]]</f>
        <v>PK04B#7</v>
      </c>
      <c r="B381" s="942">
        <f>Inek2021A1a2a[[#This Row],[Klasse2]]</f>
        <v>7</v>
      </c>
      <c r="C381" s="943">
        <f>Inek2021A1a2a[[#This Row],[BewJeTag2]]</f>
        <v>1.8792</v>
      </c>
      <c r="D381" s="942" t="s">
        <v>394</v>
      </c>
      <c r="E381" s="942" t="s">
        <v>531</v>
      </c>
      <c r="F381" s="942" t="s">
        <v>448</v>
      </c>
      <c r="G381" s="942" t="s">
        <v>508</v>
      </c>
      <c r="H381" s="942">
        <v>7</v>
      </c>
      <c r="I381" s="943">
        <v>1.8792</v>
      </c>
    </row>
    <row r="382" spans="1:9" x14ac:dyDescent="0.25">
      <c r="A382" s="942" t="str">
        <f>Inek2021A1a2a[[#This Row],[PEPP]]&amp;"#"&amp;Inek2021A1a2a[[#This Row],[Klasse]]</f>
        <v>PK04B#8</v>
      </c>
      <c r="B382" s="942">
        <f>Inek2021A1a2a[[#This Row],[Klasse2]]</f>
        <v>8</v>
      </c>
      <c r="C382" s="943">
        <f>Inek2021A1a2a[[#This Row],[BewJeTag2]]</f>
        <v>1.8506</v>
      </c>
      <c r="D382" s="942" t="s">
        <v>394</v>
      </c>
      <c r="E382" s="942" t="s">
        <v>531</v>
      </c>
      <c r="F382" s="942" t="s">
        <v>448</v>
      </c>
      <c r="G382" s="942" t="s">
        <v>508</v>
      </c>
      <c r="H382" s="942">
        <v>8</v>
      </c>
      <c r="I382" s="943">
        <v>1.8506</v>
      </c>
    </row>
    <row r="383" spans="1:9" x14ac:dyDescent="0.25">
      <c r="A383" s="942" t="str">
        <f>Inek2021A1a2a[[#This Row],[PEPP]]&amp;"#"&amp;Inek2021A1a2a[[#This Row],[Klasse]]</f>
        <v>PK04B#9</v>
      </c>
      <c r="B383" s="942">
        <f>Inek2021A1a2a[[#This Row],[Klasse2]]</f>
        <v>9</v>
      </c>
      <c r="C383" s="943">
        <f>Inek2021A1a2a[[#This Row],[BewJeTag2]]</f>
        <v>1.8220000000000001</v>
      </c>
      <c r="D383" s="942" t="s">
        <v>394</v>
      </c>
      <c r="E383" s="942" t="s">
        <v>531</v>
      </c>
      <c r="F383" s="942" t="s">
        <v>448</v>
      </c>
      <c r="G383" s="942" t="s">
        <v>508</v>
      </c>
      <c r="H383" s="942">
        <v>9</v>
      </c>
      <c r="I383" s="943">
        <v>1.8220000000000001</v>
      </c>
    </row>
    <row r="384" spans="1:9" x14ac:dyDescent="0.25">
      <c r="A384" s="942" t="str">
        <f>Inek2021A1a2a[[#This Row],[PEPP]]&amp;"#"&amp;Inek2021A1a2a[[#This Row],[Klasse]]</f>
        <v>PK04B#10</v>
      </c>
      <c r="B384" s="942">
        <f>Inek2021A1a2a[[#This Row],[Klasse2]]</f>
        <v>10</v>
      </c>
      <c r="C384" s="943">
        <f>Inek2021A1a2a[[#This Row],[BewJeTag2]]</f>
        <v>1.7932999999999999</v>
      </c>
      <c r="D384" s="942" t="s">
        <v>394</v>
      </c>
      <c r="E384" s="942" t="s">
        <v>531</v>
      </c>
      <c r="F384" s="942" t="s">
        <v>448</v>
      </c>
      <c r="G384" s="942" t="s">
        <v>508</v>
      </c>
      <c r="H384" s="942">
        <v>10</v>
      </c>
      <c r="I384" s="943">
        <v>1.7932999999999999</v>
      </c>
    </row>
    <row r="385" spans="1:9" x14ac:dyDescent="0.25">
      <c r="A385" s="942" t="str">
        <f>Inek2021A1a2a[[#This Row],[PEPP]]&amp;"#"&amp;Inek2021A1a2a[[#This Row],[Klasse]]</f>
        <v>PK04B#11</v>
      </c>
      <c r="B385" s="942">
        <f>Inek2021A1a2a[[#This Row],[Klasse2]]</f>
        <v>11</v>
      </c>
      <c r="C385" s="943">
        <f>Inek2021A1a2a[[#This Row],[BewJeTag2]]</f>
        <v>1.7646999999999999</v>
      </c>
      <c r="D385" s="942" t="s">
        <v>394</v>
      </c>
      <c r="E385" s="942" t="s">
        <v>531</v>
      </c>
      <c r="F385" s="942" t="s">
        <v>448</v>
      </c>
      <c r="G385" s="942" t="s">
        <v>508</v>
      </c>
      <c r="H385" s="942">
        <v>11</v>
      </c>
      <c r="I385" s="943">
        <v>1.7646999999999999</v>
      </c>
    </row>
    <row r="386" spans="1:9" x14ac:dyDescent="0.25">
      <c r="A386" s="942" t="str">
        <f>Inek2021A1a2a[[#This Row],[PEPP]]&amp;"#"&amp;Inek2021A1a2a[[#This Row],[Klasse]]</f>
        <v>PK04B#12</v>
      </c>
      <c r="B386" s="942">
        <f>Inek2021A1a2a[[#This Row],[Klasse2]]</f>
        <v>12</v>
      </c>
      <c r="C386" s="943">
        <f>Inek2021A1a2a[[#This Row],[BewJeTag2]]</f>
        <v>1.7361</v>
      </c>
      <c r="D386" s="942" t="s">
        <v>394</v>
      </c>
      <c r="E386" s="942" t="s">
        <v>531</v>
      </c>
      <c r="F386" s="942" t="s">
        <v>448</v>
      </c>
      <c r="G386" s="942" t="s">
        <v>508</v>
      </c>
      <c r="H386" s="942">
        <v>12</v>
      </c>
      <c r="I386" s="943">
        <v>1.7361</v>
      </c>
    </row>
    <row r="387" spans="1:9" x14ac:dyDescent="0.25">
      <c r="A387" s="942" t="str">
        <f>Inek2021A1a2a[[#This Row],[PEPP]]&amp;"#"&amp;Inek2021A1a2a[[#This Row],[Klasse]]</f>
        <v>PK04B#13</v>
      </c>
      <c r="B387" s="942">
        <f>Inek2021A1a2a[[#This Row],[Klasse2]]</f>
        <v>13</v>
      </c>
      <c r="C387" s="943">
        <f>Inek2021A1a2a[[#This Row],[BewJeTag2]]</f>
        <v>1.7074</v>
      </c>
      <c r="D387" s="942" t="s">
        <v>394</v>
      </c>
      <c r="E387" s="942" t="s">
        <v>531</v>
      </c>
      <c r="F387" s="942" t="s">
        <v>448</v>
      </c>
      <c r="G387" s="942" t="s">
        <v>508</v>
      </c>
      <c r="H387" s="942">
        <v>13</v>
      </c>
      <c r="I387" s="943">
        <v>1.7074</v>
      </c>
    </row>
    <row r="388" spans="1:9" x14ac:dyDescent="0.25">
      <c r="A388" s="942" t="str">
        <f>Inek2021A1a2a[[#This Row],[PEPP]]&amp;"#"&amp;Inek2021A1a2a[[#This Row],[Klasse]]</f>
        <v>PK04B#14</v>
      </c>
      <c r="B388" s="942">
        <f>Inek2021A1a2a[[#This Row],[Klasse2]]</f>
        <v>14</v>
      </c>
      <c r="C388" s="943">
        <f>Inek2021A1a2a[[#This Row],[BewJeTag2]]</f>
        <v>1.6788000000000001</v>
      </c>
      <c r="D388" s="942" t="s">
        <v>394</v>
      </c>
      <c r="E388" s="942" t="s">
        <v>531</v>
      </c>
      <c r="F388" s="942" t="s">
        <v>448</v>
      </c>
      <c r="G388" s="942" t="s">
        <v>508</v>
      </c>
      <c r="H388" s="942">
        <v>14</v>
      </c>
      <c r="I388" s="943">
        <v>1.6788000000000001</v>
      </c>
    </row>
    <row r="389" spans="1:9" x14ac:dyDescent="0.25">
      <c r="A389" s="942" t="str">
        <f>Inek2021A1a2a[[#This Row],[PEPP]]&amp;"#"&amp;Inek2021A1a2a[[#This Row],[Klasse]]</f>
        <v>PK04B#15</v>
      </c>
      <c r="B389" s="942">
        <f>Inek2021A1a2a[[#This Row],[Klasse2]]</f>
        <v>15</v>
      </c>
      <c r="C389" s="943">
        <f>Inek2021A1a2a[[#This Row],[BewJeTag2]]</f>
        <v>1.6501999999999999</v>
      </c>
      <c r="D389" s="942" t="s">
        <v>394</v>
      </c>
      <c r="E389" s="942" t="s">
        <v>531</v>
      </c>
      <c r="F389" s="942" t="s">
        <v>448</v>
      </c>
      <c r="G389" s="942" t="s">
        <v>508</v>
      </c>
      <c r="H389" s="942">
        <v>15</v>
      </c>
      <c r="I389" s="943">
        <v>1.6501999999999999</v>
      </c>
    </row>
    <row r="390" spans="1:9" x14ac:dyDescent="0.25">
      <c r="A390" s="942" t="str">
        <f>Inek2021A1a2a[[#This Row],[PEPP]]&amp;"#"&amp;Inek2021A1a2a[[#This Row],[Klasse]]</f>
        <v>PK04B#16</v>
      </c>
      <c r="B390" s="942">
        <f>Inek2021A1a2a[[#This Row],[Klasse2]]</f>
        <v>16</v>
      </c>
      <c r="C390" s="943">
        <f>Inek2021A1a2a[[#This Row],[BewJeTag2]]</f>
        <v>1.6214999999999999</v>
      </c>
      <c r="D390" s="942" t="s">
        <v>394</v>
      </c>
      <c r="E390" s="942" t="s">
        <v>531</v>
      </c>
      <c r="F390" s="942" t="s">
        <v>448</v>
      </c>
      <c r="G390" s="942" t="s">
        <v>508</v>
      </c>
      <c r="H390" s="942">
        <v>16</v>
      </c>
      <c r="I390" s="943">
        <v>1.6214999999999999</v>
      </c>
    </row>
    <row r="391" spans="1:9" x14ac:dyDescent="0.25">
      <c r="A391" s="942" t="str">
        <f>Inek2021A1a2a[[#This Row],[PEPP]]&amp;"#"&amp;Inek2021A1a2a[[#This Row],[Klasse]]</f>
        <v>PK04B#17</v>
      </c>
      <c r="B391" s="942">
        <f>Inek2021A1a2a[[#This Row],[Klasse2]]</f>
        <v>17</v>
      </c>
      <c r="C391" s="943">
        <f>Inek2021A1a2a[[#This Row],[BewJeTag2]]</f>
        <v>1.5929</v>
      </c>
      <c r="D391" s="942" t="s">
        <v>394</v>
      </c>
      <c r="E391" s="942" t="s">
        <v>531</v>
      </c>
      <c r="F391" s="942" t="s">
        <v>448</v>
      </c>
      <c r="G391" s="942" t="s">
        <v>508</v>
      </c>
      <c r="H391" s="942">
        <v>17</v>
      </c>
      <c r="I391" s="943">
        <v>1.5929</v>
      </c>
    </row>
    <row r="392" spans="1:9" x14ac:dyDescent="0.25">
      <c r="A392" s="942" t="str">
        <f>Inek2021A1a2a[[#This Row],[PEPP]]&amp;"#"&amp;Inek2021A1a2a[[#This Row],[Klasse]]</f>
        <v>PK04B#18</v>
      </c>
      <c r="B392" s="942">
        <f>Inek2021A1a2a[[#This Row],[Klasse2]]</f>
        <v>18</v>
      </c>
      <c r="C392" s="943">
        <f>Inek2021A1a2a[[#This Row],[BewJeTag2]]</f>
        <v>1.5643</v>
      </c>
      <c r="D392" s="942" t="s">
        <v>394</v>
      </c>
      <c r="E392" s="942" t="s">
        <v>531</v>
      </c>
      <c r="F392" s="942" t="s">
        <v>448</v>
      </c>
      <c r="G392" s="942" t="s">
        <v>508</v>
      </c>
      <c r="H392" s="942">
        <v>18</v>
      </c>
      <c r="I392" s="943">
        <v>1.5643</v>
      </c>
    </row>
    <row r="393" spans="1:9" x14ac:dyDescent="0.25">
      <c r="A393" s="942" t="str">
        <f>Inek2021A1a2a[[#This Row],[PEPP]]&amp;"#"&amp;Inek2021A1a2a[[#This Row],[Klasse]]</f>
        <v>PK04B#19</v>
      </c>
      <c r="B393" s="942">
        <f>Inek2021A1a2a[[#This Row],[Klasse2]]</f>
        <v>19</v>
      </c>
      <c r="C393" s="943">
        <f>Inek2021A1a2a[[#This Row],[BewJeTag2]]</f>
        <v>1.5357000000000001</v>
      </c>
      <c r="D393" s="942" t="s">
        <v>394</v>
      </c>
      <c r="E393" s="942" t="s">
        <v>531</v>
      </c>
      <c r="F393" s="942" t="s">
        <v>448</v>
      </c>
      <c r="G393" s="942" t="s">
        <v>508</v>
      </c>
      <c r="H393" s="942">
        <v>19</v>
      </c>
      <c r="I393" s="943">
        <v>1.5357000000000001</v>
      </c>
    </row>
    <row r="394" spans="1:9" x14ac:dyDescent="0.25">
      <c r="A394" s="942" t="str">
        <f>Inek2021A1a2a[[#This Row],[PEPP]]&amp;"#"&amp;Inek2021A1a2a[[#This Row],[Klasse]]</f>
        <v>PK04B#20</v>
      </c>
      <c r="B394" s="942">
        <f>Inek2021A1a2a[[#This Row],[Klasse2]]</f>
        <v>20</v>
      </c>
      <c r="C394" s="943">
        <f>Inek2021A1a2a[[#This Row],[BewJeTag2]]</f>
        <v>1.5069999999999999</v>
      </c>
      <c r="D394" s="942" t="s">
        <v>394</v>
      </c>
      <c r="E394" s="942" t="s">
        <v>531</v>
      </c>
      <c r="F394" s="942" t="s">
        <v>448</v>
      </c>
      <c r="G394" s="942" t="s">
        <v>508</v>
      </c>
      <c r="H394" s="942">
        <v>20</v>
      </c>
      <c r="I394" s="943">
        <v>1.5069999999999999</v>
      </c>
    </row>
    <row r="395" spans="1:9" x14ac:dyDescent="0.25">
      <c r="A395" s="942" t="str">
        <f>Inek2021A1a2a[[#This Row],[PEPP]]&amp;"#"&amp;Inek2021A1a2a[[#This Row],[Klasse]]</f>
        <v>PK04C#1</v>
      </c>
      <c r="B395" s="942">
        <f>Inek2021A1a2a[[#This Row],[Klasse2]]</f>
        <v>1</v>
      </c>
      <c r="C395" s="943">
        <f>Inek2021A1a2a[[#This Row],[BewJeTag2]]</f>
        <v>2.1938</v>
      </c>
      <c r="D395" s="942" t="s">
        <v>394</v>
      </c>
      <c r="E395" s="942" t="s">
        <v>531</v>
      </c>
      <c r="F395" s="942" t="s">
        <v>509</v>
      </c>
      <c r="G395" s="942" t="s">
        <v>536</v>
      </c>
      <c r="H395" s="942">
        <v>1</v>
      </c>
      <c r="I395" s="943">
        <v>2.1938</v>
      </c>
    </row>
    <row r="396" spans="1:9" x14ac:dyDescent="0.25">
      <c r="A396" s="942" t="str">
        <f>Inek2021A1a2a[[#This Row],[PEPP]]&amp;"#"&amp;Inek2021A1a2a[[#This Row],[Klasse]]</f>
        <v>PK04C#2</v>
      </c>
      <c r="B396" s="942">
        <f>Inek2021A1a2a[[#This Row],[Klasse2]]</f>
        <v>2</v>
      </c>
      <c r="C396" s="943">
        <f>Inek2021A1a2a[[#This Row],[BewJeTag2]]</f>
        <v>1.9721</v>
      </c>
      <c r="D396" s="942" t="s">
        <v>394</v>
      </c>
      <c r="E396" s="942" t="s">
        <v>531</v>
      </c>
      <c r="F396" s="942" t="s">
        <v>509</v>
      </c>
      <c r="G396" s="942" t="s">
        <v>536</v>
      </c>
      <c r="H396" s="942">
        <v>2</v>
      </c>
      <c r="I396" s="943">
        <v>1.9721</v>
      </c>
    </row>
    <row r="397" spans="1:9" x14ac:dyDescent="0.25">
      <c r="A397" s="942" t="str">
        <f>Inek2021A1a2a[[#This Row],[PEPP]]&amp;"#"&amp;Inek2021A1a2a[[#This Row],[Klasse]]</f>
        <v>PK04C#3</v>
      </c>
      <c r="B397" s="942">
        <f>Inek2021A1a2a[[#This Row],[Klasse2]]</f>
        <v>3</v>
      </c>
      <c r="C397" s="943">
        <f>Inek2021A1a2a[[#This Row],[BewJeTag2]]</f>
        <v>1.9354</v>
      </c>
      <c r="D397" s="942" t="s">
        <v>394</v>
      </c>
      <c r="E397" s="942" t="s">
        <v>531</v>
      </c>
      <c r="F397" s="942" t="s">
        <v>509</v>
      </c>
      <c r="G397" s="942" t="s">
        <v>536</v>
      </c>
      <c r="H397" s="942">
        <v>3</v>
      </c>
      <c r="I397" s="943">
        <v>1.9354</v>
      </c>
    </row>
    <row r="398" spans="1:9" x14ac:dyDescent="0.25">
      <c r="A398" s="942" t="str">
        <f>Inek2021A1a2a[[#This Row],[PEPP]]&amp;"#"&amp;Inek2021A1a2a[[#This Row],[Klasse]]</f>
        <v>PK04C#4</v>
      </c>
      <c r="B398" s="942">
        <f>Inek2021A1a2a[[#This Row],[Klasse2]]</f>
        <v>4</v>
      </c>
      <c r="C398" s="943">
        <f>Inek2021A1a2a[[#This Row],[BewJeTag2]]</f>
        <v>1.9037999999999999</v>
      </c>
      <c r="D398" s="942" t="s">
        <v>394</v>
      </c>
      <c r="E398" s="942" t="s">
        <v>531</v>
      </c>
      <c r="F398" s="942" t="s">
        <v>509</v>
      </c>
      <c r="G398" s="942" t="s">
        <v>536</v>
      </c>
      <c r="H398" s="942">
        <v>4</v>
      </c>
      <c r="I398" s="943">
        <v>1.9037999999999999</v>
      </c>
    </row>
    <row r="399" spans="1:9" x14ac:dyDescent="0.25">
      <c r="A399" s="942" t="str">
        <f>Inek2021A1a2a[[#This Row],[PEPP]]&amp;"#"&amp;Inek2021A1a2a[[#This Row],[Klasse]]</f>
        <v>PK04C#5</v>
      </c>
      <c r="B399" s="942">
        <f>Inek2021A1a2a[[#This Row],[Klasse2]]</f>
        <v>5</v>
      </c>
      <c r="C399" s="943">
        <f>Inek2021A1a2a[[#This Row],[BewJeTag2]]</f>
        <v>1.8723000000000001</v>
      </c>
      <c r="D399" s="942" t="s">
        <v>394</v>
      </c>
      <c r="E399" s="942" t="s">
        <v>531</v>
      </c>
      <c r="F399" s="942" t="s">
        <v>509</v>
      </c>
      <c r="G399" s="942" t="s">
        <v>536</v>
      </c>
      <c r="H399" s="942">
        <v>5</v>
      </c>
      <c r="I399" s="943">
        <v>1.8723000000000001</v>
      </c>
    </row>
    <row r="400" spans="1:9" x14ac:dyDescent="0.25">
      <c r="A400" s="942" t="str">
        <f>Inek2021A1a2a[[#This Row],[PEPP]]&amp;"#"&amp;Inek2021A1a2a[[#This Row],[Klasse]]</f>
        <v>PK04C#6</v>
      </c>
      <c r="B400" s="942">
        <f>Inek2021A1a2a[[#This Row],[Klasse2]]</f>
        <v>6</v>
      </c>
      <c r="C400" s="943">
        <f>Inek2021A1a2a[[#This Row],[BewJeTag2]]</f>
        <v>1.8408</v>
      </c>
      <c r="D400" s="942" t="s">
        <v>394</v>
      </c>
      <c r="E400" s="942" t="s">
        <v>531</v>
      </c>
      <c r="F400" s="942" t="s">
        <v>509</v>
      </c>
      <c r="G400" s="942" t="s">
        <v>536</v>
      </c>
      <c r="H400" s="942">
        <v>6</v>
      </c>
      <c r="I400" s="943">
        <v>1.8408</v>
      </c>
    </row>
    <row r="401" spans="1:9" x14ac:dyDescent="0.25">
      <c r="A401" s="942" t="str">
        <f>Inek2021A1a2a[[#This Row],[PEPP]]&amp;"#"&amp;Inek2021A1a2a[[#This Row],[Klasse]]</f>
        <v>PK04C#7</v>
      </c>
      <c r="B401" s="942">
        <f>Inek2021A1a2a[[#This Row],[Klasse2]]</f>
        <v>7</v>
      </c>
      <c r="C401" s="943">
        <f>Inek2021A1a2a[[#This Row],[BewJeTag2]]</f>
        <v>1.8091999999999999</v>
      </c>
      <c r="D401" s="942" t="s">
        <v>394</v>
      </c>
      <c r="E401" s="942" t="s">
        <v>531</v>
      </c>
      <c r="F401" s="942" t="s">
        <v>509</v>
      </c>
      <c r="G401" s="942" t="s">
        <v>536</v>
      </c>
      <c r="H401" s="942">
        <v>7</v>
      </c>
      <c r="I401" s="943">
        <v>1.8091999999999999</v>
      </c>
    </row>
    <row r="402" spans="1:9" x14ac:dyDescent="0.25">
      <c r="A402" s="942" t="str">
        <f>Inek2021A1a2a[[#This Row],[PEPP]]&amp;"#"&amp;Inek2021A1a2a[[#This Row],[Klasse]]</f>
        <v>PK04C#8</v>
      </c>
      <c r="B402" s="942">
        <f>Inek2021A1a2a[[#This Row],[Klasse2]]</f>
        <v>8</v>
      </c>
      <c r="C402" s="943">
        <f>Inek2021A1a2a[[#This Row],[BewJeTag2]]</f>
        <v>1.7777000000000001</v>
      </c>
      <c r="D402" s="942" t="s">
        <v>394</v>
      </c>
      <c r="E402" s="942" t="s">
        <v>531</v>
      </c>
      <c r="F402" s="942" t="s">
        <v>509</v>
      </c>
      <c r="G402" s="942" t="s">
        <v>536</v>
      </c>
      <c r="H402" s="942">
        <v>8</v>
      </c>
      <c r="I402" s="943">
        <v>1.7777000000000001</v>
      </c>
    </row>
    <row r="403" spans="1:9" x14ac:dyDescent="0.25">
      <c r="A403" s="942" t="str">
        <f>Inek2021A1a2a[[#This Row],[PEPP]]&amp;"#"&amp;Inek2021A1a2a[[#This Row],[Klasse]]</f>
        <v>PK04C#9</v>
      </c>
      <c r="B403" s="942">
        <f>Inek2021A1a2a[[#This Row],[Klasse2]]</f>
        <v>9</v>
      </c>
      <c r="C403" s="943">
        <f>Inek2021A1a2a[[#This Row],[BewJeTag2]]</f>
        <v>1.7461</v>
      </c>
      <c r="D403" s="942" t="s">
        <v>394</v>
      </c>
      <c r="E403" s="942" t="s">
        <v>531</v>
      </c>
      <c r="F403" s="942" t="s">
        <v>509</v>
      </c>
      <c r="G403" s="942" t="s">
        <v>536</v>
      </c>
      <c r="H403" s="942">
        <v>9</v>
      </c>
      <c r="I403" s="943">
        <v>1.7461</v>
      </c>
    </row>
    <row r="404" spans="1:9" x14ac:dyDescent="0.25">
      <c r="A404" s="942" t="str">
        <f>Inek2021A1a2a[[#This Row],[PEPP]]&amp;"#"&amp;Inek2021A1a2a[[#This Row],[Klasse]]</f>
        <v>PK04C#10</v>
      </c>
      <c r="B404" s="942">
        <f>Inek2021A1a2a[[#This Row],[Klasse2]]</f>
        <v>10</v>
      </c>
      <c r="C404" s="943">
        <f>Inek2021A1a2a[[#This Row],[BewJeTag2]]</f>
        <v>1.7145999999999999</v>
      </c>
      <c r="D404" s="942" t="s">
        <v>394</v>
      </c>
      <c r="E404" s="942" t="s">
        <v>531</v>
      </c>
      <c r="F404" s="942" t="s">
        <v>509</v>
      </c>
      <c r="G404" s="942" t="s">
        <v>536</v>
      </c>
      <c r="H404" s="942">
        <v>10</v>
      </c>
      <c r="I404" s="943">
        <v>1.7145999999999999</v>
      </c>
    </row>
    <row r="405" spans="1:9" x14ac:dyDescent="0.25">
      <c r="A405" s="942" t="str">
        <f>Inek2021A1a2a[[#This Row],[PEPP]]&amp;"#"&amp;Inek2021A1a2a[[#This Row],[Klasse]]</f>
        <v>PK04C#11</v>
      </c>
      <c r="B405" s="942">
        <f>Inek2021A1a2a[[#This Row],[Klasse2]]</f>
        <v>11</v>
      </c>
      <c r="C405" s="943">
        <f>Inek2021A1a2a[[#This Row],[BewJeTag2]]</f>
        <v>1.6831</v>
      </c>
      <c r="D405" s="942" t="s">
        <v>394</v>
      </c>
      <c r="E405" s="942" t="s">
        <v>531</v>
      </c>
      <c r="F405" s="942" t="s">
        <v>509</v>
      </c>
      <c r="G405" s="942" t="s">
        <v>536</v>
      </c>
      <c r="H405" s="942">
        <v>11</v>
      </c>
      <c r="I405" s="943">
        <v>1.6831</v>
      </c>
    </row>
    <row r="406" spans="1:9" x14ac:dyDescent="0.25">
      <c r="A406" s="942" t="str">
        <f>Inek2021A1a2a[[#This Row],[PEPP]]&amp;"#"&amp;Inek2021A1a2a[[#This Row],[Klasse]]</f>
        <v>PK04C#12</v>
      </c>
      <c r="B406" s="942">
        <f>Inek2021A1a2a[[#This Row],[Klasse2]]</f>
        <v>12</v>
      </c>
      <c r="C406" s="943">
        <f>Inek2021A1a2a[[#This Row],[BewJeTag2]]</f>
        <v>1.6515</v>
      </c>
      <c r="D406" s="942" t="s">
        <v>394</v>
      </c>
      <c r="E406" s="942" t="s">
        <v>531</v>
      </c>
      <c r="F406" s="942" t="s">
        <v>509</v>
      </c>
      <c r="G406" s="942" t="s">
        <v>536</v>
      </c>
      <c r="H406" s="942">
        <v>12</v>
      </c>
      <c r="I406" s="943">
        <v>1.6515</v>
      </c>
    </row>
    <row r="407" spans="1:9" x14ac:dyDescent="0.25">
      <c r="A407" s="942" t="str">
        <f>Inek2021A1a2a[[#This Row],[PEPP]]&amp;"#"&amp;Inek2021A1a2a[[#This Row],[Klasse]]</f>
        <v>PK04C#13</v>
      </c>
      <c r="B407" s="942">
        <f>Inek2021A1a2a[[#This Row],[Klasse2]]</f>
        <v>13</v>
      </c>
      <c r="C407" s="943">
        <f>Inek2021A1a2a[[#This Row],[BewJeTag2]]</f>
        <v>1.62</v>
      </c>
      <c r="D407" s="942" t="s">
        <v>394</v>
      </c>
      <c r="E407" s="942" t="s">
        <v>531</v>
      </c>
      <c r="F407" s="942" t="s">
        <v>509</v>
      </c>
      <c r="G407" s="942" t="s">
        <v>536</v>
      </c>
      <c r="H407" s="942">
        <v>13</v>
      </c>
      <c r="I407" s="943">
        <v>1.62</v>
      </c>
    </row>
    <row r="408" spans="1:9" x14ac:dyDescent="0.25">
      <c r="A408" s="942" t="str">
        <f>Inek2021A1a2a[[#This Row],[PEPP]]&amp;"#"&amp;Inek2021A1a2a[[#This Row],[Klasse]]</f>
        <v>PK04C#14</v>
      </c>
      <c r="B408" s="942">
        <f>Inek2021A1a2a[[#This Row],[Klasse2]]</f>
        <v>14</v>
      </c>
      <c r="C408" s="943">
        <f>Inek2021A1a2a[[#This Row],[BewJeTag2]]</f>
        <v>1.5884</v>
      </c>
      <c r="D408" s="942" t="s">
        <v>394</v>
      </c>
      <c r="E408" s="942" t="s">
        <v>531</v>
      </c>
      <c r="F408" s="942" t="s">
        <v>509</v>
      </c>
      <c r="G408" s="942" t="s">
        <v>536</v>
      </c>
      <c r="H408" s="942">
        <v>14</v>
      </c>
      <c r="I408" s="943">
        <v>1.5884</v>
      </c>
    </row>
    <row r="409" spans="1:9" x14ac:dyDescent="0.25">
      <c r="A409" s="942" t="str">
        <f>Inek2021A1a2a[[#This Row],[PEPP]]&amp;"#"&amp;Inek2021A1a2a[[#This Row],[Klasse]]</f>
        <v>PK04C#15</v>
      </c>
      <c r="B409" s="942">
        <f>Inek2021A1a2a[[#This Row],[Klasse2]]</f>
        <v>15</v>
      </c>
      <c r="C409" s="943">
        <f>Inek2021A1a2a[[#This Row],[BewJeTag2]]</f>
        <v>1.5569</v>
      </c>
      <c r="D409" s="942" t="s">
        <v>394</v>
      </c>
      <c r="E409" s="942" t="s">
        <v>531</v>
      </c>
      <c r="F409" s="942" t="s">
        <v>509</v>
      </c>
      <c r="G409" s="942" t="s">
        <v>536</v>
      </c>
      <c r="H409" s="942">
        <v>15</v>
      </c>
      <c r="I409" s="943">
        <v>1.5569</v>
      </c>
    </row>
    <row r="410" spans="1:9" x14ac:dyDescent="0.25">
      <c r="A410" s="942" t="str">
        <f>Inek2021A1a2a[[#This Row],[PEPP]]&amp;"#"&amp;Inek2021A1a2a[[#This Row],[Klasse]]</f>
        <v>PK04C#16</v>
      </c>
      <c r="B410" s="942">
        <f>Inek2021A1a2a[[#This Row],[Klasse2]]</f>
        <v>16</v>
      </c>
      <c r="C410" s="943">
        <f>Inek2021A1a2a[[#This Row],[BewJeTag2]]</f>
        <v>1.5254000000000001</v>
      </c>
      <c r="D410" s="942" t="s">
        <v>394</v>
      </c>
      <c r="E410" s="942" t="s">
        <v>531</v>
      </c>
      <c r="F410" s="942" t="s">
        <v>509</v>
      </c>
      <c r="G410" s="942" t="s">
        <v>536</v>
      </c>
      <c r="H410" s="942">
        <v>16</v>
      </c>
      <c r="I410" s="943">
        <v>1.5254000000000001</v>
      </c>
    </row>
    <row r="411" spans="1:9" x14ac:dyDescent="0.25">
      <c r="A411" s="942" t="str">
        <f>Inek2021A1a2a[[#This Row],[PEPP]]&amp;"#"&amp;Inek2021A1a2a[[#This Row],[Klasse]]</f>
        <v>PK04C#17</v>
      </c>
      <c r="B411" s="942">
        <f>Inek2021A1a2a[[#This Row],[Klasse2]]</f>
        <v>17</v>
      </c>
      <c r="C411" s="943">
        <f>Inek2021A1a2a[[#This Row],[BewJeTag2]]</f>
        <v>1.4938</v>
      </c>
      <c r="D411" s="942" t="s">
        <v>394</v>
      </c>
      <c r="E411" s="942" t="s">
        <v>531</v>
      </c>
      <c r="F411" s="942" t="s">
        <v>509</v>
      </c>
      <c r="G411" s="942" t="s">
        <v>536</v>
      </c>
      <c r="H411" s="942">
        <v>17</v>
      </c>
      <c r="I411" s="943">
        <v>1.4938</v>
      </c>
    </row>
    <row r="412" spans="1:9" x14ac:dyDescent="0.25">
      <c r="A412" s="942" t="str">
        <f>Inek2021A1a2a[[#This Row],[PEPP]]&amp;"#"&amp;Inek2021A1a2a[[#This Row],[Klasse]]</f>
        <v>PK04C#18</v>
      </c>
      <c r="B412" s="942">
        <f>Inek2021A1a2a[[#This Row],[Klasse2]]</f>
        <v>18</v>
      </c>
      <c r="C412" s="943">
        <f>Inek2021A1a2a[[#This Row],[BewJeTag2]]</f>
        <v>1.4622999999999999</v>
      </c>
      <c r="D412" s="942" t="s">
        <v>394</v>
      </c>
      <c r="E412" s="942" t="s">
        <v>531</v>
      </c>
      <c r="F412" s="942" t="s">
        <v>509</v>
      </c>
      <c r="G412" s="942" t="s">
        <v>536</v>
      </c>
      <c r="H412" s="942">
        <v>18</v>
      </c>
      <c r="I412" s="943">
        <v>1.4622999999999999</v>
      </c>
    </row>
    <row r="413" spans="1:9" x14ac:dyDescent="0.25">
      <c r="A413" s="942" t="str">
        <f>Inek2021A1a2a[[#This Row],[PEPP]]&amp;"#"&amp;Inek2021A1a2a[[#This Row],[Klasse]]</f>
        <v>PK04C#19</v>
      </c>
      <c r="B413" s="942">
        <f>Inek2021A1a2a[[#This Row],[Klasse2]]</f>
        <v>19</v>
      </c>
      <c r="C413" s="943">
        <f>Inek2021A1a2a[[#This Row],[BewJeTag2]]</f>
        <v>1.4307000000000001</v>
      </c>
      <c r="D413" s="942" t="s">
        <v>394</v>
      </c>
      <c r="E413" s="942" t="s">
        <v>531</v>
      </c>
      <c r="F413" s="942" t="s">
        <v>509</v>
      </c>
      <c r="G413" s="942" t="s">
        <v>536</v>
      </c>
      <c r="H413" s="942">
        <v>19</v>
      </c>
      <c r="I413" s="943">
        <v>1.4307000000000001</v>
      </c>
    </row>
    <row r="414" spans="1:9" x14ac:dyDescent="0.25">
      <c r="A414" s="942" t="str">
        <f>Inek2021A1a2a[[#This Row],[PEPP]]&amp;"#"&amp;Inek2021A1a2a[[#This Row],[Klasse]]</f>
        <v>PK04C#20</v>
      </c>
      <c r="B414" s="942">
        <f>Inek2021A1a2a[[#This Row],[Klasse2]]</f>
        <v>20</v>
      </c>
      <c r="C414" s="943">
        <f>Inek2021A1a2a[[#This Row],[BewJeTag2]]</f>
        <v>1.3992</v>
      </c>
      <c r="D414" s="942" t="s">
        <v>394</v>
      </c>
      <c r="E414" s="942" t="s">
        <v>531</v>
      </c>
      <c r="F414" s="942" t="s">
        <v>509</v>
      </c>
      <c r="G414" s="942" t="s">
        <v>536</v>
      </c>
      <c r="H414" s="942">
        <v>20</v>
      </c>
      <c r="I414" s="943">
        <v>1.3992</v>
      </c>
    </row>
    <row r="415" spans="1:9" x14ac:dyDescent="0.25">
      <c r="A415" s="942" t="str">
        <f>Inek2021A1a2a[[#This Row],[PEPP]]&amp;"#"&amp;Inek2021A1a2a[[#This Row],[Klasse]]</f>
        <v>PK10A#1</v>
      </c>
      <c r="B415" s="942">
        <f>Inek2021A1a2a[[#This Row],[Klasse2]]</f>
        <v>1</v>
      </c>
      <c r="C415" s="943">
        <f>Inek2021A1a2a[[#This Row],[BewJeTag2]]</f>
        <v>1.6936</v>
      </c>
      <c r="D415" s="942" t="s">
        <v>394</v>
      </c>
      <c r="E415" s="942" t="s">
        <v>531</v>
      </c>
      <c r="F415" s="942" t="s">
        <v>511</v>
      </c>
      <c r="G415" s="944" t="s">
        <v>537</v>
      </c>
      <c r="H415" s="942">
        <v>1</v>
      </c>
      <c r="I415" s="943">
        <v>1.6936</v>
      </c>
    </row>
    <row r="416" spans="1:9" x14ac:dyDescent="0.25">
      <c r="A416" s="942" t="str">
        <f>Inek2021A1a2a[[#This Row],[PEPP]]&amp;"#"&amp;Inek2021A1a2a[[#This Row],[Klasse]]</f>
        <v>PK10B#1</v>
      </c>
      <c r="B416" s="942">
        <f>Inek2021A1a2a[[#This Row],[Klasse2]]</f>
        <v>1</v>
      </c>
      <c r="C416" s="943">
        <f>Inek2021A1a2a[[#This Row],[BewJeTag2]]</f>
        <v>1.2514000000000001</v>
      </c>
      <c r="D416" s="942" t="s">
        <v>394</v>
      </c>
      <c r="E416" s="942" t="s">
        <v>531</v>
      </c>
      <c r="F416" s="942" t="s">
        <v>513</v>
      </c>
      <c r="G416" s="942" t="s">
        <v>538</v>
      </c>
      <c r="H416" s="942">
        <v>1</v>
      </c>
      <c r="I416" s="943">
        <v>1.2514000000000001</v>
      </c>
    </row>
    <row r="417" spans="1:9" x14ac:dyDescent="0.25">
      <c r="A417" s="942" t="str">
        <f>Inek2021A1a2a[[#This Row],[PEPP]]&amp;"#"&amp;Inek2021A1a2a[[#This Row],[Klasse]]</f>
        <v>PK14A#1</v>
      </c>
      <c r="B417" s="942">
        <f>Inek2021A1a2a[[#This Row],[Klasse2]]</f>
        <v>1</v>
      </c>
      <c r="C417" s="943">
        <f>Inek2021A1a2a[[#This Row],[BewJeTag2]]</f>
        <v>2.2559</v>
      </c>
      <c r="D417" s="942" t="s">
        <v>394</v>
      </c>
      <c r="E417" s="942" t="s">
        <v>531</v>
      </c>
      <c r="F417" s="942" t="s">
        <v>452</v>
      </c>
      <c r="G417" s="944" t="s">
        <v>453</v>
      </c>
      <c r="H417" s="942">
        <v>1</v>
      </c>
      <c r="I417" s="943">
        <v>2.2559</v>
      </c>
    </row>
    <row r="418" spans="1:9" x14ac:dyDescent="0.25">
      <c r="A418" s="942" t="str">
        <f>Inek2021A1a2a[[#This Row],[PEPP]]&amp;"#"&amp;Inek2021A1a2a[[#This Row],[Klasse]]</f>
        <v>PK14A#2</v>
      </c>
      <c r="B418" s="942">
        <f>Inek2021A1a2a[[#This Row],[Klasse2]]</f>
        <v>2</v>
      </c>
      <c r="C418" s="943">
        <f>Inek2021A1a2a[[#This Row],[BewJeTag2]]</f>
        <v>2.2210999999999999</v>
      </c>
      <c r="D418" s="942" t="s">
        <v>394</v>
      </c>
      <c r="E418" s="942" t="s">
        <v>531</v>
      </c>
      <c r="F418" s="942" t="s">
        <v>452</v>
      </c>
      <c r="G418" s="944" t="s">
        <v>453</v>
      </c>
      <c r="H418" s="942">
        <v>2</v>
      </c>
      <c r="I418" s="943">
        <v>2.2210999999999999</v>
      </c>
    </row>
    <row r="419" spans="1:9" x14ac:dyDescent="0.25">
      <c r="A419" s="942" t="str">
        <f>Inek2021A1a2a[[#This Row],[PEPP]]&amp;"#"&amp;Inek2021A1a2a[[#This Row],[Klasse]]</f>
        <v>PK14A#3</v>
      </c>
      <c r="B419" s="942">
        <f>Inek2021A1a2a[[#This Row],[Klasse2]]</f>
        <v>3</v>
      </c>
      <c r="C419" s="943">
        <f>Inek2021A1a2a[[#This Row],[BewJeTag2]]</f>
        <v>2.1939000000000002</v>
      </c>
      <c r="D419" s="942" t="s">
        <v>394</v>
      </c>
      <c r="E419" s="942" t="s">
        <v>531</v>
      </c>
      <c r="F419" s="942" t="s">
        <v>452</v>
      </c>
      <c r="G419" s="944" t="s">
        <v>453</v>
      </c>
      <c r="H419" s="942">
        <v>3</v>
      </c>
      <c r="I419" s="943">
        <v>2.1939000000000002</v>
      </c>
    </row>
    <row r="420" spans="1:9" x14ac:dyDescent="0.25">
      <c r="A420" s="942" t="str">
        <f>Inek2021A1a2a[[#This Row],[PEPP]]&amp;"#"&amp;Inek2021A1a2a[[#This Row],[Klasse]]</f>
        <v>PK14A#4</v>
      </c>
      <c r="B420" s="942">
        <f>Inek2021A1a2a[[#This Row],[Klasse2]]</f>
        <v>4</v>
      </c>
      <c r="C420" s="943">
        <f>Inek2021A1a2a[[#This Row],[BewJeTag2]]</f>
        <v>2.1667000000000001</v>
      </c>
      <c r="D420" s="942" t="s">
        <v>394</v>
      </c>
      <c r="E420" s="942" t="s">
        <v>531</v>
      </c>
      <c r="F420" s="942" t="s">
        <v>452</v>
      </c>
      <c r="G420" s="944" t="s">
        <v>453</v>
      </c>
      <c r="H420" s="942">
        <v>4</v>
      </c>
      <c r="I420" s="943">
        <v>2.1667000000000001</v>
      </c>
    </row>
    <row r="421" spans="1:9" x14ac:dyDescent="0.25">
      <c r="A421" s="942" t="str">
        <f>Inek2021A1a2a[[#This Row],[PEPP]]&amp;"#"&amp;Inek2021A1a2a[[#This Row],[Klasse]]</f>
        <v>PK14A#5</v>
      </c>
      <c r="B421" s="942">
        <f>Inek2021A1a2a[[#This Row],[Klasse2]]</f>
        <v>5</v>
      </c>
      <c r="C421" s="943">
        <f>Inek2021A1a2a[[#This Row],[BewJeTag2]]</f>
        <v>2.1395</v>
      </c>
      <c r="D421" s="942" t="s">
        <v>394</v>
      </c>
      <c r="E421" s="942" t="s">
        <v>531</v>
      </c>
      <c r="F421" s="942" t="s">
        <v>452</v>
      </c>
      <c r="G421" s="944" t="s">
        <v>453</v>
      </c>
      <c r="H421" s="942">
        <v>5</v>
      </c>
      <c r="I421" s="943">
        <v>2.1395</v>
      </c>
    </row>
    <row r="422" spans="1:9" x14ac:dyDescent="0.25">
      <c r="A422" s="942" t="str">
        <f>Inek2021A1a2a[[#This Row],[PEPP]]&amp;"#"&amp;Inek2021A1a2a[[#This Row],[Klasse]]</f>
        <v>PK14A#6</v>
      </c>
      <c r="B422" s="942">
        <f>Inek2021A1a2a[[#This Row],[Klasse2]]</f>
        <v>6</v>
      </c>
      <c r="C422" s="943">
        <f>Inek2021A1a2a[[#This Row],[BewJeTag2]]</f>
        <v>2.1124000000000001</v>
      </c>
      <c r="D422" s="942" t="s">
        <v>394</v>
      </c>
      <c r="E422" s="942" t="s">
        <v>531</v>
      </c>
      <c r="F422" s="942" t="s">
        <v>452</v>
      </c>
      <c r="G422" s="944" t="s">
        <v>453</v>
      </c>
      <c r="H422" s="942">
        <v>6</v>
      </c>
      <c r="I422" s="943">
        <v>2.1124000000000001</v>
      </c>
    </row>
    <row r="423" spans="1:9" x14ac:dyDescent="0.25">
      <c r="A423" s="942" t="str">
        <f>Inek2021A1a2a[[#This Row],[PEPP]]&amp;"#"&amp;Inek2021A1a2a[[#This Row],[Klasse]]</f>
        <v>PK14A#7</v>
      </c>
      <c r="B423" s="942">
        <f>Inek2021A1a2a[[#This Row],[Klasse2]]</f>
        <v>7</v>
      </c>
      <c r="C423" s="943">
        <f>Inek2021A1a2a[[#This Row],[BewJeTag2]]</f>
        <v>2.0851999999999999</v>
      </c>
      <c r="D423" s="942" t="s">
        <v>394</v>
      </c>
      <c r="E423" s="942" t="s">
        <v>531</v>
      </c>
      <c r="F423" s="942" t="s">
        <v>452</v>
      </c>
      <c r="G423" s="944" t="s">
        <v>453</v>
      </c>
      <c r="H423" s="942">
        <v>7</v>
      </c>
      <c r="I423" s="943">
        <v>2.0851999999999999</v>
      </c>
    </row>
    <row r="424" spans="1:9" x14ac:dyDescent="0.25">
      <c r="A424" s="942" t="str">
        <f>Inek2021A1a2a[[#This Row],[PEPP]]&amp;"#"&amp;Inek2021A1a2a[[#This Row],[Klasse]]</f>
        <v>PK14A#8</v>
      </c>
      <c r="B424" s="942">
        <f>Inek2021A1a2a[[#This Row],[Klasse2]]</f>
        <v>8</v>
      </c>
      <c r="C424" s="943">
        <f>Inek2021A1a2a[[#This Row],[BewJeTag2]]</f>
        <v>2.0579999999999998</v>
      </c>
      <c r="D424" s="942" t="s">
        <v>394</v>
      </c>
      <c r="E424" s="942" t="s">
        <v>531</v>
      </c>
      <c r="F424" s="942" t="s">
        <v>452</v>
      </c>
      <c r="G424" s="944" t="s">
        <v>453</v>
      </c>
      <c r="H424" s="942">
        <v>8</v>
      </c>
      <c r="I424" s="943">
        <v>2.0579999999999998</v>
      </c>
    </row>
    <row r="425" spans="1:9" x14ac:dyDescent="0.25">
      <c r="A425" s="942" t="str">
        <f>Inek2021A1a2a[[#This Row],[PEPP]]&amp;"#"&amp;Inek2021A1a2a[[#This Row],[Klasse]]</f>
        <v>PK14A#9</v>
      </c>
      <c r="B425" s="942">
        <f>Inek2021A1a2a[[#This Row],[Klasse2]]</f>
        <v>9</v>
      </c>
      <c r="C425" s="943">
        <f>Inek2021A1a2a[[#This Row],[BewJeTag2]]</f>
        <v>2.0308000000000002</v>
      </c>
      <c r="D425" s="942" t="s">
        <v>394</v>
      </c>
      <c r="E425" s="942" t="s">
        <v>531</v>
      </c>
      <c r="F425" s="942" t="s">
        <v>452</v>
      </c>
      <c r="G425" s="944" t="s">
        <v>453</v>
      </c>
      <c r="H425" s="942">
        <v>9</v>
      </c>
      <c r="I425" s="943">
        <v>2.0308000000000002</v>
      </c>
    </row>
    <row r="426" spans="1:9" x14ac:dyDescent="0.25">
      <c r="A426" s="942" t="str">
        <f>Inek2021A1a2a[[#This Row],[PEPP]]&amp;"#"&amp;Inek2021A1a2a[[#This Row],[Klasse]]</f>
        <v>PK14A#10</v>
      </c>
      <c r="B426" s="942">
        <f>Inek2021A1a2a[[#This Row],[Klasse2]]</f>
        <v>10</v>
      </c>
      <c r="C426" s="943">
        <f>Inek2021A1a2a[[#This Row],[BewJeTag2]]</f>
        <v>2.0036</v>
      </c>
      <c r="D426" s="942" t="s">
        <v>394</v>
      </c>
      <c r="E426" s="942" t="s">
        <v>531</v>
      </c>
      <c r="F426" s="942" t="s">
        <v>452</v>
      </c>
      <c r="G426" s="944" t="s">
        <v>453</v>
      </c>
      <c r="H426" s="942">
        <v>10</v>
      </c>
      <c r="I426" s="943">
        <v>2.0036</v>
      </c>
    </row>
    <row r="427" spans="1:9" x14ac:dyDescent="0.25">
      <c r="A427" s="942" t="str">
        <f>Inek2021A1a2a[[#This Row],[PEPP]]&amp;"#"&amp;Inek2021A1a2a[[#This Row],[Klasse]]</f>
        <v>PK14A#11</v>
      </c>
      <c r="B427" s="942">
        <f>Inek2021A1a2a[[#This Row],[Klasse2]]</f>
        <v>11</v>
      </c>
      <c r="C427" s="943">
        <f>Inek2021A1a2a[[#This Row],[BewJeTag2]]</f>
        <v>1.9763999999999999</v>
      </c>
      <c r="D427" s="942" t="s">
        <v>394</v>
      </c>
      <c r="E427" s="942" t="s">
        <v>531</v>
      </c>
      <c r="F427" s="942" t="s">
        <v>452</v>
      </c>
      <c r="G427" s="944" t="s">
        <v>453</v>
      </c>
      <c r="H427" s="942">
        <v>11</v>
      </c>
      <c r="I427" s="943">
        <v>1.9763999999999999</v>
      </c>
    </row>
    <row r="428" spans="1:9" x14ac:dyDescent="0.25">
      <c r="A428" s="942" t="str">
        <f>Inek2021A1a2a[[#This Row],[PEPP]]&amp;"#"&amp;Inek2021A1a2a[[#This Row],[Klasse]]</f>
        <v>PK14A#12</v>
      </c>
      <c r="B428" s="942">
        <f>Inek2021A1a2a[[#This Row],[Klasse2]]</f>
        <v>12</v>
      </c>
      <c r="C428" s="943">
        <f>Inek2021A1a2a[[#This Row],[BewJeTag2]]</f>
        <v>1.9492</v>
      </c>
      <c r="D428" s="942" t="s">
        <v>394</v>
      </c>
      <c r="E428" s="942" t="s">
        <v>531</v>
      </c>
      <c r="F428" s="942" t="s">
        <v>452</v>
      </c>
      <c r="G428" s="944" t="s">
        <v>453</v>
      </c>
      <c r="H428" s="942">
        <v>12</v>
      </c>
      <c r="I428" s="943">
        <v>1.9492</v>
      </c>
    </row>
    <row r="429" spans="1:9" x14ac:dyDescent="0.25">
      <c r="A429" s="942" t="str">
        <f>Inek2021A1a2a[[#This Row],[PEPP]]&amp;"#"&amp;Inek2021A1a2a[[#This Row],[Klasse]]</f>
        <v>PK14A#13</v>
      </c>
      <c r="B429" s="942">
        <f>Inek2021A1a2a[[#This Row],[Klasse2]]</f>
        <v>13</v>
      </c>
      <c r="C429" s="943">
        <f>Inek2021A1a2a[[#This Row],[BewJeTag2]]</f>
        <v>1.9220999999999999</v>
      </c>
      <c r="D429" s="942" t="s">
        <v>394</v>
      </c>
      <c r="E429" s="942" t="s">
        <v>531</v>
      </c>
      <c r="F429" s="942" t="s">
        <v>452</v>
      </c>
      <c r="G429" s="944" t="s">
        <v>453</v>
      </c>
      <c r="H429" s="942">
        <v>13</v>
      </c>
      <c r="I429" s="943">
        <v>1.9220999999999999</v>
      </c>
    </row>
    <row r="430" spans="1:9" x14ac:dyDescent="0.25">
      <c r="A430" s="942" t="str">
        <f>Inek2021A1a2a[[#This Row],[PEPP]]&amp;"#"&amp;Inek2021A1a2a[[#This Row],[Klasse]]</f>
        <v>PK14A#14</v>
      </c>
      <c r="B430" s="942">
        <f>Inek2021A1a2a[[#This Row],[Klasse2]]</f>
        <v>14</v>
      </c>
      <c r="C430" s="943">
        <f>Inek2021A1a2a[[#This Row],[BewJeTag2]]</f>
        <v>1.8949</v>
      </c>
      <c r="D430" s="942" t="s">
        <v>394</v>
      </c>
      <c r="E430" s="942" t="s">
        <v>531</v>
      </c>
      <c r="F430" s="942" t="s">
        <v>452</v>
      </c>
      <c r="G430" s="944" t="s">
        <v>453</v>
      </c>
      <c r="H430" s="942">
        <v>14</v>
      </c>
      <c r="I430" s="943">
        <v>1.8949</v>
      </c>
    </row>
    <row r="431" spans="1:9" x14ac:dyDescent="0.25">
      <c r="A431" s="942" t="str">
        <f>Inek2021A1a2a[[#This Row],[PEPP]]&amp;"#"&amp;Inek2021A1a2a[[#This Row],[Klasse]]</f>
        <v>PK14A#15</v>
      </c>
      <c r="B431" s="942">
        <f>Inek2021A1a2a[[#This Row],[Klasse2]]</f>
        <v>15</v>
      </c>
      <c r="C431" s="943">
        <f>Inek2021A1a2a[[#This Row],[BewJeTag2]]</f>
        <v>1.8676999999999999</v>
      </c>
      <c r="D431" s="942" t="s">
        <v>394</v>
      </c>
      <c r="E431" s="942" t="s">
        <v>531</v>
      </c>
      <c r="F431" s="942" t="s">
        <v>452</v>
      </c>
      <c r="G431" s="944" t="s">
        <v>453</v>
      </c>
      <c r="H431" s="942">
        <v>15</v>
      </c>
      <c r="I431" s="943">
        <v>1.8676999999999999</v>
      </c>
    </row>
    <row r="432" spans="1:9" x14ac:dyDescent="0.25">
      <c r="A432" s="942" t="str">
        <f>Inek2021A1a2a[[#This Row],[PEPP]]&amp;"#"&amp;Inek2021A1a2a[[#This Row],[Klasse]]</f>
        <v>PK14A#16</v>
      </c>
      <c r="B432" s="942">
        <f>Inek2021A1a2a[[#This Row],[Klasse2]]</f>
        <v>16</v>
      </c>
      <c r="C432" s="943">
        <f>Inek2021A1a2a[[#This Row],[BewJeTag2]]</f>
        <v>1.8405</v>
      </c>
      <c r="D432" s="942" t="s">
        <v>394</v>
      </c>
      <c r="E432" s="942" t="s">
        <v>531</v>
      </c>
      <c r="F432" s="942" t="s">
        <v>452</v>
      </c>
      <c r="G432" s="944" t="s">
        <v>453</v>
      </c>
      <c r="H432" s="942">
        <v>16</v>
      </c>
      <c r="I432" s="943">
        <v>1.8405</v>
      </c>
    </row>
    <row r="433" spans="1:9" x14ac:dyDescent="0.25">
      <c r="A433" s="942" t="str">
        <f>Inek2021A1a2a[[#This Row],[PEPP]]&amp;"#"&amp;Inek2021A1a2a[[#This Row],[Klasse]]</f>
        <v>PK14A#17</v>
      </c>
      <c r="B433" s="942">
        <f>Inek2021A1a2a[[#This Row],[Klasse2]]</f>
        <v>17</v>
      </c>
      <c r="C433" s="943">
        <f>Inek2021A1a2a[[#This Row],[BewJeTag2]]</f>
        <v>1.8132999999999999</v>
      </c>
      <c r="D433" s="942" t="s">
        <v>394</v>
      </c>
      <c r="E433" s="942" t="s">
        <v>531</v>
      </c>
      <c r="F433" s="942" t="s">
        <v>452</v>
      </c>
      <c r="G433" s="944" t="s">
        <v>453</v>
      </c>
      <c r="H433" s="942">
        <v>17</v>
      </c>
      <c r="I433" s="943">
        <v>1.8132999999999999</v>
      </c>
    </row>
    <row r="434" spans="1:9" x14ac:dyDescent="0.25">
      <c r="A434" s="942" t="str">
        <f>Inek2021A1a2a[[#This Row],[PEPP]]&amp;"#"&amp;Inek2021A1a2a[[#This Row],[Klasse]]</f>
        <v>PK14A#18</v>
      </c>
      <c r="B434" s="942">
        <f>Inek2021A1a2a[[#This Row],[Klasse2]]</f>
        <v>18</v>
      </c>
      <c r="C434" s="943">
        <f>Inek2021A1a2a[[#This Row],[BewJeTag2]]</f>
        <v>1.7861</v>
      </c>
      <c r="D434" s="942" t="s">
        <v>394</v>
      </c>
      <c r="E434" s="942" t="s">
        <v>531</v>
      </c>
      <c r="F434" s="942" t="s">
        <v>452</v>
      </c>
      <c r="G434" s="944" t="s">
        <v>453</v>
      </c>
      <c r="H434" s="942">
        <v>18</v>
      </c>
      <c r="I434" s="943">
        <v>1.7861</v>
      </c>
    </row>
    <row r="435" spans="1:9" x14ac:dyDescent="0.25">
      <c r="A435" s="942" t="str">
        <f>Inek2021A1a2a[[#This Row],[PEPP]]&amp;"#"&amp;Inek2021A1a2a[[#This Row],[Klasse]]</f>
        <v>PK14A#19</v>
      </c>
      <c r="B435" s="942">
        <f>Inek2021A1a2a[[#This Row],[Klasse2]]</f>
        <v>19</v>
      </c>
      <c r="C435" s="943">
        <f>Inek2021A1a2a[[#This Row],[BewJeTag2]]</f>
        <v>1.7588999999999999</v>
      </c>
      <c r="D435" s="942" t="s">
        <v>394</v>
      </c>
      <c r="E435" s="942" t="s">
        <v>531</v>
      </c>
      <c r="F435" s="942" t="s">
        <v>452</v>
      </c>
      <c r="G435" s="944" t="s">
        <v>453</v>
      </c>
      <c r="H435" s="942">
        <v>19</v>
      </c>
      <c r="I435" s="943">
        <v>1.7588999999999999</v>
      </c>
    </row>
    <row r="436" spans="1:9" x14ac:dyDescent="0.25">
      <c r="A436" s="942" t="str">
        <f>Inek2021A1a2a[[#This Row],[PEPP]]&amp;"#"&amp;Inek2021A1a2a[[#This Row],[Klasse]]</f>
        <v>PK14B#1</v>
      </c>
      <c r="B436" s="942">
        <f>Inek2021A1a2a[[#This Row],[Klasse2]]</f>
        <v>1</v>
      </c>
      <c r="C436" s="943">
        <f>Inek2021A1a2a[[#This Row],[BewJeTag2]]</f>
        <v>2.1890000000000001</v>
      </c>
      <c r="D436" s="942" t="s">
        <v>394</v>
      </c>
      <c r="E436" s="942" t="s">
        <v>531</v>
      </c>
      <c r="F436" s="942" t="s">
        <v>454</v>
      </c>
      <c r="G436" s="942" t="s">
        <v>539</v>
      </c>
      <c r="H436" s="942">
        <v>1</v>
      </c>
      <c r="I436" s="943">
        <v>2.1890000000000001</v>
      </c>
    </row>
    <row r="437" spans="1:9" x14ac:dyDescent="0.25">
      <c r="A437" s="942" t="str">
        <f>Inek2021A1a2a[[#This Row],[PEPP]]&amp;"#"&amp;Inek2021A1a2a[[#This Row],[Klasse]]</f>
        <v>PK14B#2</v>
      </c>
      <c r="B437" s="942">
        <f>Inek2021A1a2a[[#This Row],[Klasse2]]</f>
        <v>2</v>
      </c>
      <c r="C437" s="943">
        <f>Inek2021A1a2a[[#This Row],[BewJeTag2]]</f>
        <v>2.1514000000000002</v>
      </c>
      <c r="D437" s="942" t="s">
        <v>394</v>
      </c>
      <c r="E437" s="942" t="s">
        <v>531</v>
      </c>
      <c r="F437" s="942" t="s">
        <v>454</v>
      </c>
      <c r="G437" s="942" t="s">
        <v>539</v>
      </c>
      <c r="H437" s="942">
        <v>2</v>
      </c>
      <c r="I437" s="943">
        <v>2.1514000000000002</v>
      </c>
    </row>
    <row r="438" spans="1:9" x14ac:dyDescent="0.25">
      <c r="A438" s="942" t="str">
        <f>Inek2021A1a2a[[#This Row],[PEPP]]&amp;"#"&amp;Inek2021A1a2a[[#This Row],[Klasse]]</f>
        <v>PK14B#3</v>
      </c>
      <c r="B438" s="942">
        <f>Inek2021A1a2a[[#This Row],[Klasse2]]</f>
        <v>3</v>
      </c>
      <c r="C438" s="943">
        <f>Inek2021A1a2a[[#This Row],[BewJeTag2]]</f>
        <v>2.1211000000000002</v>
      </c>
      <c r="D438" s="942" t="s">
        <v>394</v>
      </c>
      <c r="E438" s="942" t="s">
        <v>531</v>
      </c>
      <c r="F438" s="942" t="s">
        <v>454</v>
      </c>
      <c r="G438" s="942" t="s">
        <v>539</v>
      </c>
      <c r="H438" s="942">
        <v>3</v>
      </c>
      <c r="I438" s="943">
        <v>2.1211000000000002</v>
      </c>
    </row>
    <row r="439" spans="1:9" x14ac:dyDescent="0.25">
      <c r="A439" s="942" t="str">
        <f>Inek2021A1a2a[[#This Row],[PEPP]]&amp;"#"&amp;Inek2021A1a2a[[#This Row],[Klasse]]</f>
        <v>PK14B#4</v>
      </c>
      <c r="B439" s="942">
        <f>Inek2021A1a2a[[#This Row],[Klasse2]]</f>
        <v>4</v>
      </c>
      <c r="C439" s="943">
        <f>Inek2021A1a2a[[#This Row],[BewJeTag2]]</f>
        <v>2.0907</v>
      </c>
      <c r="D439" s="942" t="s">
        <v>394</v>
      </c>
      <c r="E439" s="942" t="s">
        <v>531</v>
      </c>
      <c r="F439" s="942" t="s">
        <v>454</v>
      </c>
      <c r="G439" s="942" t="s">
        <v>539</v>
      </c>
      <c r="H439" s="942">
        <v>4</v>
      </c>
      <c r="I439" s="943">
        <v>2.0907</v>
      </c>
    </row>
    <row r="440" spans="1:9" x14ac:dyDescent="0.25">
      <c r="A440" s="942" t="str">
        <f>Inek2021A1a2a[[#This Row],[PEPP]]&amp;"#"&amp;Inek2021A1a2a[[#This Row],[Klasse]]</f>
        <v>PK14B#5</v>
      </c>
      <c r="B440" s="942">
        <f>Inek2021A1a2a[[#This Row],[Klasse2]]</f>
        <v>5</v>
      </c>
      <c r="C440" s="943">
        <f>Inek2021A1a2a[[#This Row],[BewJeTag2]]</f>
        <v>2.0604</v>
      </c>
      <c r="D440" s="942" t="s">
        <v>394</v>
      </c>
      <c r="E440" s="942" t="s">
        <v>531</v>
      </c>
      <c r="F440" s="942" t="s">
        <v>454</v>
      </c>
      <c r="G440" s="942" t="s">
        <v>539</v>
      </c>
      <c r="H440" s="942">
        <v>5</v>
      </c>
      <c r="I440" s="943">
        <v>2.0604</v>
      </c>
    </row>
    <row r="441" spans="1:9" x14ac:dyDescent="0.25">
      <c r="A441" s="942" t="str">
        <f>Inek2021A1a2a[[#This Row],[PEPP]]&amp;"#"&amp;Inek2021A1a2a[[#This Row],[Klasse]]</f>
        <v>PK14B#6</v>
      </c>
      <c r="B441" s="942">
        <f>Inek2021A1a2a[[#This Row],[Klasse2]]</f>
        <v>6</v>
      </c>
      <c r="C441" s="943">
        <f>Inek2021A1a2a[[#This Row],[BewJeTag2]]</f>
        <v>2.0299999999999998</v>
      </c>
      <c r="D441" s="942" t="s">
        <v>394</v>
      </c>
      <c r="E441" s="942" t="s">
        <v>531</v>
      </c>
      <c r="F441" s="942" t="s">
        <v>454</v>
      </c>
      <c r="G441" s="942" t="s">
        <v>539</v>
      </c>
      <c r="H441" s="942">
        <v>6</v>
      </c>
      <c r="I441" s="943">
        <v>2.0299999999999998</v>
      </c>
    </row>
    <row r="442" spans="1:9" x14ac:dyDescent="0.25">
      <c r="A442" s="942" t="str">
        <f>Inek2021A1a2a[[#This Row],[PEPP]]&amp;"#"&amp;Inek2021A1a2a[[#This Row],[Klasse]]</f>
        <v>PK14B#7</v>
      </c>
      <c r="B442" s="942">
        <f>Inek2021A1a2a[[#This Row],[Klasse2]]</f>
        <v>7</v>
      </c>
      <c r="C442" s="943">
        <f>Inek2021A1a2a[[#This Row],[BewJeTag2]]</f>
        <v>1.9996</v>
      </c>
      <c r="D442" s="942" t="s">
        <v>394</v>
      </c>
      <c r="E442" s="942" t="s">
        <v>531</v>
      </c>
      <c r="F442" s="942" t="s">
        <v>454</v>
      </c>
      <c r="G442" s="942" t="s">
        <v>539</v>
      </c>
      <c r="H442" s="942">
        <v>7</v>
      </c>
      <c r="I442" s="943">
        <v>1.9996</v>
      </c>
    </row>
    <row r="443" spans="1:9" x14ac:dyDescent="0.25">
      <c r="A443" s="942" t="str">
        <f>Inek2021A1a2a[[#This Row],[PEPP]]&amp;"#"&amp;Inek2021A1a2a[[#This Row],[Klasse]]</f>
        <v>PK14B#8</v>
      </c>
      <c r="B443" s="942">
        <f>Inek2021A1a2a[[#This Row],[Klasse2]]</f>
        <v>8</v>
      </c>
      <c r="C443" s="943">
        <f>Inek2021A1a2a[[#This Row],[BewJeTag2]]</f>
        <v>1.9693000000000001</v>
      </c>
      <c r="D443" s="942" t="s">
        <v>394</v>
      </c>
      <c r="E443" s="942" t="s">
        <v>531</v>
      </c>
      <c r="F443" s="942" t="s">
        <v>454</v>
      </c>
      <c r="G443" s="942" t="s">
        <v>539</v>
      </c>
      <c r="H443" s="942">
        <v>8</v>
      </c>
      <c r="I443" s="943">
        <v>1.9693000000000001</v>
      </c>
    </row>
    <row r="444" spans="1:9" x14ac:dyDescent="0.25">
      <c r="A444" s="942" t="str">
        <f>Inek2021A1a2a[[#This Row],[PEPP]]&amp;"#"&amp;Inek2021A1a2a[[#This Row],[Klasse]]</f>
        <v>PK14B#9</v>
      </c>
      <c r="B444" s="942">
        <f>Inek2021A1a2a[[#This Row],[Klasse2]]</f>
        <v>9</v>
      </c>
      <c r="C444" s="943">
        <f>Inek2021A1a2a[[#This Row],[BewJeTag2]]</f>
        <v>1.9389000000000001</v>
      </c>
      <c r="D444" s="942" t="s">
        <v>394</v>
      </c>
      <c r="E444" s="942" t="s">
        <v>531</v>
      </c>
      <c r="F444" s="942" t="s">
        <v>454</v>
      </c>
      <c r="G444" s="942" t="s">
        <v>539</v>
      </c>
      <c r="H444" s="942">
        <v>9</v>
      </c>
      <c r="I444" s="943">
        <v>1.9389000000000001</v>
      </c>
    </row>
    <row r="445" spans="1:9" x14ac:dyDescent="0.25">
      <c r="A445" s="942" t="str">
        <f>Inek2021A1a2a[[#This Row],[PEPP]]&amp;"#"&amp;Inek2021A1a2a[[#This Row],[Klasse]]</f>
        <v>PK14B#10</v>
      </c>
      <c r="B445" s="942">
        <f>Inek2021A1a2a[[#This Row],[Klasse2]]</f>
        <v>10</v>
      </c>
      <c r="C445" s="943">
        <f>Inek2021A1a2a[[#This Row],[BewJeTag2]]</f>
        <v>1.9086000000000001</v>
      </c>
      <c r="D445" s="942" t="s">
        <v>394</v>
      </c>
      <c r="E445" s="942" t="s">
        <v>531</v>
      </c>
      <c r="F445" s="942" t="s">
        <v>454</v>
      </c>
      <c r="G445" s="942" t="s">
        <v>539</v>
      </c>
      <c r="H445" s="942">
        <v>10</v>
      </c>
      <c r="I445" s="943">
        <v>1.9086000000000001</v>
      </c>
    </row>
    <row r="446" spans="1:9" x14ac:dyDescent="0.25">
      <c r="A446" s="942" t="str">
        <f>Inek2021A1a2a[[#This Row],[PEPP]]&amp;"#"&amp;Inek2021A1a2a[[#This Row],[Klasse]]</f>
        <v>PK14B#11</v>
      </c>
      <c r="B446" s="942">
        <f>Inek2021A1a2a[[#This Row],[Klasse2]]</f>
        <v>11</v>
      </c>
      <c r="C446" s="943">
        <f>Inek2021A1a2a[[#This Row],[BewJeTag2]]</f>
        <v>1.8782000000000001</v>
      </c>
      <c r="D446" s="942" t="s">
        <v>394</v>
      </c>
      <c r="E446" s="942" t="s">
        <v>531</v>
      </c>
      <c r="F446" s="942" t="s">
        <v>454</v>
      </c>
      <c r="G446" s="942" t="s">
        <v>539</v>
      </c>
      <c r="H446" s="942">
        <v>11</v>
      </c>
      <c r="I446" s="943">
        <v>1.8782000000000001</v>
      </c>
    </row>
    <row r="447" spans="1:9" x14ac:dyDescent="0.25">
      <c r="A447" s="942" t="str">
        <f>Inek2021A1a2a[[#This Row],[PEPP]]&amp;"#"&amp;Inek2021A1a2a[[#This Row],[Klasse]]</f>
        <v>PK14B#12</v>
      </c>
      <c r="B447" s="942">
        <f>Inek2021A1a2a[[#This Row],[Klasse2]]</f>
        <v>12</v>
      </c>
      <c r="C447" s="943">
        <f>Inek2021A1a2a[[#This Row],[BewJeTag2]]</f>
        <v>1.8479000000000001</v>
      </c>
      <c r="D447" s="942" t="s">
        <v>394</v>
      </c>
      <c r="E447" s="942" t="s">
        <v>531</v>
      </c>
      <c r="F447" s="942" t="s">
        <v>454</v>
      </c>
      <c r="G447" s="942" t="s">
        <v>539</v>
      </c>
      <c r="H447" s="942">
        <v>12</v>
      </c>
      <c r="I447" s="943">
        <v>1.8479000000000001</v>
      </c>
    </row>
    <row r="448" spans="1:9" x14ac:dyDescent="0.25">
      <c r="A448" s="942" t="str">
        <f>Inek2021A1a2a[[#This Row],[PEPP]]&amp;"#"&amp;Inek2021A1a2a[[#This Row],[Klasse]]</f>
        <v>PK14B#13</v>
      </c>
      <c r="B448" s="942">
        <f>Inek2021A1a2a[[#This Row],[Klasse2]]</f>
        <v>13</v>
      </c>
      <c r="C448" s="943">
        <f>Inek2021A1a2a[[#This Row],[BewJeTag2]]</f>
        <v>1.8174999999999999</v>
      </c>
      <c r="D448" s="942" t="s">
        <v>394</v>
      </c>
      <c r="E448" s="942" t="s">
        <v>531</v>
      </c>
      <c r="F448" s="942" t="s">
        <v>454</v>
      </c>
      <c r="G448" s="942" t="s">
        <v>539</v>
      </c>
      <c r="H448" s="942">
        <v>13</v>
      </c>
      <c r="I448" s="943">
        <v>1.8174999999999999</v>
      </c>
    </row>
    <row r="449" spans="1:9" x14ac:dyDescent="0.25">
      <c r="A449" s="942" t="str">
        <f>Inek2021A1a2a[[#This Row],[PEPP]]&amp;"#"&amp;Inek2021A1a2a[[#This Row],[Klasse]]</f>
        <v>PK14B#14</v>
      </c>
      <c r="B449" s="942">
        <f>Inek2021A1a2a[[#This Row],[Klasse2]]</f>
        <v>14</v>
      </c>
      <c r="C449" s="943">
        <f>Inek2021A1a2a[[#This Row],[BewJeTag2]]</f>
        <v>1.7870999999999999</v>
      </c>
      <c r="D449" s="942" t="s">
        <v>394</v>
      </c>
      <c r="E449" s="942" t="s">
        <v>531</v>
      </c>
      <c r="F449" s="942" t="s">
        <v>454</v>
      </c>
      <c r="G449" s="942" t="s">
        <v>539</v>
      </c>
      <c r="H449" s="942">
        <v>14</v>
      </c>
      <c r="I449" s="943">
        <v>1.7870999999999999</v>
      </c>
    </row>
    <row r="450" spans="1:9" x14ac:dyDescent="0.25">
      <c r="A450" s="942" t="str">
        <f>Inek2021A1a2a[[#This Row],[PEPP]]&amp;"#"&amp;Inek2021A1a2a[[#This Row],[Klasse]]</f>
        <v>PK14B#15</v>
      </c>
      <c r="B450" s="942">
        <f>Inek2021A1a2a[[#This Row],[Klasse2]]</f>
        <v>15</v>
      </c>
      <c r="C450" s="943">
        <f>Inek2021A1a2a[[#This Row],[BewJeTag2]]</f>
        <v>1.7567999999999999</v>
      </c>
      <c r="D450" s="942" t="s">
        <v>394</v>
      </c>
      <c r="E450" s="942" t="s">
        <v>531</v>
      </c>
      <c r="F450" s="942" t="s">
        <v>454</v>
      </c>
      <c r="G450" s="942" t="s">
        <v>539</v>
      </c>
      <c r="H450" s="942">
        <v>15</v>
      </c>
      <c r="I450" s="943">
        <v>1.7567999999999999</v>
      </c>
    </row>
    <row r="451" spans="1:9" x14ac:dyDescent="0.25">
      <c r="A451" s="942" t="str">
        <f>Inek2021A1a2a[[#This Row],[PEPP]]&amp;"#"&amp;Inek2021A1a2a[[#This Row],[Klasse]]</f>
        <v>PK14B#16</v>
      </c>
      <c r="B451" s="942">
        <f>Inek2021A1a2a[[#This Row],[Klasse2]]</f>
        <v>16</v>
      </c>
      <c r="C451" s="943">
        <f>Inek2021A1a2a[[#This Row],[BewJeTag2]]</f>
        <v>1.7263999999999999</v>
      </c>
      <c r="D451" s="942" t="s">
        <v>394</v>
      </c>
      <c r="E451" s="942" t="s">
        <v>531</v>
      </c>
      <c r="F451" s="942" t="s">
        <v>454</v>
      </c>
      <c r="G451" s="942" t="s">
        <v>539</v>
      </c>
      <c r="H451" s="942">
        <v>16</v>
      </c>
      <c r="I451" s="943">
        <v>1.7263999999999999</v>
      </c>
    </row>
    <row r="452" spans="1:9" x14ac:dyDescent="0.25">
      <c r="A452" s="942" t="str">
        <f>Inek2021A1a2a[[#This Row],[PEPP]]&amp;"#"&amp;Inek2021A1a2a[[#This Row],[Klasse]]</f>
        <v>PK14B#17</v>
      </c>
      <c r="B452" s="942">
        <f>Inek2021A1a2a[[#This Row],[Klasse2]]</f>
        <v>17</v>
      </c>
      <c r="C452" s="943">
        <f>Inek2021A1a2a[[#This Row],[BewJeTag2]]</f>
        <v>1.6960999999999999</v>
      </c>
      <c r="D452" s="942" t="s">
        <v>394</v>
      </c>
      <c r="E452" s="942" t="s">
        <v>531</v>
      </c>
      <c r="F452" s="942" t="s">
        <v>454</v>
      </c>
      <c r="G452" s="942" t="s">
        <v>539</v>
      </c>
      <c r="H452" s="942">
        <v>17</v>
      </c>
      <c r="I452" s="943">
        <v>1.6960999999999999</v>
      </c>
    </row>
    <row r="453" spans="1:9" x14ac:dyDescent="0.25">
      <c r="A453" s="942" t="str">
        <f>Inek2021A1a2a[[#This Row],[PEPP]]&amp;"#"&amp;Inek2021A1a2a[[#This Row],[Klasse]]</f>
        <v>PK14B#18</v>
      </c>
      <c r="B453" s="942">
        <f>Inek2021A1a2a[[#This Row],[Klasse2]]</f>
        <v>18</v>
      </c>
      <c r="C453" s="943">
        <f>Inek2021A1a2a[[#This Row],[BewJeTag2]]</f>
        <v>1.6657</v>
      </c>
      <c r="D453" s="942" t="s">
        <v>394</v>
      </c>
      <c r="E453" s="942" t="s">
        <v>531</v>
      </c>
      <c r="F453" s="942" t="s">
        <v>454</v>
      </c>
      <c r="G453" s="942" t="s">
        <v>539</v>
      </c>
      <c r="H453" s="942">
        <v>18</v>
      </c>
      <c r="I453" s="943">
        <v>1.6657</v>
      </c>
    </row>
    <row r="454" spans="1:9" x14ac:dyDescent="0.25">
      <c r="A454" s="942" t="str">
        <f>Inek2021A1a2a[[#This Row],[PEPP]]&amp;"#"&amp;Inek2021A1a2a[[#This Row],[Klasse]]</f>
        <v>PK14B#19</v>
      </c>
      <c r="B454" s="942">
        <f>Inek2021A1a2a[[#This Row],[Klasse2]]</f>
        <v>19</v>
      </c>
      <c r="C454" s="943">
        <f>Inek2021A1a2a[[#This Row],[BewJeTag2]]</f>
        <v>1.6353</v>
      </c>
      <c r="D454" s="942" t="s">
        <v>394</v>
      </c>
      <c r="E454" s="942" t="s">
        <v>531</v>
      </c>
      <c r="F454" s="942" t="s">
        <v>454</v>
      </c>
      <c r="G454" s="942" t="s">
        <v>539</v>
      </c>
      <c r="H454" s="942">
        <v>19</v>
      </c>
      <c r="I454" s="943">
        <v>1.6353</v>
      </c>
    </row>
    <row r="455" spans="1:9" x14ac:dyDescent="0.25">
      <c r="A455" s="942" t="str">
        <f>Inek2021A1a2a[[#This Row],[PEPP]]&amp;"#"&amp;Inek2021A1a2a[[#This Row],[Klasse]]</f>
        <v>PK14B#20</v>
      </c>
      <c r="B455" s="942">
        <f>Inek2021A1a2a[[#This Row],[Klasse2]]</f>
        <v>20</v>
      </c>
      <c r="C455" s="943">
        <f>Inek2021A1a2a[[#This Row],[BewJeTag2]]</f>
        <v>1.605</v>
      </c>
      <c r="D455" s="942" t="s">
        <v>394</v>
      </c>
      <c r="E455" s="942" t="s">
        <v>531</v>
      </c>
      <c r="F455" s="942" t="s">
        <v>454</v>
      </c>
      <c r="G455" s="942" t="s">
        <v>539</v>
      </c>
      <c r="H455" s="942">
        <v>20</v>
      </c>
      <c r="I455" s="943">
        <v>1.605</v>
      </c>
    </row>
    <row r="456" spans="1:9" x14ac:dyDescent="0.25">
      <c r="A456" s="942" t="str">
        <f>Inek2021A1a2a[[#This Row],[PEPP]]&amp;"#"&amp;Inek2021A1a2a[[#This Row],[Klasse]]</f>
        <v>PK14C#1</v>
      </c>
      <c r="B456" s="942">
        <f>Inek2021A1a2a[[#This Row],[Klasse2]]</f>
        <v>1</v>
      </c>
      <c r="C456" s="943">
        <f>Inek2021A1a2a[[#This Row],[BewJeTag2]]</f>
        <v>2.1173000000000002</v>
      </c>
      <c r="D456" s="942" t="s">
        <v>394</v>
      </c>
      <c r="E456" s="942" t="s">
        <v>531</v>
      </c>
      <c r="F456" s="942" t="s">
        <v>456</v>
      </c>
      <c r="G456" s="944" t="s">
        <v>540</v>
      </c>
      <c r="H456" s="942">
        <v>1</v>
      </c>
      <c r="I456" s="943">
        <v>2.1173000000000002</v>
      </c>
    </row>
    <row r="457" spans="1:9" x14ac:dyDescent="0.25">
      <c r="A457" s="942" t="str">
        <f>Inek2021A1a2a[[#This Row],[PEPP]]&amp;"#"&amp;Inek2021A1a2a[[#This Row],[Klasse]]</f>
        <v>PK14C#2</v>
      </c>
      <c r="B457" s="942">
        <f>Inek2021A1a2a[[#This Row],[Klasse2]]</f>
        <v>2</v>
      </c>
      <c r="C457" s="943">
        <f>Inek2021A1a2a[[#This Row],[BewJeTag2]]</f>
        <v>2.0718999999999999</v>
      </c>
      <c r="D457" s="942" t="s">
        <v>394</v>
      </c>
      <c r="E457" s="942" t="s">
        <v>531</v>
      </c>
      <c r="F457" s="942" t="s">
        <v>456</v>
      </c>
      <c r="G457" s="944" t="s">
        <v>540</v>
      </c>
      <c r="H457" s="942">
        <v>2</v>
      </c>
      <c r="I457" s="943">
        <v>2.0718999999999999</v>
      </c>
    </row>
    <row r="458" spans="1:9" x14ac:dyDescent="0.25">
      <c r="A458" s="942" t="str">
        <f>Inek2021A1a2a[[#This Row],[PEPP]]&amp;"#"&amp;Inek2021A1a2a[[#This Row],[Klasse]]</f>
        <v>PK14C#3</v>
      </c>
      <c r="B458" s="942">
        <f>Inek2021A1a2a[[#This Row],[Klasse2]]</f>
        <v>3</v>
      </c>
      <c r="C458" s="943">
        <f>Inek2021A1a2a[[#This Row],[BewJeTag2]]</f>
        <v>2.0392000000000001</v>
      </c>
      <c r="D458" s="942" t="s">
        <v>394</v>
      </c>
      <c r="E458" s="942" t="s">
        <v>531</v>
      </c>
      <c r="F458" s="942" t="s">
        <v>456</v>
      </c>
      <c r="G458" s="944" t="s">
        <v>540</v>
      </c>
      <c r="H458" s="942">
        <v>3</v>
      </c>
      <c r="I458" s="943">
        <v>2.0392000000000001</v>
      </c>
    </row>
    <row r="459" spans="1:9" x14ac:dyDescent="0.25">
      <c r="A459" s="942" t="str">
        <f>Inek2021A1a2a[[#This Row],[PEPP]]&amp;"#"&amp;Inek2021A1a2a[[#This Row],[Klasse]]</f>
        <v>PK14C#4</v>
      </c>
      <c r="B459" s="942">
        <f>Inek2021A1a2a[[#This Row],[Klasse2]]</f>
        <v>4</v>
      </c>
      <c r="C459" s="943">
        <f>Inek2021A1a2a[[#This Row],[BewJeTag2]]</f>
        <v>2.0064000000000002</v>
      </c>
      <c r="D459" s="942" t="s">
        <v>394</v>
      </c>
      <c r="E459" s="942" t="s">
        <v>531</v>
      </c>
      <c r="F459" s="942" t="s">
        <v>456</v>
      </c>
      <c r="G459" s="944" t="s">
        <v>540</v>
      </c>
      <c r="H459" s="942">
        <v>4</v>
      </c>
      <c r="I459" s="943">
        <v>2.0064000000000002</v>
      </c>
    </row>
    <row r="460" spans="1:9" x14ac:dyDescent="0.25">
      <c r="A460" s="942" t="str">
        <f>Inek2021A1a2a[[#This Row],[PEPP]]&amp;"#"&amp;Inek2021A1a2a[[#This Row],[Klasse]]</f>
        <v>PK14C#5</v>
      </c>
      <c r="B460" s="942">
        <f>Inek2021A1a2a[[#This Row],[Klasse2]]</f>
        <v>5</v>
      </c>
      <c r="C460" s="943">
        <f>Inek2021A1a2a[[#This Row],[BewJeTag2]]</f>
        <v>1.9737</v>
      </c>
      <c r="D460" s="942" t="s">
        <v>394</v>
      </c>
      <c r="E460" s="942" t="s">
        <v>531</v>
      </c>
      <c r="F460" s="942" t="s">
        <v>456</v>
      </c>
      <c r="G460" s="944" t="s">
        <v>540</v>
      </c>
      <c r="H460" s="942">
        <v>5</v>
      </c>
      <c r="I460" s="943">
        <v>1.9737</v>
      </c>
    </row>
    <row r="461" spans="1:9" x14ac:dyDescent="0.25">
      <c r="A461" s="942" t="str">
        <f>Inek2021A1a2a[[#This Row],[PEPP]]&amp;"#"&amp;Inek2021A1a2a[[#This Row],[Klasse]]</f>
        <v>PK14C#6</v>
      </c>
      <c r="B461" s="942">
        <f>Inek2021A1a2a[[#This Row],[Klasse2]]</f>
        <v>6</v>
      </c>
      <c r="C461" s="943">
        <f>Inek2021A1a2a[[#This Row],[BewJeTag2]]</f>
        <v>1.9410000000000001</v>
      </c>
      <c r="D461" s="942" t="s">
        <v>394</v>
      </c>
      <c r="E461" s="942" t="s">
        <v>531</v>
      </c>
      <c r="F461" s="942" t="s">
        <v>456</v>
      </c>
      <c r="G461" s="944" t="s">
        <v>540</v>
      </c>
      <c r="H461" s="942">
        <v>6</v>
      </c>
      <c r="I461" s="943">
        <v>1.9410000000000001</v>
      </c>
    </row>
    <row r="462" spans="1:9" x14ac:dyDescent="0.25">
      <c r="A462" s="942" t="str">
        <f>Inek2021A1a2a[[#This Row],[PEPP]]&amp;"#"&amp;Inek2021A1a2a[[#This Row],[Klasse]]</f>
        <v>PK14C#7</v>
      </c>
      <c r="B462" s="942">
        <f>Inek2021A1a2a[[#This Row],[Klasse2]]</f>
        <v>7</v>
      </c>
      <c r="C462" s="943">
        <f>Inek2021A1a2a[[#This Row],[BewJeTag2]]</f>
        <v>1.9083000000000001</v>
      </c>
      <c r="D462" s="942" t="s">
        <v>394</v>
      </c>
      <c r="E462" s="942" t="s">
        <v>531</v>
      </c>
      <c r="F462" s="942" t="s">
        <v>456</v>
      </c>
      <c r="G462" s="944" t="s">
        <v>540</v>
      </c>
      <c r="H462" s="942">
        <v>7</v>
      </c>
      <c r="I462" s="943">
        <v>1.9083000000000001</v>
      </c>
    </row>
    <row r="463" spans="1:9" x14ac:dyDescent="0.25">
      <c r="A463" s="942" t="str">
        <f>Inek2021A1a2a[[#This Row],[PEPP]]&amp;"#"&amp;Inek2021A1a2a[[#This Row],[Klasse]]</f>
        <v>PK14C#8</v>
      </c>
      <c r="B463" s="942">
        <f>Inek2021A1a2a[[#This Row],[Klasse2]]</f>
        <v>8</v>
      </c>
      <c r="C463" s="943">
        <f>Inek2021A1a2a[[#This Row],[BewJeTag2]]</f>
        <v>1.8755999999999999</v>
      </c>
      <c r="D463" s="942" t="s">
        <v>394</v>
      </c>
      <c r="E463" s="942" t="s">
        <v>531</v>
      </c>
      <c r="F463" s="942" t="s">
        <v>456</v>
      </c>
      <c r="G463" s="944" t="s">
        <v>540</v>
      </c>
      <c r="H463" s="942">
        <v>8</v>
      </c>
      <c r="I463" s="943">
        <v>1.8755999999999999</v>
      </c>
    </row>
    <row r="464" spans="1:9" x14ac:dyDescent="0.25">
      <c r="A464" s="942" t="str">
        <f>Inek2021A1a2a[[#This Row],[PEPP]]&amp;"#"&amp;Inek2021A1a2a[[#This Row],[Klasse]]</f>
        <v>PK14C#9</v>
      </c>
      <c r="B464" s="942">
        <f>Inek2021A1a2a[[#This Row],[Klasse2]]</f>
        <v>9</v>
      </c>
      <c r="C464" s="943">
        <f>Inek2021A1a2a[[#This Row],[BewJeTag2]]</f>
        <v>1.8428</v>
      </c>
      <c r="D464" s="942" t="s">
        <v>394</v>
      </c>
      <c r="E464" s="942" t="s">
        <v>531</v>
      </c>
      <c r="F464" s="942" t="s">
        <v>456</v>
      </c>
      <c r="G464" s="944" t="s">
        <v>540</v>
      </c>
      <c r="H464" s="942">
        <v>9</v>
      </c>
      <c r="I464" s="943">
        <v>1.8428</v>
      </c>
    </row>
    <row r="465" spans="1:9" x14ac:dyDescent="0.25">
      <c r="A465" s="942" t="str">
        <f>Inek2021A1a2a[[#This Row],[PEPP]]&amp;"#"&amp;Inek2021A1a2a[[#This Row],[Klasse]]</f>
        <v>PK14C#10</v>
      </c>
      <c r="B465" s="942">
        <f>Inek2021A1a2a[[#This Row],[Klasse2]]</f>
        <v>10</v>
      </c>
      <c r="C465" s="943">
        <f>Inek2021A1a2a[[#This Row],[BewJeTag2]]</f>
        <v>1.8101</v>
      </c>
      <c r="D465" s="942" t="s">
        <v>394</v>
      </c>
      <c r="E465" s="942" t="s">
        <v>531</v>
      </c>
      <c r="F465" s="942" t="s">
        <v>456</v>
      </c>
      <c r="G465" s="944" t="s">
        <v>540</v>
      </c>
      <c r="H465" s="942">
        <v>10</v>
      </c>
      <c r="I465" s="943">
        <v>1.8101</v>
      </c>
    </row>
    <row r="466" spans="1:9" x14ac:dyDescent="0.25">
      <c r="A466" s="942" t="str">
        <f>Inek2021A1a2a[[#This Row],[PEPP]]&amp;"#"&amp;Inek2021A1a2a[[#This Row],[Klasse]]</f>
        <v>PK14C#11</v>
      </c>
      <c r="B466" s="942">
        <f>Inek2021A1a2a[[#This Row],[Klasse2]]</f>
        <v>11</v>
      </c>
      <c r="C466" s="943">
        <f>Inek2021A1a2a[[#This Row],[BewJeTag2]]</f>
        <v>1.7774000000000001</v>
      </c>
      <c r="D466" s="942" t="s">
        <v>394</v>
      </c>
      <c r="E466" s="942" t="s">
        <v>531</v>
      </c>
      <c r="F466" s="942" t="s">
        <v>456</v>
      </c>
      <c r="G466" s="944" t="s">
        <v>540</v>
      </c>
      <c r="H466" s="942">
        <v>11</v>
      </c>
      <c r="I466" s="943">
        <v>1.7774000000000001</v>
      </c>
    </row>
    <row r="467" spans="1:9" x14ac:dyDescent="0.25">
      <c r="A467" s="942" t="str">
        <f>Inek2021A1a2a[[#This Row],[PEPP]]&amp;"#"&amp;Inek2021A1a2a[[#This Row],[Klasse]]</f>
        <v>PK14C#12</v>
      </c>
      <c r="B467" s="942">
        <f>Inek2021A1a2a[[#This Row],[Klasse2]]</f>
        <v>12</v>
      </c>
      <c r="C467" s="943">
        <f>Inek2021A1a2a[[#This Row],[BewJeTag2]]</f>
        <v>1.7446999999999999</v>
      </c>
      <c r="D467" s="942" t="s">
        <v>394</v>
      </c>
      <c r="E467" s="942" t="s">
        <v>531</v>
      </c>
      <c r="F467" s="942" t="s">
        <v>456</v>
      </c>
      <c r="G467" s="944" t="s">
        <v>540</v>
      </c>
      <c r="H467" s="942">
        <v>12</v>
      </c>
      <c r="I467" s="943">
        <v>1.7446999999999999</v>
      </c>
    </row>
    <row r="468" spans="1:9" x14ac:dyDescent="0.25">
      <c r="A468" s="942" t="str">
        <f>Inek2021A1a2a[[#This Row],[PEPP]]&amp;"#"&amp;Inek2021A1a2a[[#This Row],[Klasse]]</f>
        <v>PK14C#13</v>
      </c>
      <c r="B468" s="942">
        <f>Inek2021A1a2a[[#This Row],[Klasse2]]</f>
        <v>13</v>
      </c>
      <c r="C468" s="943">
        <f>Inek2021A1a2a[[#This Row],[BewJeTag2]]</f>
        <v>1.712</v>
      </c>
      <c r="D468" s="942" t="s">
        <v>394</v>
      </c>
      <c r="E468" s="942" t="s">
        <v>531</v>
      </c>
      <c r="F468" s="942" t="s">
        <v>456</v>
      </c>
      <c r="G468" s="944" t="s">
        <v>540</v>
      </c>
      <c r="H468" s="942">
        <v>13</v>
      </c>
      <c r="I468" s="943">
        <v>1.712</v>
      </c>
    </row>
    <row r="469" spans="1:9" x14ac:dyDescent="0.25">
      <c r="A469" s="942" t="str">
        <f>Inek2021A1a2a[[#This Row],[PEPP]]&amp;"#"&amp;Inek2021A1a2a[[#This Row],[Klasse]]</f>
        <v>PK14C#14</v>
      </c>
      <c r="B469" s="942">
        <f>Inek2021A1a2a[[#This Row],[Klasse2]]</f>
        <v>14</v>
      </c>
      <c r="C469" s="943">
        <f>Inek2021A1a2a[[#This Row],[BewJeTag2]]</f>
        <v>1.6792</v>
      </c>
      <c r="D469" s="942" t="s">
        <v>394</v>
      </c>
      <c r="E469" s="942" t="s">
        <v>531</v>
      </c>
      <c r="F469" s="942" t="s">
        <v>456</v>
      </c>
      <c r="G469" s="944" t="s">
        <v>540</v>
      </c>
      <c r="H469" s="942">
        <v>14</v>
      </c>
      <c r="I469" s="943">
        <v>1.6792</v>
      </c>
    </row>
    <row r="470" spans="1:9" x14ac:dyDescent="0.25">
      <c r="A470" s="942" t="str">
        <f>Inek2021A1a2a[[#This Row],[PEPP]]&amp;"#"&amp;Inek2021A1a2a[[#This Row],[Klasse]]</f>
        <v>PK14C#15</v>
      </c>
      <c r="B470" s="942">
        <f>Inek2021A1a2a[[#This Row],[Klasse2]]</f>
        <v>15</v>
      </c>
      <c r="C470" s="943">
        <f>Inek2021A1a2a[[#This Row],[BewJeTag2]]</f>
        <v>1.6465000000000001</v>
      </c>
      <c r="D470" s="942" t="s">
        <v>394</v>
      </c>
      <c r="E470" s="942" t="s">
        <v>531</v>
      </c>
      <c r="F470" s="942" t="s">
        <v>456</v>
      </c>
      <c r="G470" s="944" t="s">
        <v>540</v>
      </c>
      <c r="H470" s="942">
        <v>15</v>
      </c>
      <c r="I470" s="943">
        <v>1.6465000000000001</v>
      </c>
    </row>
    <row r="471" spans="1:9" x14ac:dyDescent="0.25">
      <c r="A471" s="942" t="str">
        <f>Inek2021A1a2a[[#This Row],[PEPP]]&amp;"#"&amp;Inek2021A1a2a[[#This Row],[Klasse]]</f>
        <v>PK14C#16</v>
      </c>
      <c r="B471" s="942">
        <f>Inek2021A1a2a[[#This Row],[Klasse2]]</f>
        <v>16</v>
      </c>
      <c r="C471" s="943">
        <f>Inek2021A1a2a[[#This Row],[BewJeTag2]]</f>
        <v>1.6137999999999999</v>
      </c>
      <c r="D471" s="942" t="s">
        <v>394</v>
      </c>
      <c r="E471" s="942" t="s">
        <v>531</v>
      </c>
      <c r="F471" s="942" t="s">
        <v>456</v>
      </c>
      <c r="G471" s="944" t="s">
        <v>540</v>
      </c>
      <c r="H471" s="942">
        <v>16</v>
      </c>
      <c r="I471" s="943">
        <v>1.6137999999999999</v>
      </c>
    </row>
    <row r="472" spans="1:9" x14ac:dyDescent="0.25">
      <c r="A472" s="942" t="str">
        <f>Inek2021A1a2a[[#This Row],[PEPP]]&amp;"#"&amp;Inek2021A1a2a[[#This Row],[Klasse]]</f>
        <v>PK14C#17</v>
      </c>
      <c r="B472" s="942">
        <f>Inek2021A1a2a[[#This Row],[Klasse2]]</f>
        <v>17</v>
      </c>
      <c r="C472" s="943">
        <f>Inek2021A1a2a[[#This Row],[BewJeTag2]]</f>
        <v>1.5810999999999999</v>
      </c>
      <c r="D472" s="942" t="s">
        <v>394</v>
      </c>
      <c r="E472" s="942" t="s">
        <v>531</v>
      </c>
      <c r="F472" s="942" t="s">
        <v>456</v>
      </c>
      <c r="G472" s="944" t="s">
        <v>540</v>
      </c>
      <c r="H472" s="942">
        <v>17</v>
      </c>
      <c r="I472" s="943">
        <v>1.5810999999999999</v>
      </c>
    </row>
    <row r="473" spans="1:9" x14ac:dyDescent="0.25">
      <c r="A473" s="942" t="str">
        <f>Inek2021A1a2a[[#This Row],[PEPP]]&amp;"#"&amp;Inek2021A1a2a[[#This Row],[Klasse]]</f>
        <v>PK14C#18</v>
      </c>
      <c r="B473" s="942">
        <f>Inek2021A1a2a[[#This Row],[Klasse2]]</f>
        <v>18</v>
      </c>
      <c r="C473" s="943">
        <f>Inek2021A1a2a[[#This Row],[BewJeTag2]]</f>
        <v>1.5484</v>
      </c>
      <c r="D473" s="942" t="s">
        <v>394</v>
      </c>
      <c r="E473" s="942" t="s">
        <v>531</v>
      </c>
      <c r="F473" s="942" t="s">
        <v>456</v>
      </c>
      <c r="G473" s="944" t="s">
        <v>540</v>
      </c>
      <c r="H473" s="942">
        <v>18</v>
      </c>
      <c r="I473" s="943">
        <v>1.5484</v>
      </c>
    </row>
    <row r="474" spans="1:9" x14ac:dyDescent="0.25">
      <c r="A474" s="942" t="str">
        <f>Inek2021A1a2a[[#This Row],[PEPP]]&amp;"#"&amp;Inek2021A1a2a[[#This Row],[Klasse]]</f>
        <v>PK14C#19</v>
      </c>
      <c r="B474" s="942">
        <f>Inek2021A1a2a[[#This Row],[Klasse2]]</f>
        <v>19</v>
      </c>
      <c r="C474" s="943">
        <f>Inek2021A1a2a[[#This Row],[BewJeTag2]]</f>
        <v>1.5156000000000001</v>
      </c>
      <c r="D474" s="942" t="s">
        <v>394</v>
      </c>
      <c r="E474" s="942" t="s">
        <v>531</v>
      </c>
      <c r="F474" s="942" t="s">
        <v>456</v>
      </c>
      <c r="G474" s="944" t="s">
        <v>540</v>
      </c>
      <c r="H474" s="942">
        <v>19</v>
      </c>
      <c r="I474" s="943">
        <v>1.5156000000000001</v>
      </c>
    </row>
    <row r="475" spans="1:9" x14ac:dyDescent="0.25">
      <c r="A475" s="942" t="str">
        <f>Inek2021A1a2a[[#This Row],[PEPP]]&amp;"#"&amp;Inek2021A1a2a[[#This Row],[Klasse]]</f>
        <v>PK14C#20</v>
      </c>
      <c r="B475" s="942">
        <f>Inek2021A1a2a[[#This Row],[Klasse2]]</f>
        <v>20</v>
      </c>
      <c r="C475" s="943">
        <f>Inek2021A1a2a[[#This Row],[BewJeTag2]]</f>
        <v>1.4829000000000001</v>
      </c>
      <c r="D475" s="942" t="s">
        <v>394</v>
      </c>
      <c r="E475" s="942" t="s">
        <v>531</v>
      </c>
      <c r="F475" s="942" t="s">
        <v>456</v>
      </c>
      <c r="G475" s="944" t="s">
        <v>540</v>
      </c>
      <c r="H475" s="942">
        <v>20</v>
      </c>
      <c r="I475" s="943">
        <v>1.4829000000000001</v>
      </c>
    </row>
    <row r="476" spans="1:9" x14ac:dyDescent="0.25">
      <c r="A476" s="942" t="str">
        <f>Inek2021A1a2a[[#This Row],[PEPP]]&amp;"#"&amp;Inek2021A1a2a[[#This Row],[Klasse]]</f>
        <v>PP04A#1</v>
      </c>
      <c r="B476" s="942">
        <f>Inek2021A1a2a[[#This Row],[Klasse2]]</f>
        <v>1</v>
      </c>
      <c r="C476" s="943">
        <f>Inek2021A1a2a[[#This Row],[BewJeTag2]]</f>
        <v>1.0972</v>
      </c>
      <c r="D476" s="942" t="s">
        <v>394</v>
      </c>
      <c r="E476" s="942" t="s">
        <v>458</v>
      </c>
      <c r="F476" s="942" t="s">
        <v>459</v>
      </c>
      <c r="G476" s="942" t="s">
        <v>515</v>
      </c>
      <c r="H476" s="942">
        <v>1</v>
      </c>
      <c r="I476" s="943">
        <v>1.0972</v>
      </c>
    </row>
    <row r="477" spans="1:9" x14ac:dyDescent="0.25">
      <c r="A477" s="942" t="str">
        <f>Inek2021A1a2a[[#This Row],[PEPP]]&amp;"#"&amp;Inek2021A1a2a[[#This Row],[Klasse]]</f>
        <v>PP04A#2</v>
      </c>
      <c r="B477" s="942">
        <f>Inek2021A1a2a[[#This Row],[Klasse2]]</f>
        <v>2</v>
      </c>
      <c r="C477" s="943">
        <f>Inek2021A1a2a[[#This Row],[BewJeTag2]]</f>
        <v>1.0809</v>
      </c>
      <c r="D477" s="942" t="s">
        <v>394</v>
      </c>
      <c r="E477" s="942" t="s">
        <v>458</v>
      </c>
      <c r="F477" s="942" t="s">
        <v>459</v>
      </c>
      <c r="G477" s="942" t="s">
        <v>515</v>
      </c>
      <c r="H477" s="942">
        <v>2</v>
      </c>
      <c r="I477" s="943">
        <v>1.0809</v>
      </c>
    </row>
    <row r="478" spans="1:9" x14ac:dyDescent="0.25">
      <c r="A478" s="942" t="str">
        <f>Inek2021A1a2a[[#This Row],[PEPP]]&amp;"#"&amp;Inek2021A1a2a[[#This Row],[Klasse]]</f>
        <v>PP04A#3</v>
      </c>
      <c r="B478" s="942">
        <f>Inek2021A1a2a[[#This Row],[Klasse2]]</f>
        <v>3</v>
      </c>
      <c r="C478" s="943">
        <f>Inek2021A1a2a[[#This Row],[BewJeTag2]]</f>
        <v>1.0645</v>
      </c>
      <c r="D478" s="942" t="s">
        <v>394</v>
      </c>
      <c r="E478" s="942" t="s">
        <v>458</v>
      </c>
      <c r="F478" s="942" t="s">
        <v>459</v>
      </c>
      <c r="G478" s="942" t="s">
        <v>515</v>
      </c>
      <c r="H478" s="942">
        <v>3</v>
      </c>
      <c r="I478" s="943">
        <v>1.0645</v>
      </c>
    </row>
    <row r="479" spans="1:9" x14ac:dyDescent="0.25">
      <c r="A479" s="942" t="str">
        <f>Inek2021A1a2a[[#This Row],[PEPP]]&amp;"#"&amp;Inek2021A1a2a[[#This Row],[Klasse]]</f>
        <v>PP04A#4</v>
      </c>
      <c r="B479" s="942">
        <f>Inek2021A1a2a[[#This Row],[Klasse2]]</f>
        <v>4</v>
      </c>
      <c r="C479" s="943">
        <f>Inek2021A1a2a[[#This Row],[BewJeTag2]]</f>
        <v>1.0482</v>
      </c>
      <c r="D479" s="942" t="s">
        <v>394</v>
      </c>
      <c r="E479" s="942" t="s">
        <v>458</v>
      </c>
      <c r="F479" s="942" t="s">
        <v>459</v>
      </c>
      <c r="G479" s="942" t="s">
        <v>515</v>
      </c>
      <c r="H479" s="942">
        <v>4</v>
      </c>
      <c r="I479" s="943">
        <v>1.0482</v>
      </c>
    </row>
    <row r="480" spans="1:9" x14ac:dyDescent="0.25">
      <c r="A480" s="942" t="str">
        <f>Inek2021A1a2a[[#This Row],[PEPP]]&amp;"#"&amp;Inek2021A1a2a[[#This Row],[Klasse]]</f>
        <v>PP04A#5</v>
      </c>
      <c r="B480" s="942">
        <f>Inek2021A1a2a[[#This Row],[Klasse2]]</f>
        <v>5</v>
      </c>
      <c r="C480" s="943">
        <f>Inek2021A1a2a[[#This Row],[BewJeTag2]]</f>
        <v>1.0318000000000001</v>
      </c>
      <c r="D480" s="942" t="s">
        <v>394</v>
      </c>
      <c r="E480" s="942" t="s">
        <v>458</v>
      </c>
      <c r="F480" s="942" t="s">
        <v>459</v>
      </c>
      <c r="G480" s="942" t="s">
        <v>515</v>
      </c>
      <c r="H480" s="942">
        <v>5</v>
      </c>
      <c r="I480" s="943">
        <v>1.0318000000000001</v>
      </c>
    </row>
    <row r="481" spans="1:9" x14ac:dyDescent="0.25">
      <c r="A481" s="942" t="str">
        <f>Inek2021A1a2a[[#This Row],[PEPP]]&amp;"#"&amp;Inek2021A1a2a[[#This Row],[Klasse]]</f>
        <v>PP04A#6</v>
      </c>
      <c r="B481" s="942">
        <f>Inek2021A1a2a[[#This Row],[Klasse2]]</f>
        <v>6</v>
      </c>
      <c r="C481" s="943">
        <f>Inek2021A1a2a[[#This Row],[BewJeTag2]]</f>
        <v>1.0154000000000001</v>
      </c>
      <c r="D481" s="942" t="s">
        <v>394</v>
      </c>
      <c r="E481" s="942" t="s">
        <v>458</v>
      </c>
      <c r="F481" s="942" t="s">
        <v>459</v>
      </c>
      <c r="G481" s="942" t="s">
        <v>515</v>
      </c>
      <c r="H481" s="942">
        <v>6</v>
      </c>
      <c r="I481" s="943">
        <v>1.0154000000000001</v>
      </c>
    </row>
    <row r="482" spans="1:9" x14ac:dyDescent="0.25">
      <c r="A482" s="942" t="str">
        <f>Inek2021A1a2a[[#This Row],[PEPP]]&amp;"#"&amp;Inek2021A1a2a[[#This Row],[Klasse]]</f>
        <v>PP04A#7</v>
      </c>
      <c r="B482" s="942">
        <f>Inek2021A1a2a[[#This Row],[Klasse2]]</f>
        <v>7</v>
      </c>
      <c r="C482" s="943">
        <f>Inek2021A1a2a[[#This Row],[BewJeTag2]]</f>
        <v>0.99909999999999999</v>
      </c>
      <c r="D482" s="942" t="s">
        <v>394</v>
      </c>
      <c r="E482" s="942" t="s">
        <v>458</v>
      </c>
      <c r="F482" s="942" t="s">
        <v>459</v>
      </c>
      <c r="G482" s="942" t="s">
        <v>515</v>
      </c>
      <c r="H482" s="942">
        <v>7</v>
      </c>
      <c r="I482" s="943">
        <v>0.99909999999999999</v>
      </c>
    </row>
    <row r="483" spans="1:9" x14ac:dyDescent="0.25">
      <c r="A483" s="942" t="str">
        <f>Inek2021A1a2a[[#This Row],[PEPP]]&amp;"#"&amp;Inek2021A1a2a[[#This Row],[Klasse]]</f>
        <v>PP04A#8</v>
      </c>
      <c r="B483" s="942">
        <f>Inek2021A1a2a[[#This Row],[Klasse2]]</f>
        <v>8</v>
      </c>
      <c r="C483" s="943">
        <f>Inek2021A1a2a[[#This Row],[BewJeTag2]]</f>
        <v>0.98270000000000002</v>
      </c>
      <c r="D483" s="942" t="s">
        <v>394</v>
      </c>
      <c r="E483" s="942" t="s">
        <v>458</v>
      </c>
      <c r="F483" s="942" t="s">
        <v>459</v>
      </c>
      <c r="G483" s="942" t="s">
        <v>515</v>
      </c>
      <c r="H483" s="942">
        <v>8</v>
      </c>
      <c r="I483" s="943">
        <v>0.98270000000000002</v>
      </c>
    </row>
    <row r="484" spans="1:9" x14ac:dyDescent="0.25">
      <c r="A484" s="942" t="str">
        <f>Inek2021A1a2a[[#This Row],[PEPP]]&amp;"#"&amp;Inek2021A1a2a[[#This Row],[Klasse]]</f>
        <v>PP04A#9</v>
      </c>
      <c r="B484" s="942">
        <f>Inek2021A1a2a[[#This Row],[Klasse2]]</f>
        <v>9</v>
      </c>
      <c r="C484" s="943">
        <f>Inek2021A1a2a[[#This Row],[BewJeTag2]]</f>
        <v>0.96630000000000005</v>
      </c>
      <c r="D484" s="942" t="s">
        <v>394</v>
      </c>
      <c r="E484" s="942" t="s">
        <v>458</v>
      </c>
      <c r="F484" s="942" t="s">
        <v>459</v>
      </c>
      <c r="G484" s="942" t="s">
        <v>515</v>
      </c>
      <c r="H484" s="942">
        <v>9</v>
      </c>
      <c r="I484" s="943">
        <v>0.96630000000000005</v>
      </c>
    </row>
    <row r="485" spans="1:9" x14ac:dyDescent="0.25">
      <c r="A485" s="942" t="str">
        <f>Inek2021A1a2a[[#This Row],[PEPP]]&amp;"#"&amp;Inek2021A1a2a[[#This Row],[Klasse]]</f>
        <v>PP04A#10</v>
      </c>
      <c r="B485" s="942">
        <f>Inek2021A1a2a[[#This Row],[Klasse2]]</f>
        <v>10</v>
      </c>
      <c r="C485" s="943">
        <f>Inek2021A1a2a[[#This Row],[BewJeTag2]]</f>
        <v>0.94989999999999997</v>
      </c>
      <c r="D485" s="942" t="s">
        <v>394</v>
      </c>
      <c r="E485" s="942" t="s">
        <v>458</v>
      </c>
      <c r="F485" s="942" t="s">
        <v>459</v>
      </c>
      <c r="G485" s="942" t="s">
        <v>515</v>
      </c>
      <c r="H485" s="942">
        <v>10</v>
      </c>
      <c r="I485" s="943">
        <v>0.94989999999999997</v>
      </c>
    </row>
    <row r="486" spans="1:9" x14ac:dyDescent="0.25">
      <c r="A486" s="942" t="str">
        <f>Inek2021A1a2a[[#This Row],[PEPP]]&amp;"#"&amp;Inek2021A1a2a[[#This Row],[Klasse]]</f>
        <v>PP04A#11</v>
      </c>
      <c r="B486" s="942">
        <f>Inek2021A1a2a[[#This Row],[Klasse2]]</f>
        <v>11</v>
      </c>
      <c r="C486" s="943">
        <f>Inek2021A1a2a[[#This Row],[BewJeTag2]]</f>
        <v>0.93359999999999999</v>
      </c>
      <c r="D486" s="942" t="s">
        <v>394</v>
      </c>
      <c r="E486" s="942" t="s">
        <v>458</v>
      </c>
      <c r="F486" s="942" t="s">
        <v>459</v>
      </c>
      <c r="G486" s="942" t="s">
        <v>515</v>
      </c>
      <c r="H486" s="942">
        <v>11</v>
      </c>
      <c r="I486" s="943">
        <v>0.93359999999999999</v>
      </c>
    </row>
    <row r="487" spans="1:9" x14ac:dyDescent="0.25">
      <c r="A487" s="942" t="str">
        <f>Inek2021A1a2a[[#This Row],[PEPP]]&amp;"#"&amp;Inek2021A1a2a[[#This Row],[Klasse]]</f>
        <v>PP04A#12</v>
      </c>
      <c r="B487" s="942">
        <f>Inek2021A1a2a[[#This Row],[Klasse2]]</f>
        <v>12</v>
      </c>
      <c r="C487" s="943">
        <f>Inek2021A1a2a[[#This Row],[BewJeTag2]]</f>
        <v>0.91720000000000002</v>
      </c>
      <c r="D487" s="942" t="s">
        <v>394</v>
      </c>
      <c r="E487" s="942" t="s">
        <v>458</v>
      </c>
      <c r="F487" s="942" t="s">
        <v>459</v>
      </c>
      <c r="G487" s="942" t="s">
        <v>515</v>
      </c>
      <c r="H487" s="942">
        <v>12</v>
      </c>
      <c r="I487" s="943">
        <v>0.91720000000000002</v>
      </c>
    </row>
    <row r="488" spans="1:9" x14ac:dyDescent="0.25">
      <c r="A488" s="942" t="str">
        <f>Inek2021A1a2a[[#This Row],[PEPP]]&amp;"#"&amp;Inek2021A1a2a[[#This Row],[Klasse]]</f>
        <v>PP04A#13</v>
      </c>
      <c r="B488" s="942">
        <f>Inek2021A1a2a[[#This Row],[Klasse2]]</f>
        <v>13</v>
      </c>
      <c r="C488" s="943">
        <f>Inek2021A1a2a[[#This Row],[BewJeTag2]]</f>
        <v>0.90080000000000005</v>
      </c>
      <c r="D488" s="942" t="s">
        <v>394</v>
      </c>
      <c r="E488" s="942" t="s">
        <v>458</v>
      </c>
      <c r="F488" s="942" t="s">
        <v>459</v>
      </c>
      <c r="G488" s="942" t="s">
        <v>515</v>
      </c>
      <c r="H488" s="942">
        <v>13</v>
      </c>
      <c r="I488" s="943">
        <v>0.90080000000000005</v>
      </c>
    </row>
    <row r="489" spans="1:9" x14ac:dyDescent="0.25">
      <c r="A489" s="942" t="str">
        <f>Inek2021A1a2a[[#This Row],[PEPP]]&amp;"#"&amp;Inek2021A1a2a[[#This Row],[Klasse]]</f>
        <v>PP04A#14</v>
      </c>
      <c r="B489" s="942">
        <f>Inek2021A1a2a[[#This Row],[Klasse2]]</f>
        <v>14</v>
      </c>
      <c r="C489" s="943">
        <f>Inek2021A1a2a[[#This Row],[BewJeTag2]]</f>
        <v>0.88449999999999995</v>
      </c>
      <c r="D489" s="942" t="s">
        <v>394</v>
      </c>
      <c r="E489" s="942" t="s">
        <v>458</v>
      </c>
      <c r="F489" s="942" t="s">
        <v>459</v>
      </c>
      <c r="G489" s="942" t="s">
        <v>515</v>
      </c>
      <c r="H489" s="942">
        <v>14</v>
      </c>
      <c r="I489" s="943">
        <v>0.88449999999999995</v>
      </c>
    </row>
    <row r="490" spans="1:9" x14ac:dyDescent="0.25">
      <c r="A490" s="942" t="str">
        <f>Inek2021A1a2a[[#This Row],[PEPP]]&amp;"#"&amp;Inek2021A1a2a[[#This Row],[Klasse]]</f>
        <v>PP04A#15</v>
      </c>
      <c r="B490" s="942">
        <f>Inek2021A1a2a[[#This Row],[Klasse2]]</f>
        <v>15</v>
      </c>
      <c r="C490" s="943">
        <f>Inek2021A1a2a[[#This Row],[BewJeTag2]]</f>
        <v>0.86809999999999998</v>
      </c>
      <c r="D490" s="942" t="s">
        <v>394</v>
      </c>
      <c r="E490" s="942" t="s">
        <v>458</v>
      </c>
      <c r="F490" s="942" t="s">
        <v>459</v>
      </c>
      <c r="G490" s="942" t="s">
        <v>515</v>
      </c>
      <c r="H490" s="942">
        <v>15</v>
      </c>
      <c r="I490" s="943">
        <v>0.86809999999999998</v>
      </c>
    </row>
    <row r="491" spans="1:9" x14ac:dyDescent="0.25">
      <c r="A491" s="942" t="str">
        <f>Inek2021A1a2a[[#This Row],[PEPP]]&amp;"#"&amp;Inek2021A1a2a[[#This Row],[Klasse]]</f>
        <v>PP04A#16</v>
      </c>
      <c r="B491" s="942">
        <f>Inek2021A1a2a[[#This Row],[Klasse2]]</f>
        <v>16</v>
      </c>
      <c r="C491" s="943">
        <f>Inek2021A1a2a[[#This Row],[BewJeTag2]]</f>
        <v>0.85170000000000001</v>
      </c>
      <c r="D491" s="942" t="s">
        <v>394</v>
      </c>
      <c r="E491" s="942" t="s">
        <v>458</v>
      </c>
      <c r="F491" s="942" t="s">
        <v>459</v>
      </c>
      <c r="G491" s="942" t="s">
        <v>515</v>
      </c>
      <c r="H491" s="942">
        <v>16</v>
      </c>
      <c r="I491" s="943">
        <v>0.85170000000000001</v>
      </c>
    </row>
    <row r="492" spans="1:9" x14ac:dyDescent="0.25">
      <c r="A492" s="942" t="str">
        <f>Inek2021A1a2a[[#This Row],[PEPP]]&amp;"#"&amp;Inek2021A1a2a[[#This Row],[Klasse]]</f>
        <v>PP04A#17</v>
      </c>
      <c r="B492" s="942">
        <f>Inek2021A1a2a[[#This Row],[Klasse2]]</f>
        <v>17</v>
      </c>
      <c r="C492" s="943">
        <f>Inek2021A1a2a[[#This Row],[BewJeTag2]]</f>
        <v>0.83540000000000003</v>
      </c>
      <c r="D492" s="942" t="s">
        <v>394</v>
      </c>
      <c r="E492" s="942" t="s">
        <v>458</v>
      </c>
      <c r="F492" s="942" t="s">
        <v>459</v>
      </c>
      <c r="G492" s="942" t="s">
        <v>515</v>
      </c>
      <c r="H492" s="942">
        <v>17</v>
      </c>
      <c r="I492" s="943">
        <v>0.83540000000000003</v>
      </c>
    </row>
    <row r="493" spans="1:9" x14ac:dyDescent="0.25">
      <c r="A493" s="942" t="str">
        <f>Inek2021A1a2a[[#This Row],[PEPP]]&amp;"#"&amp;Inek2021A1a2a[[#This Row],[Klasse]]</f>
        <v>PP04B#1</v>
      </c>
      <c r="B493" s="942">
        <f>Inek2021A1a2a[[#This Row],[Klasse2]]</f>
        <v>1</v>
      </c>
      <c r="C493" s="943">
        <f>Inek2021A1a2a[[#This Row],[BewJeTag2]]</f>
        <v>1.0085999999999999</v>
      </c>
      <c r="D493" s="942" t="s">
        <v>394</v>
      </c>
      <c r="E493" s="942" t="s">
        <v>458</v>
      </c>
      <c r="F493" s="942" t="s">
        <v>461</v>
      </c>
      <c r="G493" s="942" t="s">
        <v>516</v>
      </c>
      <c r="H493" s="942">
        <v>1</v>
      </c>
      <c r="I493" s="943">
        <v>1.0085999999999999</v>
      </c>
    </row>
    <row r="494" spans="1:9" x14ac:dyDescent="0.25">
      <c r="A494" s="942" t="str">
        <f>Inek2021A1a2a[[#This Row],[PEPP]]&amp;"#"&amp;Inek2021A1a2a[[#This Row],[Klasse]]</f>
        <v>PP04B#2</v>
      </c>
      <c r="B494" s="942">
        <f>Inek2021A1a2a[[#This Row],[Klasse2]]</f>
        <v>2</v>
      </c>
      <c r="C494" s="943">
        <f>Inek2021A1a2a[[#This Row],[BewJeTag2]]</f>
        <v>0.99339999999999995</v>
      </c>
      <c r="D494" s="942" t="s">
        <v>394</v>
      </c>
      <c r="E494" s="942" t="s">
        <v>458</v>
      </c>
      <c r="F494" s="942" t="s">
        <v>461</v>
      </c>
      <c r="G494" s="942" t="s">
        <v>516</v>
      </c>
      <c r="H494" s="942">
        <v>2</v>
      </c>
      <c r="I494" s="943">
        <v>0.99339999999999995</v>
      </c>
    </row>
    <row r="495" spans="1:9" x14ac:dyDescent="0.25">
      <c r="A495" s="942" t="str">
        <f>Inek2021A1a2a[[#This Row],[PEPP]]&amp;"#"&amp;Inek2021A1a2a[[#This Row],[Klasse]]</f>
        <v>PP04B#3</v>
      </c>
      <c r="B495" s="942">
        <f>Inek2021A1a2a[[#This Row],[Klasse2]]</f>
        <v>3</v>
      </c>
      <c r="C495" s="943">
        <f>Inek2021A1a2a[[#This Row],[BewJeTag2]]</f>
        <v>0.9788</v>
      </c>
      <c r="D495" s="942" t="s">
        <v>394</v>
      </c>
      <c r="E495" s="942" t="s">
        <v>458</v>
      </c>
      <c r="F495" s="942" t="s">
        <v>461</v>
      </c>
      <c r="G495" s="942" t="s">
        <v>516</v>
      </c>
      <c r="H495" s="942">
        <v>3</v>
      </c>
      <c r="I495" s="943">
        <v>0.9788</v>
      </c>
    </row>
    <row r="496" spans="1:9" x14ac:dyDescent="0.25">
      <c r="A496" s="942" t="str">
        <f>Inek2021A1a2a[[#This Row],[PEPP]]&amp;"#"&amp;Inek2021A1a2a[[#This Row],[Klasse]]</f>
        <v>PP04B#4</v>
      </c>
      <c r="B496" s="942">
        <f>Inek2021A1a2a[[#This Row],[Klasse2]]</f>
        <v>4</v>
      </c>
      <c r="C496" s="943">
        <f>Inek2021A1a2a[[#This Row],[BewJeTag2]]</f>
        <v>0.96430000000000005</v>
      </c>
      <c r="D496" s="942" t="s">
        <v>394</v>
      </c>
      <c r="E496" s="942" t="s">
        <v>458</v>
      </c>
      <c r="F496" s="942" t="s">
        <v>461</v>
      </c>
      <c r="G496" s="942" t="s">
        <v>516</v>
      </c>
      <c r="H496" s="942">
        <v>4</v>
      </c>
      <c r="I496" s="943">
        <v>0.96430000000000005</v>
      </c>
    </row>
    <row r="497" spans="1:9" x14ac:dyDescent="0.25">
      <c r="A497" s="942" t="str">
        <f>Inek2021A1a2a[[#This Row],[PEPP]]&amp;"#"&amp;Inek2021A1a2a[[#This Row],[Klasse]]</f>
        <v>PP04B#5</v>
      </c>
      <c r="B497" s="942">
        <f>Inek2021A1a2a[[#This Row],[Klasse2]]</f>
        <v>5</v>
      </c>
      <c r="C497" s="943">
        <f>Inek2021A1a2a[[#This Row],[BewJeTag2]]</f>
        <v>0.94969999999999999</v>
      </c>
      <c r="D497" s="942" t="s">
        <v>394</v>
      </c>
      <c r="E497" s="942" t="s">
        <v>458</v>
      </c>
      <c r="F497" s="942" t="s">
        <v>461</v>
      </c>
      <c r="G497" s="942" t="s">
        <v>516</v>
      </c>
      <c r="H497" s="942">
        <v>5</v>
      </c>
      <c r="I497" s="943">
        <v>0.94969999999999999</v>
      </c>
    </row>
    <row r="498" spans="1:9" x14ac:dyDescent="0.25">
      <c r="A498" s="942" t="str">
        <f>Inek2021A1a2a[[#This Row],[PEPP]]&amp;"#"&amp;Inek2021A1a2a[[#This Row],[Klasse]]</f>
        <v>PP04B#6</v>
      </c>
      <c r="B498" s="942">
        <f>Inek2021A1a2a[[#This Row],[Klasse2]]</f>
        <v>6</v>
      </c>
      <c r="C498" s="943">
        <f>Inek2021A1a2a[[#This Row],[BewJeTag2]]</f>
        <v>0.93520000000000003</v>
      </c>
      <c r="D498" s="942" t="s">
        <v>394</v>
      </c>
      <c r="E498" s="942" t="s">
        <v>458</v>
      </c>
      <c r="F498" s="942" t="s">
        <v>461</v>
      </c>
      <c r="G498" s="942" t="s">
        <v>516</v>
      </c>
      <c r="H498" s="942">
        <v>6</v>
      </c>
      <c r="I498" s="943">
        <v>0.93520000000000003</v>
      </c>
    </row>
    <row r="499" spans="1:9" x14ac:dyDescent="0.25">
      <c r="A499" s="942" t="str">
        <f>Inek2021A1a2a[[#This Row],[PEPP]]&amp;"#"&amp;Inek2021A1a2a[[#This Row],[Klasse]]</f>
        <v>PP04B#7</v>
      </c>
      <c r="B499" s="942">
        <f>Inek2021A1a2a[[#This Row],[Klasse2]]</f>
        <v>7</v>
      </c>
      <c r="C499" s="943">
        <f>Inek2021A1a2a[[#This Row],[BewJeTag2]]</f>
        <v>0.92069999999999996</v>
      </c>
      <c r="D499" s="942" t="s">
        <v>394</v>
      </c>
      <c r="E499" s="942" t="s">
        <v>458</v>
      </c>
      <c r="F499" s="942" t="s">
        <v>461</v>
      </c>
      <c r="G499" s="942" t="s">
        <v>516</v>
      </c>
      <c r="H499" s="942">
        <v>7</v>
      </c>
      <c r="I499" s="943">
        <v>0.92069999999999996</v>
      </c>
    </row>
    <row r="500" spans="1:9" x14ac:dyDescent="0.25">
      <c r="A500" s="942" t="str">
        <f>Inek2021A1a2a[[#This Row],[PEPP]]&amp;"#"&amp;Inek2021A1a2a[[#This Row],[Klasse]]</f>
        <v>PP04B#8</v>
      </c>
      <c r="B500" s="942">
        <f>Inek2021A1a2a[[#This Row],[Klasse2]]</f>
        <v>8</v>
      </c>
      <c r="C500" s="943">
        <f>Inek2021A1a2a[[#This Row],[BewJeTag2]]</f>
        <v>0.90610000000000002</v>
      </c>
      <c r="D500" s="942" t="s">
        <v>394</v>
      </c>
      <c r="E500" s="942" t="s">
        <v>458</v>
      </c>
      <c r="F500" s="942" t="s">
        <v>461</v>
      </c>
      <c r="G500" s="942" t="s">
        <v>516</v>
      </c>
      <c r="H500" s="942">
        <v>8</v>
      </c>
      <c r="I500" s="943">
        <v>0.90610000000000002</v>
      </c>
    </row>
    <row r="501" spans="1:9" x14ac:dyDescent="0.25">
      <c r="A501" s="942" t="str">
        <f>Inek2021A1a2a[[#This Row],[PEPP]]&amp;"#"&amp;Inek2021A1a2a[[#This Row],[Klasse]]</f>
        <v>PP04B#9</v>
      </c>
      <c r="B501" s="942">
        <f>Inek2021A1a2a[[#This Row],[Klasse2]]</f>
        <v>9</v>
      </c>
      <c r="C501" s="943">
        <f>Inek2021A1a2a[[#This Row],[BewJeTag2]]</f>
        <v>0.89159999999999995</v>
      </c>
      <c r="D501" s="942" t="s">
        <v>394</v>
      </c>
      <c r="E501" s="942" t="s">
        <v>458</v>
      </c>
      <c r="F501" s="942" t="s">
        <v>461</v>
      </c>
      <c r="G501" s="942" t="s">
        <v>516</v>
      </c>
      <c r="H501" s="942">
        <v>9</v>
      </c>
      <c r="I501" s="943">
        <v>0.89159999999999995</v>
      </c>
    </row>
    <row r="502" spans="1:9" x14ac:dyDescent="0.25">
      <c r="A502" s="942" t="str">
        <f>Inek2021A1a2a[[#This Row],[PEPP]]&amp;"#"&amp;Inek2021A1a2a[[#This Row],[Klasse]]</f>
        <v>PP04B#10</v>
      </c>
      <c r="B502" s="942">
        <f>Inek2021A1a2a[[#This Row],[Klasse2]]</f>
        <v>10</v>
      </c>
      <c r="C502" s="943">
        <f>Inek2021A1a2a[[#This Row],[BewJeTag2]]</f>
        <v>0.877</v>
      </c>
      <c r="D502" s="942" t="s">
        <v>394</v>
      </c>
      <c r="E502" s="942" t="s">
        <v>458</v>
      </c>
      <c r="F502" s="942" t="s">
        <v>461</v>
      </c>
      <c r="G502" s="942" t="s">
        <v>516</v>
      </c>
      <c r="H502" s="942">
        <v>10</v>
      </c>
      <c r="I502" s="943">
        <v>0.877</v>
      </c>
    </row>
    <row r="503" spans="1:9" x14ac:dyDescent="0.25">
      <c r="A503" s="942" t="str">
        <f>Inek2021A1a2a[[#This Row],[PEPP]]&amp;"#"&amp;Inek2021A1a2a[[#This Row],[Klasse]]</f>
        <v>PP04B#11</v>
      </c>
      <c r="B503" s="942">
        <f>Inek2021A1a2a[[#This Row],[Klasse2]]</f>
        <v>11</v>
      </c>
      <c r="C503" s="943">
        <f>Inek2021A1a2a[[#This Row],[BewJeTag2]]</f>
        <v>0.86250000000000004</v>
      </c>
      <c r="D503" s="942" t="s">
        <v>394</v>
      </c>
      <c r="E503" s="942" t="s">
        <v>458</v>
      </c>
      <c r="F503" s="942" t="s">
        <v>461</v>
      </c>
      <c r="G503" s="942" t="s">
        <v>516</v>
      </c>
      <c r="H503" s="942">
        <v>11</v>
      </c>
      <c r="I503" s="943">
        <v>0.86250000000000004</v>
      </c>
    </row>
    <row r="504" spans="1:9" x14ac:dyDescent="0.25">
      <c r="A504" s="942" t="str">
        <f>Inek2021A1a2a[[#This Row],[PEPP]]&amp;"#"&amp;Inek2021A1a2a[[#This Row],[Klasse]]</f>
        <v>PP04B#12</v>
      </c>
      <c r="B504" s="942">
        <f>Inek2021A1a2a[[#This Row],[Klasse2]]</f>
        <v>12</v>
      </c>
      <c r="C504" s="943">
        <f>Inek2021A1a2a[[#This Row],[BewJeTag2]]</f>
        <v>0.84799999999999998</v>
      </c>
      <c r="D504" s="942" t="s">
        <v>394</v>
      </c>
      <c r="E504" s="942" t="s">
        <v>458</v>
      </c>
      <c r="F504" s="942" t="s">
        <v>461</v>
      </c>
      <c r="G504" s="942" t="s">
        <v>516</v>
      </c>
      <c r="H504" s="942">
        <v>12</v>
      </c>
      <c r="I504" s="943">
        <v>0.84799999999999998</v>
      </c>
    </row>
    <row r="505" spans="1:9" x14ac:dyDescent="0.25">
      <c r="A505" s="942" t="str">
        <f>Inek2021A1a2a[[#This Row],[PEPP]]&amp;"#"&amp;Inek2021A1a2a[[#This Row],[Klasse]]</f>
        <v>PP04B#13</v>
      </c>
      <c r="B505" s="942">
        <f>Inek2021A1a2a[[#This Row],[Klasse2]]</f>
        <v>13</v>
      </c>
      <c r="C505" s="943">
        <f>Inek2021A1a2a[[#This Row],[BewJeTag2]]</f>
        <v>0.83340000000000003</v>
      </c>
      <c r="D505" s="942" t="s">
        <v>394</v>
      </c>
      <c r="E505" s="942" t="s">
        <v>458</v>
      </c>
      <c r="F505" s="942" t="s">
        <v>461</v>
      </c>
      <c r="G505" s="942" t="s">
        <v>516</v>
      </c>
      <c r="H505" s="942">
        <v>13</v>
      </c>
      <c r="I505" s="943">
        <v>0.83340000000000003</v>
      </c>
    </row>
    <row r="506" spans="1:9" x14ac:dyDescent="0.25">
      <c r="A506" s="942" t="str">
        <f>Inek2021A1a2a[[#This Row],[PEPP]]&amp;"#"&amp;Inek2021A1a2a[[#This Row],[Klasse]]</f>
        <v>PP04B#14</v>
      </c>
      <c r="B506" s="942">
        <f>Inek2021A1a2a[[#This Row],[Klasse2]]</f>
        <v>14</v>
      </c>
      <c r="C506" s="943">
        <f>Inek2021A1a2a[[#This Row],[BewJeTag2]]</f>
        <v>0.81889999999999996</v>
      </c>
      <c r="D506" s="942" t="s">
        <v>394</v>
      </c>
      <c r="E506" s="942" t="s">
        <v>458</v>
      </c>
      <c r="F506" s="942" t="s">
        <v>461</v>
      </c>
      <c r="G506" s="942" t="s">
        <v>516</v>
      </c>
      <c r="H506" s="942">
        <v>14</v>
      </c>
      <c r="I506" s="943">
        <v>0.81889999999999996</v>
      </c>
    </row>
    <row r="507" spans="1:9" x14ac:dyDescent="0.25">
      <c r="A507" s="942" t="str">
        <f>Inek2021A1a2a[[#This Row],[PEPP]]&amp;"#"&amp;Inek2021A1a2a[[#This Row],[Klasse]]</f>
        <v>PP04B#15</v>
      </c>
      <c r="B507" s="942">
        <f>Inek2021A1a2a[[#This Row],[Klasse2]]</f>
        <v>15</v>
      </c>
      <c r="C507" s="943">
        <f>Inek2021A1a2a[[#This Row],[BewJeTag2]]</f>
        <v>0.80430000000000001</v>
      </c>
      <c r="D507" s="942" t="s">
        <v>394</v>
      </c>
      <c r="E507" s="942" t="s">
        <v>458</v>
      </c>
      <c r="F507" s="942" t="s">
        <v>461</v>
      </c>
      <c r="G507" s="942" t="s">
        <v>516</v>
      </c>
      <c r="H507" s="942">
        <v>15</v>
      </c>
      <c r="I507" s="943">
        <v>0.80430000000000001</v>
      </c>
    </row>
    <row r="508" spans="1:9" x14ac:dyDescent="0.25">
      <c r="A508" s="942" t="str">
        <f>Inek2021A1a2a[[#This Row],[PEPP]]&amp;"#"&amp;Inek2021A1a2a[[#This Row],[Klasse]]</f>
        <v>PP04B#16</v>
      </c>
      <c r="B508" s="942">
        <f>Inek2021A1a2a[[#This Row],[Klasse2]]</f>
        <v>16</v>
      </c>
      <c r="C508" s="943">
        <f>Inek2021A1a2a[[#This Row],[BewJeTag2]]</f>
        <v>0.78979999999999995</v>
      </c>
      <c r="D508" s="942" t="s">
        <v>394</v>
      </c>
      <c r="E508" s="942" t="s">
        <v>458</v>
      </c>
      <c r="F508" s="942" t="s">
        <v>461</v>
      </c>
      <c r="G508" s="942" t="s">
        <v>516</v>
      </c>
      <c r="H508" s="942">
        <v>16</v>
      </c>
      <c r="I508" s="943">
        <v>0.78979999999999995</v>
      </c>
    </row>
    <row r="509" spans="1:9" x14ac:dyDescent="0.25">
      <c r="A509" s="942" t="str">
        <f>Inek2021A1a2a[[#This Row],[PEPP]]&amp;"#"&amp;Inek2021A1a2a[[#This Row],[Klasse]]</f>
        <v>PP04B#17</v>
      </c>
      <c r="B509" s="942">
        <f>Inek2021A1a2a[[#This Row],[Klasse2]]</f>
        <v>17</v>
      </c>
      <c r="C509" s="943">
        <f>Inek2021A1a2a[[#This Row],[BewJeTag2]]</f>
        <v>0.7752</v>
      </c>
      <c r="D509" s="942" t="s">
        <v>394</v>
      </c>
      <c r="E509" s="942" t="s">
        <v>458</v>
      </c>
      <c r="F509" s="942" t="s">
        <v>461</v>
      </c>
      <c r="G509" s="942" t="s">
        <v>516</v>
      </c>
      <c r="H509" s="942">
        <v>17</v>
      </c>
      <c r="I509" s="943">
        <v>0.7752</v>
      </c>
    </row>
    <row r="510" spans="1:9" x14ac:dyDescent="0.25">
      <c r="A510" s="942" t="str">
        <f>Inek2021A1a2a[[#This Row],[PEPP]]&amp;"#"&amp;Inek2021A1a2a[[#This Row],[Klasse]]</f>
        <v>PP04B#18</v>
      </c>
      <c r="B510" s="942">
        <f>Inek2021A1a2a[[#This Row],[Klasse2]]</f>
        <v>18</v>
      </c>
      <c r="C510" s="943">
        <f>Inek2021A1a2a[[#This Row],[BewJeTag2]]</f>
        <v>0.76070000000000004</v>
      </c>
      <c r="D510" s="942" t="s">
        <v>394</v>
      </c>
      <c r="E510" s="942" t="s">
        <v>458</v>
      </c>
      <c r="F510" s="942" t="s">
        <v>461</v>
      </c>
      <c r="G510" s="942" t="s">
        <v>516</v>
      </c>
      <c r="H510" s="942">
        <v>18</v>
      </c>
      <c r="I510" s="943">
        <v>0.76070000000000004</v>
      </c>
    </row>
    <row r="511" spans="1:9" x14ac:dyDescent="0.25">
      <c r="A511" s="942" t="str">
        <f>Inek2021A1a2a[[#This Row],[PEPP]]&amp;"#"&amp;Inek2021A1a2a[[#This Row],[Klasse]]</f>
        <v>PP10A#1</v>
      </c>
      <c r="B511" s="942">
        <f>Inek2021A1a2a[[#This Row],[Klasse2]]</f>
        <v>1</v>
      </c>
      <c r="C511" s="943">
        <f>Inek2021A1a2a[[#This Row],[BewJeTag2]]</f>
        <v>0.92949999999999999</v>
      </c>
      <c r="D511" s="942" t="s">
        <v>394</v>
      </c>
      <c r="E511" s="942" t="s">
        <v>458</v>
      </c>
      <c r="F511" s="942" t="s">
        <v>463</v>
      </c>
      <c r="G511" s="942" t="s">
        <v>464</v>
      </c>
      <c r="H511" s="942">
        <v>1</v>
      </c>
      <c r="I511" s="943">
        <v>0.92949999999999999</v>
      </c>
    </row>
    <row r="512" spans="1:9" x14ac:dyDescent="0.25">
      <c r="A512" s="942" t="str">
        <f>Inek2021A1a2a[[#This Row],[PEPP]]&amp;"#"&amp;Inek2021A1a2a[[#This Row],[Klasse]]</f>
        <v>PP10B#1</v>
      </c>
      <c r="B512" s="942">
        <f>Inek2021A1a2a[[#This Row],[Klasse2]]</f>
        <v>1</v>
      </c>
      <c r="C512" s="943">
        <f>Inek2021A1a2a[[#This Row],[BewJeTag2]]</f>
        <v>0.82830000000000004</v>
      </c>
      <c r="D512" s="942" t="s">
        <v>394</v>
      </c>
      <c r="E512" s="942" t="s">
        <v>458</v>
      </c>
      <c r="F512" s="942" t="s">
        <v>465</v>
      </c>
      <c r="G512" s="942" t="s">
        <v>466</v>
      </c>
      <c r="H512" s="942">
        <v>1</v>
      </c>
      <c r="I512" s="943">
        <v>0.82830000000000004</v>
      </c>
    </row>
    <row r="513" spans="1:9" x14ac:dyDescent="0.25">
      <c r="A513" s="942" t="str">
        <f>Inek2021A1a2a[[#This Row],[PEPP]]&amp;"#"&amp;Inek2021A1a2a[[#This Row],[Klasse]]</f>
        <v>PP14Z#1</v>
      </c>
      <c r="B513" s="942">
        <f>Inek2021A1a2a[[#This Row],[Klasse2]]</f>
        <v>1</v>
      </c>
      <c r="C513" s="943">
        <f>Inek2021A1a2a[[#This Row],[BewJeTag2]]</f>
        <v>0.89700000000000002</v>
      </c>
      <c r="D513" s="942" t="s">
        <v>394</v>
      </c>
      <c r="E513" s="942" t="s">
        <v>458</v>
      </c>
      <c r="F513" s="942" t="s">
        <v>467</v>
      </c>
      <c r="G513" s="942" t="s">
        <v>468</v>
      </c>
      <c r="H513" s="942">
        <v>1</v>
      </c>
      <c r="I513" s="943">
        <v>0.89700000000000002</v>
      </c>
    </row>
    <row r="514" spans="1:9" x14ac:dyDescent="0.25">
      <c r="A514" s="942" t="str">
        <f>Inek2021A1a2a[[#This Row],[PEPP]]&amp;"#"&amp;Inek2021A1a2a[[#This Row],[Klasse]]</f>
        <v>PF01Z#0</v>
      </c>
      <c r="B514" s="942">
        <f>Inek2021A1a2a[[#This Row],[Klasse2]]</f>
        <v>0</v>
      </c>
      <c r="C514" s="943">
        <f>Inek2021A1a2a[[#This Row],[BewJeTag2]]</f>
        <v>0</v>
      </c>
      <c r="D514" s="942" t="s">
        <v>394</v>
      </c>
      <c r="E514" s="942" t="s">
        <v>469</v>
      </c>
      <c r="F514" s="942" t="s">
        <v>470</v>
      </c>
      <c r="G514" s="944" t="s">
        <v>517</v>
      </c>
    </row>
    <row r="515" spans="1:9" x14ac:dyDescent="0.25">
      <c r="A515" s="942" t="str">
        <f>Inek2021A1a2a[[#This Row],[PEPP]]&amp;"#"&amp;Inek2021A1a2a[[#This Row],[Klasse]]</f>
        <v>PF02Z#0</v>
      </c>
      <c r="B515" s="942">
        <f>Inek2021A1a2a[[#This Row],[Klasse2]]</f>
        <v>0</v>
      </c>
      <c r="C515" s="943">
        <f>Inek2021A1a2a[[#This Row],[BewJeTag2]]</f>
        <v>0</v>
      </c>
      <c r="D515" s="942" t="s">
        <v>394</v>
      </c>
      <c r="E515" s="942" t="s">
        <v>469</v>
      </c>
      <c r="F515" s="942" t="s">
        <v>472</v>
      </c>
      <c r="G515" s="942" t="s">
        <v>473</v>
      </c>
    </row>
    <row r="516" spans="1:9" x14ac:dyDescent="0.25">
      <c r="A516" s="942" t="str">
        <f>Inek2021A1a2a[[#This Row],[PEPP]]&amp;"#"&amp;Inek2021A1a2a[[#This Row],[Klasse]]</f>
        <v>PF03Z#0</v>
      </c>
      <c r="B516" s="942">
        <f>Inek2021A1a2a[[#This Row],[Klasse2]]</f>
        <v>0</v>
      </c>
      <c r="C516" s="943">
        <f>Inek2021A1a2a[[#This Row],[BewJeTag2]]</f>
        <v>0</v>
      </c>
      <c r="D516" s="942" t="s">
        <v>394</v>
      </c>
      <c r="E516" s="942" t="s">
        <v>469</v>
      </c>
      <c r="F516" s="942" t="s">
        <v>474</v>
      </c>
      <c r="G516" s="942" t="s">
        <v>475</v>
      </c>
    </row>
    <row r="517" spans="1:9" x14ac:dyDescent="0.25">
      <c r="A517" s="942" t="str">
        <f>Inek2021A1a2a[[#This Row],[PEPP]]&amp;"#"&amp;Inek2021A1a2a[[#This Row],[Klasse]]</f>
        <v>PF04Z#0</v>
      </c>
      <c r="B517" s="942">
        <f>Inek2021A1a2a[[#This Row],[Klasse2]]</f>
        <v>0</v>
      </c>
      <c r="C517" s="943">
        <f>Inek2021A1a2a[[#This Row],[BewJeTag2]]</f>
        <v>0</v>
      </c>
      <c r="D517" s="942" t="s">
        <v>394</v>
      </c>
      <c r="E517" s="942" t="s">
        <v>469</v>
      </c>
      <c r="F517" s="942" t="s">
        <v>476</v>
      </c>
      <c r="G517" s="942" t="s">
        <v>477</v>
      </c>
    </row>
    <row r="518" spans="1:9" x14ac:dyDescent="0.25">
      <c r="A518" s="942" t="str">
        <f>Inek2021A1a2a[[#This Row],[PEPP]]&amp;"#"&amp;Inek2021A1a2a[[#This Row],[Klasse]]</f>
        <v>PF96Z#0</v>
      </c>
      <c r="B518" s="942">
        <f>Inek2021A1a2a[[#This Row],[Klasse2]]</f>
        <v>0</v>
      </c>
      <c r="C518" s="943">
        <f>Inek2021A1a2a[[#This Row],[BewJeTag2]]</f>
        <v>0</v>
      </c>
      <c r="D518" s="942" t="s">
        <v>394</v>
      </c>
      <c r="E518" s="942" t="s">
        <v>469</v>
      </c>
      <c r="F518" s="942" t="s">
        <v>478</v>
      </c>
      <c r="G518" s="942" t="s">
        <v>479</v>
      </c>
    </row>
    <row r="519" spans="1:9" x14ac:dyDescent="0.25">
      <c r="A519" s="942" t="str">
        <f>Inek2021A1a2a[[#This Row],[PEPP]]&amp;"#"&amp;Inek2021A1a2a[[#This Row],[Klasse]]</f>
        <v>TA02Z#1</v>
      </c>
      <c r="B519" s="942">
        <f>Inek2021A1a2a[[#This Row],[Klasse2]]</f>
        <v>1</v>
      </c>
      <c r="C519" s="943">
        <f>Inek2021A1a2a[[#This Row],[BewJeTag2]]</f>
        <v>0.83530000000000004</v>
      </c>
      <c r="D519" s="942" t="s">
        <v>480</v>
      </c>
      <c r="E519" s="942" t="s">
        <v>481</v>
      </c>
      <c r="F519" s="942" t="s">
        <v>482</v>
      </c>
      <c r="G519" s="942" t="s">
        <v>483</v>
      </c>
      <c r="H519" s="942">
        <v>1</v>
      </c>
      <c r="I519" s="943">
        <v>0.83530000000000004</v>
      </c>
    </row>
    <row r="520" spans="1:9" x14ac:dyDescent="0.25">
      <c r="A520" s="942" t="str">
        <f>Inek2021A1a2a[[#This Row],[PEPP]]&amp;"#"&amp;Inek2021A1a2a[[#This Row],[Klasse]]</f>
        <v>TA15Z#1</v>
      </c>
      <c r="B520" s="942">
        <f>Inek2021A1a2a[[#This Row],[Klasse2]]</f>
        <v>1</v>
      </c>
      <c r="C520" s="943">
        <f>Inek2021A1a2a[[#This Row],[BewJeTag2]]</f>
        <v>0.84530000000000005</v>
      </c>
      <c r="D520" s="942" t="s">
        <v>480</v>
      </c>
      <c r="E520" s="942" t="s">
        <v>481</v>
      </c>
      <c r="F520" s="942" t="s">
        <v>484</v>
      </c>
      <c r="G520" s="942" t="s">
        <v>485</v>
      </c>
      <c r="H520" s="942">
        <v>1</v>
      </c>
      <c r="I520" s="943">
        <v>0.84530000000000005</v>
      </c>
    </row>
    <row r="521" spans="1:9" x14ac:dyDescent="0.25">
      <c r="A521" s="942" t="str">
        <f>Inek2021A1a2a[[#This Row],[PEPP]]&amp;"#"&amp;Inek2021A1a2a[[#This Row],[Klasse]]</f>
        <v>TA19Z#1</v>
      </c>
      <c r="B521" s="942">
        <f>Inek2021A1a2a[[#This Row],[Klasse2]]</f>
        <v>1</v>
      </c>
      <c r="C521" s="943">
        <f>Inek2021A1a2a[[#This Row],[BewJeTag2]]</f>
        <v>0.79069999999999996</v>
      </c>
      <c r="D521" s="942" t="s">
        <v>480</v>
      </c>
      <c r="E521" s="942" t="s">
        <v>481</v>
      </c>
      <c r="F521" s="942" t="s">
        <v>486</v>
      </c>
      <c r="G521" s="944" t="s">
        <v>487</v>
      </c>
      <c r="H521" s="942">
        <v>1</v>
      </c>
      <c r="I521" s="943">
        <v>0.79069999999999996</v>
      </c>
    </row>
    <row r="522" spans="1:9" x14ac:dyDescent="0.25">
      <c r="A522" s="942" t="str">
        <f>Inek2021A1a2a[[#This Row],[PEPP]]&amp;"#"&amp;Inek2021A1a2a[[#This Row],[Klasse]]</f>
        <v>TA20Z#1</v>
      </c>
      <c r="B522" s="942">
        <f>Inek2021A1a2a[[#This Row],[Klasse2]]</f>
        <v>1</v>
      </c>
      <c r="C522" s="943">
        <f>Inek2021A1a2a[[#This Row],[BewJeTag2]]</f>
        <v>0.72740000000000005</v>
      </c>
      <c r="D522" s="942" t="s">
        <v>480</v>
      </c>
      <c r="E522" s="942" t="s">
        <v>481</v>
      </c>
      <c r="F522" s="942" t="s">
        <v>488</v>
      </c>
      <c r="G522" s="944" t="s">
        <v>489</v>
      </c>
      <c r="H522" s="942">
        <v>1</v>
      </c>
      <c r="I522" s="943">
        <v>0.72740000000000005</v>
      </c>
    </row>
    <row r="523" spans="1:9" x14ac:dyDescent="0.25">
      <c r="A523" s="942" t="str">
        <f>Inek2021A1a2a[[#This Row],[PEPP]]&amp;"#"&amp;Inek2021A1a2a[[#This Row],[Klasse]]</f>
        <v>TK04Z#1</v>
      </c>
      <c r="B523" s="942">
        <f>Inek2021A1a2a[[#This Row],[Klasse2]]</f>
        <v>1</v>
      </c>
      <c r="C523" s="943">
        <f>Inek2021A1a2a[[#This Row],[BewJeTag2]]</f>
        <v>1.2112000000000001</v>
      </c>
      <c r="D523" s="942" t="s">
        <v>480</v>
      </c>
      <c r="E523" s="942" t="s">
        <v>541</v>
      </c>
      <c r="F523" s="942" t="s">
        <v>491</v>
      </c>
      <c r="G523" s="942" t="s">
        <v>492</v>
      </c>
      <c r="H523" s="942">
        <v>1</v>
      </c>
      <c r="I523" s="943">
        <v>1.2112000000000001</v>
      </c>
    </row>
    <row r="524" spans="1:9" x14ac:dyDescent="0.25">
      <c r="A524" s="942" t="str">
        <f>Inek2021A1a2a[[#This Row],[PEPP]]&amp;"#"&amp;Inek2021A1a2a[[#This Row],[Klasse]]</f>
        <v>TK14Z#1</v>
      </c>
      <c r="B524" s="942">
        <f>Inek2021A1a2a[[#This Row],[Klasse2]]</f>
        <v>1</v>
      </c>
      <c r="C524" s="943">
        <f>Inek2021A1a2a[[#This Row],[BewJeTag2]]</f>
        <v>1.3027</v>
      </c>
      <c r="D524" s="942" t="s">
        <v>480</v>
      </c>
      <c r="E524" s="942" t="s">
        <v>541</v>
      </c>
      <c r="F524" s="942" t="s">
        <v>493</v>
      </c>
      <c r="G524" s="942" t="s">
        <v>494</v>
      </c>
      <c r="H524" s="942">
        <v>1</v>
      </c>
      <c r="I524" s="943">
        <v>1.3027</v>
      </c>
    </row>
    <row r="525" spans="1:9" x14ac:dyDescent="0.25">
      <c r="A525" s="942" t="str">
        <f>Inek2021A1a2a[[#This Row],[PEPP]]&amp;"#"&amp;Inek2021A1a2a[[#This Row],[Klasse]]</f>
        <v>TP20Z#1</v>
      </c>
      <c r="B525" s="942">
        <f>Inek2021A1a2a[[#This Row],[Klasse2]]</f>
        <v>1</v>
      </c>
      <c r="C525" s="943">
        <f>Inek2021A1a2a[[#This Row],[BewJeTag2]]</f>
        <v>0.72740000000000005</v>
      </c>
      <c r="D525" s="942" t="s">
        <v>480</v>
      </c>
      <c r="E525" s="942" t="s">
        <v>495</v>
      </c>
      <c r="F525" s="942" t="s">
        <v>496</v>
      </c>
      <c r="G525" s="942" t="s">
        <v>497</v>
      </c>
      <c r="H525" s="942">
        <v>1</v>
      </c>
      <c r="I525" s="943">
        <v>0.72740000000000005</v>
      </c>
    </row>
  </sheetData>
  <pageMargins left="0.7" right="0.7" top="0.78740157499999996" bottom="0.78740157499999996" header="0.3" footer="0.3"/>
  <pageSetup paperSize="9" orientation="portrait" r:id="rId1"/>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1">
    <tabColor theme="7"/>
  </sheetPr>
  <dimension ref="A1:I525"/>
  <sheetViews>
    <sheetView zoomScaleNormal="100" workbookViewId="0">
      <selection activeCell="C525" sqref="C525"/>
    </sheetView>
  </sheetViews>
  <sheetFormatPr baseColWidth="10" defaultColWidth="10.625" defaultRowHeight="15" x14ac:dyDescent="0.25"/>
  <cols>
    <col min="1" max="1" width="15.25" style="950" customWidth="1"/>
    <col min="2" max="2" width="7.625" style="950" bestFit="1" customWidth="1"/>
    <col min="3" max="3" width="11.375" style="951" bestFit="1" customWidth="1"/>
    <col min="4" max="4" width="8" style="950" bestFit="1" customWidth="1"/>
    <col min="5" max="5" width="64.375" style="950" bestFit="1" customWidth="1"/>
    <col min="6" max="6" width="6.75" style="950" bestFit="1" customWidth="1"/>
    <col min="7" max="7" width="234.375" style="950" bestFit="1" customWidth="1"/>
    <col min="8" max="8" width="8.5" style="950" bestFit="1" customWidth="1"/>
    <col min="9" max="9" width="11.125" style="951" bestFit="1" customWidth="1"/>
    <col min="10" max="16384" width="10.625" style="950"/>
  </cols>
  <sheetData>
    <row r="1" spans="1:9" ht="18.75" x14ac:dyDescent="0.3">
      <c r="A1" s="949" t="s">
        <v>544</v>
      </c>
    </row>
    <row r="3" spans="1:9" x14ac:dyDescent="0.25">
      <c r="A3" s="952" t="s">
        <v>387</v>
      </c>
      <c r="B3" s="952" t="s">
        <v>388</v>
      </c>
      <c r="C3" s="953" t="s">
        <v>389</v>
      </c>
      <c r="D3" s="952" t="s">
        <v>390</v>
      </c>
      <c r="E3" s="952" t="s">
        <v>18</v>
      </c>
      <c r="F3" s="952" t="s">
        <v>159</v>
      </c>
      <c r="G3" s="952" t="s">
        <v>391</v>
      </c>
      <c r="H3" s="952" t="s">
        <v>392</v>
      </c>
      <c r="I3" s="953" t="s">
        <v>393</v>
      </c>
    </row>
    <row r="4" spans="1:9" x14ac:dyDescent="0.25">
      <c r="A4" s="950" t="str">
        <f>Inek2022A1a2a[PEPP]&amp;"#"&amp;Inek2022A1a2a[Klasse]</f>
        <v>P002Z#1</v>
      </c>
      <c r="B4" s="950">
        <f>Inek2022A1a2a[Klasse2]</f>
        <v>1</v>
      </c>
      <c r="C4" s="951">
        <f>Inek2022A1a2a[BewJeTag2]</f>
        <v>2.2347000000000001</v>
      </c>
      <c r="D4" s="950" t="s">
        <v>394</v>
      </c>
      <c r="E4" s="950" t="s">
        <v>395</v>
      </c>
      <c r="F4" s="950" t="s">
        <v>396</v>
      </c>
      <c r="G4" s="950" t="s">
        <v>397</v>
      </c>
      <c r="H4" s="950">
        <v>1</v>
      </c>
      <c r="I4" s="951">
        <v>2.2347000000000001</v>
      </c>
    </row>
    <row r="5" spans="1:9" x14ac:dyDescent="0.25">
      <c r="A5" s="950" t="str">
        <f>Inek2022A1a2a[PEPP]&amp;"#"&amp;Inek2022A1a2a[Klasse]</f>
        <v>P003A#1</v>
      </c>
      <c r="B5" s="950">
        <f>Inek2022A1a2a[Klasse2]</f>
        <v>1</v>
      </c>
      <c r="C5" s="951">
        <f>Inek2022A1a2a[BewJeTag2]</f>
        <v>1.5032000000000001</v>
      </c>
      <c r="D5" s="950" t="s">
        <v>394</v>
      </c>
      <c r="E5" s="950" t="s">
        <v>395</v>
      </c>
      <c r="F5" s="950" t="s">
        <v>398</v>
      </c>
      <c r="G5" s="950" t="s">
        <v>500</v>
      </c>
      <c r="H5" s="950">
        <v>1</v>
      </c>
      <c r="I5" s="951">
        <v>1.5032000000000001</v>
      </c>
    </row>
    <row r="6" spans="1:9" x14ac:dyDescent="0.25">
      <c r="A6" s="950" t="str">
        <f>Inek2022A1a2a[PEPP]&amp;"#"&amp;Inek2022A1a2a[Klasse]</f>
        <v>P003B#1</v>
      </c>
      <c r="B6" s="950">
        <f>Inek2022A1a2a[Klasse2]</f>
        <v>1</v>
      </c>
      <c r="C6" s="951">
        <f>Inek2022A1a2a[BewJeTag2]</f>
        <v>1.7763</v>
      </c>
      <c r="D6" s="950" t="s">
        <v>394</v>
      </c>
      <c r="E6" s="950" t="s">
        <v>395</v>
      </c>
      <c r="F6" s="950" t="s">
        <v>400</v>
      </c>
      <c r="G6" s="950" t="s">
        <v>522</v>
      </c>
      <c r="H6" s="950">
        <v>1</v>
      </c>
      <c r="I6" s="951">
        <v>1.7763</v>
      </c>
    </row>
    <row r="7" spans="1:9" x14ac:dyDescent="0.25">
      <c r="A7" s="950" t="str">
        <f>Inek2022A1a2a[PEPP]&amp;"#"&amp;Inek2022A1a2a[Klasse]</f>
        <v>P003B#2</v>
      </c>
      <c r="B7" s="950">
        <f>Inek2022A1a2a[Klasse2]</f>
        <v>2</v>
      </c>
      <c r="C7" s="951">
        <f>Inek2022A1a2a[BewJeTag2]</f>
        <v>1.7763</v>
      </c>
      <c r="D7" s="950" t="s">
        <v>394</v>
      </c>
      <c r="E7" s="950" t="s">
        <v>395</v>
      </c>
      <c r="F7" s="950" t="s">
        <v>400</v>
      </c>
      <c r="G7" s="950" t="s">
        <v>522</v>
      </c>
      <c r="H7" s="950">
        <v>2</v>
      </c>
      <c r="I7" s="951">
        <v>1.7763</v>
      </c>
    </row>
    <row r="8" spans="1:9" x14ac:dyDescent="0.25">
      <c r="A8" s="950" t="str">
        <f>Inek2022A1a2a[PEPP]&amp;"#"&amp;Inek2022A1a2a[Klasse]</f>
        <v>P003B#3</v>
      </c>
      <c r="B8" s="950">
        <f>Inek2022A1a2a[Klasse2]</f>
        <v>3</v>
      </c>
      <c r="C8" s="951">
        <f>Inek2022A1a2a[BewJeTag2]</f>
        <v>1.7763</v>
      </c>
      <c r="D8" s="950" t="s">
        <v>394</v>
      </c>
      <c r="E8" s="950" t="s">
        <v>395</v>
      </c>
      <c r="F8" s="950" t="s">
        <v>400</v>
      </c>
      <c r="G8" s="950" t="s">
        <v>522</v>
      </c>
      <c r="H8" s="950">
        <v>3</v>
      </c>
      <c r="I8" s="951">
        <v>1.7763</v>
      </c>
    </row>
    <row r="9" spans="1:9" x14ac:dyDescent="0.25">
      <c r="A9" s="950" t="str">
        <f>Inek2022A1a2a[PEPP]&amp;"#"&amp;Inek2022A1a2a[Klasse]</f>
        <v>P003B#4</v>
      </c>
      <c r="B9" s="950">
        <f>Inek2022A1a2a[Klasse2]</f>
        <v>4</v>
      </c>
      <c r="C9" s="951">
        <f>Inek2022A1a2a[BewJeTag2]</f>
        <v>1.7763</v>
      </c>
      <c r="D9" s="950" t="s">
        <v>394</v>
      </c>
      <c r="E9" s="950" t="s">
        <v>395</v>
      </c>
      <c r="F9" s="950" t="s">
        <v>400</v>
      </c>
      <c r="G9" s="950" t="s">
        <v>522</v>
      </c>
      <c r="H9" s="950">
        <v>4</v>
      </c>
      <c r="I9" s="951">
        <v>1.7763</v>
      </c>
    </row>
    <row r="10" spans="1:9" x14ac:dyDescent="0.25">
      <c r="A10" s="950" t="str">
        <f>Inek2022A1a2a[PEPP]&amp;"#"&amp;Inek2022A1a2a[Klasse]</f>
        <v>P003B#5</v>
      </c>
      <c r="B10" s="950">
        <f>Inek2022A1a2a[Klasse2]</f>
        <v>5</v>
      </c>
      <c r="C10" s="951">
        <f>Inek2022A1a2a[BewJeTag2]</f>
        <v>1.7763</v>
      </c>
      <c r="D10" s="950" t="s">
        <v>394</v>
      </c>
      <c r="E10" s="950" t="s">
        <v>395</v>
      </c>
      <c r="F10" s="950" t="s">
        <v>400</v>
      </c>
      <c r="G10" s="950" t="s">
        <v>522</v>
      </c>
      <c r="H10" s="950">
        <v>5</v>
      </c>
      <c r="I10" s="951">
        <v>1.7763</v>
      </c>
    </row>
    <row r="11" spans="1:9" x14ac:dyDescent="0.25">
      <c r="A11" s="950" t="str">
        <f>Inek2022A1a2a[PEPP]&amp;"#"&amp;Inek2022A1a2a[Klasse]</f>
        <v>P003B#6</v>
      </c>
      <c r="B11" s="950">
        <f>Inek2022A1a2a[Klasse2]</f>
        <v>6</v>
      </c>
      <c r="C11" s="951">
        <f>Inek2022A1a2a[BewJeTag2]</f>
        <v>1.7728999999999999</v>
      </c>
      <c r="D11" s="950" t="s">
        <v>394</v>
      </c>
      <c r="E11" s="950" t="s">
        <v>395</v>
      </c>
      <c r="F11" s="950" t="s">
        <v>400</v>
      </c>
      <c r="G11" s="950" t="s">
        <v>522</v>
      </c>
      <c r="H11" s="950">
        <v>6</v>
      </c>
      <c r="I11" s="951">
        <v>1.7728999999999999</v>
      </c>
    </row>
    <row r="12" spans="1:9" x14ac:dyDescent="0.25">
      <c r="A12" s="950" t="str">
        <f>Inek2022A1a2a[PEPP]&amp;"#"&amp;Inek2022A1a2a[Klasse]</f>
        <v>P003B#7</v>
      </c>
      <c r="B12" s="950">
        <f>Inek2022A1a2a[Klasse2]</f>
        <v>7</v>
      </c>
      <c r="C12" s="951">
        <f>Inek2022A1a2a[BewJeTag2]</f>
        <v>1.7423</v>
      </c>
      <c r="D12" s="950" t="s">
        <v>394</v>
      </c>
      <c r="E12" s="950" t="s">
        <v>395</v>
      </c>
      <c r="F12" s="950" t="s">
        <v>400</v>
      </c>
      <c r="G12" s="950" t="s">
        <v>522</v>
      </c>
      <c r="H12" s="950">
        <v>7</v>
      </c>
      <c r="I12" s="951">
        <v>1.7423</v>
      </c>
    </row>
    <row r="13" spans="1:9" x14ac:dyDescent="0.25">
      <c r="A13" s="950" t="str">
        <f>Inek2022A1a2a[PEPP]&amp;"#"&amp;Inek2022A1a2a[Klasse]</f>
        <v>P003B#8</v>
      </c>
      <c r="B13" s="950">
        <f>Inek2022A1a2a[Klasse2]</f>
        <v>8</v>
      </c>
      <c r="C13" s="951">
        <f>Inek2022A1a2a[BewJeTag2]</f>
        <v>1.7117</v>
      </c>
      <c r="D13" s="950" t="s">
        <v>394</v>
      </c>
      <c r="E13" s="950" t="s">
        <v>395</v>
      </c>
      <c r="F13" s="950" t="s">
        <v>400</v>
      </c>
      <c r="G13" s="950" t="s">
        <v>522</v>
      </c>
      <c r="H13" s="950">
        <v>8</v>
      </c>
      <c r="I13" s="951">
        <v>1.7117</v>
      </c>
    </row>
    <row r="14" spans="1:9" x14ac:dyDescent="0.25">
      <c r="A14" s="950" t="str">
        <f>Inek2022A1a2a[PEPP]&amp;"#"&amp;Inek2022A1a2a[Klasse]</f>
        <v>P003B#9</v>
      </c>
      <c r="B14" s="950">
        <f>Inek2022A1a2a[Klasse2]</f>
        <v>9</v>
      </c>
      <c r="C14" s="951">
        <f>Inek2022A1a2a[BewJeTag2]</f>
        <v>1.6811</v>
      </c>
      <c r="D14" s="950" t="s">
        <v>394</v>
      </c>
      <c r="E14" s="950" t="s">
        <v>395</v>
      </c>
      <c r="F14" s="950" t="s">
        <v>400</v>
      </c>
      <c r="G14" s="950" t="s">
        <v>522</v>
      </c>
      <c r="H14" s="950">
        <v>9</v>
      </c>
      <c r="I14" s="951">
        <v>1.6811</v>
      </c>
    </row>
    <row r="15" spans="1:9" x14ac:dyDescent="0.25">
      <c r="A15" s="950" t="str">
        <f>Inek2022A1a2a[PEPP]&amp;"#"&amp;Inek2022A1a2a[Klasse]</f>
        <v>P003B#10</v>
      </c>
      <c r="B15" s="950">
        <f>Inek2022A1a2a[Klasse2]</f>
        <v>10</v>
      </c>
      <c r="C15" s="951">
        <f>Inek2022A1a2a[BewJeTag2]</f>
        <v>1.6505000000000001</v>
      </c>
      <c r="D15" s="950" t="s">
        <v>394</v>
      </c>
      <c r="E15" s="950" t="s">
        <v>395</v>
      </c>
      <c r="F15" s="950" t="s">
        <v>400</v>
      </c>
      <c r="G15" s="950" t="s">
        <v>522</v>
      </c>
      <c r="H15" s="950">
        <v>10</v>
      </c>
      <c r="I15" s="951">
        <v>1.6505000000000001</v>
      </c>
    </row>
    <row r="16" spans="1:9" x14ac:dyDescent="0.25">
      <c r="A16" s="950" t="str">
        <f>Inek2022A1a2a[PEPP]&amp;"#"&amp;Inek2022A1a2a[Klasse]</f>
        <v>P003B#11</v>
      </c>
      <c r="B16" s="950">
        <f>Inek2022A1a2a[Klasse2]</f>
        <v>11</v>
      </c>
      <c r="C16" s="951">
        <f>Inek2022A1a2a[BewJeTag2]</f>
        <v>1.62</v>
      </c>
      <c r="D16" s="950" t="s">
        <v>394</v>
      </c>
      <c r="E16" s="950" t="s">
        <v>395</v>
      </c>
      <c r="F16" s="950" t="s">
        <v>400</v>
      </c>
      <c r="G16" s="950" t="s">
        <v>522</v>
      </c>
      <c r="H16" s="950">
        <v>11</v>
      </c>
      <c r="I16" s="951">
        <v>1.62</v>
      </c>
    </row>
    <row r="17" spans="1:9" x14ac:dyDescent="0.25">
      <c r="A17" s="950" t="str">
        <f>Inek2022A1a2a[PEPP]&amp;"#"&amp;Inek2022A1a2a[Klasse]</f>
        <v>P003B#12</v>
      </c>
      <c r="B17" s="950">
        <f>Inek2022A1a2a[Klasse2]</f>
        <v>12</v>
      </c>
      <c r="C17" s="951">
        <f>Inek2022A1a2a[BewJeTag2]</f>
        <v>1.5893999999999999</v>
      </c>
      <c r="D17" s="950" t="s">
        <v>394</v>
      </c>
      <c r="E17" s="950" t="s">
        <v>395</v>
      </c>
      <c r="F17" s="950" t="s">
        <v>400</v>
      </c>
      <c r="G17" s="950" t="s">
        <v>522</v>
      </c>
      <c r="H17" s="950">
        <v>12</v>
      </c>
      <c r="I17" s="951">
        <v>1.5893999999999999</v>
      </c>
    </row>
    <row r="18" spans="1:9" x14ac:dyDescent="0.25">
      <c r="A18" s="950" t="str">
        <f>Inek2022A1a2a[PEPP]&amp;"#"&amp;Inek2022A1a2a[Klasse]</f>
        <v>P003B#13</v>
      </c>
      <c r="B18" s="950">
        <f>Inek2022A1a2a[Klasse2]</f>
        <v>13</v>
      </c>
      <c r="C18" s="951">
        <f>Inek2022A1a2a[BewJeTag2]</f>
        <v>1.5588</v>
      </c>
      <c r="D18" s="950" t="s">
        <v>394</v>
      </c>
      <c r="E18" s="950" t="s">
        <v>395</v>
      </c>
      <c r="F18" s="950" t="s">
        <v>400</v>
      </c>
      <c r="G18" s="950" t="s">
        <v>522</v>
      </c>
      <c r="H18" s="950">
        <v>13</v>
      </c>
      <c r="I18" s="951">
        <v>1.5588</v>
      </c>
    </row>
    <row r="19" spans="1:9" x14ac:dyDescent="0.25">
      <c r="A19" s="950" t="str">
        <f>Inek2022A1a2a[PEPP]&amp;"#"&amp;Inek2022A1a2a[Klasse]</f>
        <v>P003B#14</v>
      </c>
      <c r="B19" s="950">
        <f>Inek2022A1a2a[Klasse2]</f>
        <v>14</v>
      </c>
      <c r="C19" s="951">
        <f>Inek2022A1a2a[BewJeTag2]</f>
        <v>1.5282</v>
      </c>
      <c r="D19" s="950" t="s">
        <v>394</v>
      </c>
      <c r="E19" s="950" t="s">
        <v>395</v>
      </c>
      <c r="F19" s="950" t="s">
        <v>400</v>
      </c>
      <c r="G19" s="950" t="s">
        <v>522</v>
      </c>
      <c r="H19" s="950">
        <v>14</v>
      </c>
      <c r="I19" s="951">
        <v>1.5282</v>
      </c>
    </row>
    <row r="20" spans="1:9" x14ac:dyDescent="0.25">
      <c r="A20" s="950" t="str">
        <f>Inek2022A1a2a[PEPP]&amp;"#"&amp;Inek2022A1a2a[Klasse]</f>
        <v>P003B#15</v>
      </c>
      <c r="B20" s="950">
        <f>Inek2022A1a2a[Klasse2]</f>
        <v>15</v>
      </c>
      <c r="C20" s="951">
        <f>Inek2022A1a2a[BewJeTag2]</f>
        <v>1.4976</v>
      </c>
      <c r="D20" s="950" t="s">
        <v>394</v>
      </c>
      <c r="E20" s="950" t="s">
        <v>395</v>
      </c>
      <c r="F20" s="950" t="s">
        <v>400</v>
      </c>
      <c r="G20" s="950" t="s">
        <v>522</v>
      </c>
      <c r="H20" s="950">
        <v>15</v>
      </c>
      <c r="I20" s="951">
        <v>1.4976</v>
      </c>
    </row>
    <row r="21" spans="1:9" x14ac:dyDescent="0.25">
      <c r="A21" s="950" t="str">
        <f>Inek2022A1a2a[PEPP]&amp;"#"&amp;Inek2022A1a2a[Klasse]</f>
        <v>P003B#16</v>
      </c>
      <c r="B21" s="950">
        <f>Inek2022A1a2a[Klasse2]</f>
        <v>16</v>
      </c>
      <c r="C21" s="951">
        <f>Inek2022A1a2a[BewJeTag2]</f>
        <v>1.4671000000000001</v>
      </c>
      <c r="D21" s="950" t="s">
        <v>394</v>
      </c>
      <c r="E21" s="950" t="s">
        <v>395</v>
      </c>
      <c r="F21" s="950" t="s">
        <v>400</v>
      </c>
      <c r="G21" s="950" t="s">
        <v>522</v>
      </c>
      <c r="H21" s="950">
        <v>16</v>
      </c>
      <c r="I21" s="951">
        <v>1.4671000000000001</v>
      </c>
    </row>
    <row r="22" spans="1:9" x14ac:dyDescent="0.25">
      <c r="A22" s="950" t="str">
        <f>Inek2022A1a2a[PEPP]&amp;"#"&amp;Inek2022A1a2a[Klasse]</f>
        <v>P003B#17</v>
      </c>
      <c r="B22" s="950">
        <f>Inek2022A1a2a[Klasse2]</f>
        <v>17</v>
      </c>
      <c r="C22" s="951">
        <f>Inek2022A1a2a[BewJeTag2]</f>
        <v>1.4365000000000001</v>
      </c>
      <c r="D22" s="950" t="s">
        <v>394</v>
      </c>
      <c r="E22" s="950" t="s">
        <v>395</v>
      </c>
      <c r="F22" s="950" t="s">
        <v>400</v>
      </c>
      <c r="G22" s="950" t="s">
        <v>522</v>
      </c>
      <c r="H22" s="950">
        <v>17</v>
      </c>
      <c r="I22" s="951">
        <v>1.4365000000000001</v>
      </c>
    </row>
    <row r="23" spans="1:9" x14ac:dyDescent="0.25">
      <c r="A23" s="950" t="str">
        <f>Inek2022A1a2a[PEPP]&amp;"#"&amp;Inek2022A1a2a[Klasse]</f>
        <v>P003B#18</v>
      </c>
      <c r="B23" s="950">
        <f>Inek2022A1a2a[Klasse2]</f>
        <v>18</v>
      </c>
      <c r="C23" s="951">
        <f>Inek2022A1a2a[BewJeTag2]</f>
        <v>1.4058999999999999</v>
      </c>
      <c r="D23" s="950" t="s">
        <v>394</v>
      </c>
      <c r="E23" s="950" t="s">
        <v>395</v>
      </c>
      <c r="F23" s="950" t="s">
        <v>400</v>
      </c>
      <c r="G23" s="950" t="s">
        <v>522</v>
      </c>
      <c r="H23" s="950">
        <v>18</v>
      </c>
      <c r="I23" s="951">
        <v>1.4058999999999999</v>
      </c>
    </row>
    <row r="24" spans="1:9" x14ac:dyDescent="0.25">
      <c r="A24" s="950" t="str">
        <f>Inek2022A1a2a[PEPP]&amp;"#"&amp;Inek2022A1a2a[Klasse]</f>
        <v>P003B#19</v>
      </c>
      <c r="B24" s="950">
        <f>Inek2022A1a2a[Klasse2]</f>
        <v>19</v>
      </c>
      <c r="C24" s="951">
        <f>Inek2022A1a2a[BewJeTag2]</f>
        <v>1.3753</v>
      </c>
      <c r="D24" s="950" t="s">
        <v>394</v>
      </c>
      <c r="E24" s="950" t="s">
        <v>395</v>
      </c>
      <c r="F24" s="950" t="s">
        <v>400</v>
      </c>
      <c r="G24" s="950" t="s">
        <v>522</v>
      </c>
      <c r="H24" s="950">
        <v>19</v>
      </c>
      <c r="I24" s="951">
        <v>1.3753</v>
      </c>
    </row>
    <row r="25" spans="1:9" x14ac:dyDescent="0.25">
      <c r="A25" s="950" t="str">
        <f>Inek2022A1a2a[PEPP]&amp;"#"&amp;Inek2022A1a2a[Klasse]</f>
        <v>P003C#1</v>
      </c>
      <c r="B25" s="950">
        <f>Inek2022A1a2a[Klasse2]</f>
        <v>1</v>
      </c>
      <c r="C25" s="951">
        <f>Inek2022A1a2a[BewJeTag2]</f>
        <v>1.7043999999999999</v>
      </c>
      <c r="D25" s="950" t="s">
        <v>394</v>
      </c>
      <c r="E25" s="950" t="s">
        <v>395</v>
      </c>
      <c r="F25" s="950" t="s">
        <v>402</v>
      </c>
      <c r="G25" s="950" t="s">
        <v>523</v>
      </c>
      <c r="H25" s="950">
        <v>1</v>
      </c>
      <c r="I25" s="951">
        <v>1.7043999999999999</v>
      </c>
    </row>
    <row r="26" spans="1:9" x14ac:dyDescent="0.25">
      <c r="A26" s="950" t="str">
        <f>Inek2022A1a2a[PEPP]&amp;"#"&amp;Inek2022A1a2a[Klasse]</f>
        <v>P003C#2</v>
      </c>
      <c r="B26" s="950">
        <f>Inek2022A1a2a[Klasse2]</f>
        <v>2</v>
      </c>
      <c r="C26" s="951">
        <f>Inek2022A1a2a[BewJeTag2]</f>
        <v>1.7043999999999999</v>
      </c>
      <c r="D26" s="950" t="s">
        <v>394</v>
      </c>
      <c r="E26" s="950" t="s">
        <v>395</v>
      </c>
      <c r="F26" s="950" t="s">
        <v>402</v>
      </c>
      <c r="G26" s="950" t="s">
        <v>523</v>
      </c>
      <c r="H26" s="950">
        <v>2</v>
      </c>
      <c r="I26" s="951">
        <v>1.7043999999999999</v>
      </c>
    </row>
    <row r="27" spans="1:9" x14ac:dyDescent="0.25">
      <c r="A27" s="950" t="str">
        <f>Inek2022A1a2a[PEPP]&amp;"#"&amp;Inek2022A1a2a[Klasse]</f>
        <v>P003C#3</v>
      </c>
      <c r="B27" s="950">
        <f>Inek2022A1a2a[Klasse2]</f>
        <v>3</v>
      </c>
      <c r="C27" s="951">
        <f>Inek2022A1a2a[BewJeTag2]</f>
        <v>1.7043999999999999</v>
      </c>
      <c r="D27" s="950" t="s">
        <v>394</v>
      </c>
      <c r="E27" s="950" t="s">
        <v>395</v>
      </c>
      <c r="F27" s="950" t="s">
        <v>402</v>
      </c>
      <c r="G27" s="950" t="s">
        <v>523</v>
      </c>
      <c r="H27" s="950">
        <v>3</v>
      </c>
      <c r="I27" s="951">
        <v>1.7043999999999999</v>
      </c>
    </row>
    <row r="28" spans="1:9" x14ac:dyDescent="0.25">
      <c r="A28" s="950" t="str">
        <f>Inek2022A1a2a[PEPP]&amp;"#"&amp;Inek2022A1a2a[Klasse]</f>
        <v>P003C#4</v>
      </c>
      <c r="B28" s="950">
        <f>Inek2022A1a2a[Klasse2]</f>
        <v>4</v>
      </c>
      <c r="C28" s="951">
        <f>Inek2022A1a2a[BewJeTag2]</f>
        <v>1.7043999999999999</v>
      </c>
      <c r="D28" s="950" t="s">
        <v>394</v>
      </c>
      <c r="E28" s="950" t="s">
        <v>395</v>
      </c>
      <c r="F28" s="950" t="s">
        <v>402</v>
      </c>
      <c r="G28" s="950" t="s">
        <v>523</v>
      </c>
      <c r="H28" s="950">
        <v>4</v>
      </c>
      <c r="I28" s="951">
        <v>1.7043999999999999</v>
      </c>
    </row>
    <row r="29" spans="1:9" x14ac:dyDescent="0.25">
      <c r="A29" s="950" t="str">
        <f>Inek2022A1a2a[PEPP]&amp;"#"&amp;Inek2022A1a2a[Klasse]</f>
        <v>P003C#5</v>
      </c>
      <c r="B29" s="950">
        <f>Inek2022A1a2a[Klasse2]</f>
        <v>5</v>
      </c>
      <c r="C29" s="951">
        <f>Inek2022A1a2a[BewJeTag2]</f>
        <v>1.7043999999999999</v>
      </c>
      <c r="D29" s="950" t="s">
        <v>394</v>
      </c>
      <c r="E29" s="950" t="s">
        <v>395</v>
      </c>
      <c r="F29" s="950" t="s">
        <v>402</v>
      </c>
      <c r="G29" s="950" t="s">
        <v>523</v>
      </c>
      <c r="H29" s="950">
        <v>5</v>
      </c>
      <c r="I29" s="951">
        <v>1.7043999999999999</v>
      </c>
    </row>
    <row r="30" spans="1:9" x14ac:dyDescent="0.25">
      <c r="A30" s="950" t="str">
        <f>Inek2022A1a2a[PEPP]&amp;"#"&amp;Inek2022A1a2a[Klasse]</f>
        <v>P003C#6</v>
      </c>
      <c r="B30" s="950">
        <f>Inek2022A1a2a[Klasse2]</f>
        <v>6</v>
      </c>
      <c r="C30" s="951">
        <f>Inek2022A1a2a[BewJeTag2]</f>
        <v>1.7043999999999999</v>
      </c>
      <c r="D30" s="950" t="s">
        <v>394</v>
      </c>
      <c r="E30" s="950" t="s">
        <v>395</v>
      </c>
      <c r="F30" s="950" t="s">
        <v>402</v>
      </c>
      <c r="G30" s="950" t="s">
        <v>523</v>
      </c>
      <c r="H30" s="950">
        <v>6</v>
      </c>
      <c r="I30" s="951">
        <v>1.7043999999999999</v>
      </c>
    </row>
    <row r="31" spans="1:9" x14ac:dyDescent="0.25">
      <c r="A31" s="950" t="str">
        <f>Inek2022A1a2a[PEPP]&amp;"#"&amp;Inek2022A1a2a[Klasse]</f>
        <v>P003C#7</v>
      </c>
      <c r="B31" s="950">
        <f>Inek2022A1a2a[Klasse2]</f>
        <v>7</v>
      </c>
      <c r="C31" s="951">
        <f>Inek2022A1a2a[BewJeTag2]</f>
        <v>1.6956</v>
      </c>
      <c r="D31" s="950" t="s">
        <v>394</v>
      </c>
      <c r="E31" s="950" t="s">
        <v>395</v>
      </c>
      <c r="F31" s="950" t="s">
        <v>402</v>
      </c>
      <c r="G31" s="950" t="s">
        <v>523</v>
      </c>
      <c r="H31" s="950">
        <v>7</v>
      </c>
      <c r="I31" s="951">
        <v>1.6956</v>
      </c>
    </row>
    <row r="32" spans="1:9" x14ac:dyDescent="0.25">
      <c r="A32" s="950" t="str">
        <f>Inek2022A1a2a[PEPP]&amp;"#"&amp;Inek2022A1a2a[Klasse]</f>
        <v>P003C#8</v>
      </c>
      <c r="B32" s="950">
        <f>Inek2022A1a2a[Klasse2]</f>
        <v>8</v>
      </c>
      <c r="C32" s="951">
        <f>Inek2022A1a2a[BewJeTag2]</f>
        <v>1.6567000000000001</v>
      </c>
      <c r="D32" s="950" t="s">
        <v>394</v>
      </c>
      <c r="E32" s="950" t="s">
        <v>395</v>
      </c>
      <c r="F32" s="950" t="s">
        <v>402</v>
      </c>
      <c r="G32" s="950" t="s">
        <v>523</v>
      </c>
      <c r="H32" s="950">
        <v>8</v>
      </c>
      <c r="I32" s="951">
        <v>1.6567000000000001</v>
      </c>
    </row>
    <row r="33" spans="1:9" x14ac:dyDescent="0.25">
      <c r="A33" s="950" t="str">
        <f>Inek2022A1a2a[PEPP]&amp;"#"&amp;Inek2022A1a2a[Klasse]</f>
        <v>P003C#9</v>
      </c>
      <c r="B33" s="950">
        <f>Inek2022A1a2a[Klasse2]</f>
        <v>9</v>
      </c>
      <c r="C33" s="951">
        <f>Inek2022A1a2a[BewJeTag2]</f>
        <v>1.6178999999999999</v>
      </c>
      <c r="D33" s="950" t="s">
        <v>394</v>
      </c>
      <c r="E33" s="950" t="s">
        <v>395</v>
      </c>
      <c r="F33" s="950" t="s">
        <v>402</v>
      </c>
      <c r="G33" s="950" t="s">
        <v>523</v>
      </c>
      <c r="H33" s="950">
        <v>9</v>
      </c>
      <c r="I33" s="951">
        <v>1.6178999999999999</v>
      </c>
    </row>
    <row r="34" spans="1:9" x14ac:dyDescent="0.25">
      <c r="A34" s="950" t="str">
        <f>Inek2022A1a2a[PEPP]&amp;"#"&amp;Inek2022A1a2a[Klasse]</f>
        <v>P003C#10</v>
      </c>
      <c r="B34" s="950">
        <f>Inek2022A1a2a[Klasse2]</f>
        <v>10</v>
      </c>
      <c r="C34" s="951">
        <f>Inek2022A1a2a[BewJeTag2]</f>
        <v>1.5790999999999999</v>
      </c>
      <c r="D34" s="950" t="s">
        <v>394</v>
      </c>
      <c r="E34" s="950" t="s">
        <v>395</v>
      </c>
      <c r="F34" s="950" t="s">
        <v>402</v>
      </c>
      <c r="G34" s="950" t="s">
        <v>523</v>
      </c>
      <c r="H34" s="950">
        <v>10</v>
      </c>
      <c r="I34" s="951">
        <v>1.5790999999999999</v>
      </c>
    </row>
    <row r="35" spans="1:9" x14ac:dyDescent="0.25">
      <c r="A35" s="950" t="str">
        <f>Inek2022A1a2a[PEPP]&amp;"#"&amp;Inek2022A1a2a[Klasse]</f>
        <v>P003C#11</v>
      </c>
      <c r="B35" s="950">
        <f>Inek2022A1a2a[Klasse2]</f>
        <v>11</v>
      </c>
      <c r="C35" s="951">
        <f>Inek2022A1a2a[BewJeTag2]</f>
        <v>1.5402</v>
      </c>
      <c r="D35" s="950" t="s">
        <v>394</v>
      </c>
      <c r="E35" s="950" t="s">
        <v>395</v>
      </c>
      <c r="F35" s="950" t="s">
        <v>402</v>
      </c>
      <c r="G35" s="950" t="s">
        <v>523</v>
      </c>
      <c r="H35" s="950">
        <v>11</v>
      </c>
      <c r="I35" s="951">
        <v>1.5402</v>
      </c>
    </row>
    <row r="36" spans="1:9" x14ac:dyDescent="0.25">
      <c r="A36" s="950" t="str">
        <f>Inek2022A1a2a[PEPP]&amp;"#"&amp;Inek2022A1a2a[Klasse]</f>
        <v>P003C#12</v>
      </c>
      <c r="B36" s="950">
        <f>Inek2022A1a2a[Klasse2]</f>
        <v>12</v>
      </c>
      <c r="C36" s="951">
        <f>Inek2022A1a2a[BewJeTag2]</f>
        <v>1.5014000000000001</v>
      </c>
      <c r="D36" s="950" t="s">
        <v>394</v>
      </c>
      <c r="E36" s="950" t="s">
        <v>395</v>
      </c>
      <c r="F36" s="950" t="s">
        <v>402</v>
      </c>
      <c r="G36" s="950" t="s">
        <v>523</v>
      </c>
      <c r="H36" s="950">
        <v>12</v>
      </c>
      <c r="I36" s="951">
        <v>1.5014000000000001</v>
      </c>
    </row>
    <row r="37" spans="1:9" x14ac:dyDescent="0.25">
      <c r="A37" s="950" t="str">
        <f>Inek2022A1a2a[PEPP]&amp;"#"&amp;Inek2022A1a2a[Klasse]</f>
        <v>P003C#13</v>
      </c>
      <c r="B37" s="950">
        <f>Inek2022A1a2a[Klasse2]</f>
        <v>13</v>
      </c>
      <c r="C37" s="951">
        <f>Inek2022A1a2a[BewJeTag2]</f>
        <v>1.4625999999999999</v>
      </c>
      <c r="D37" s="950" t="s">
        <v>394</v>
      </c>
      <c r="E37" s="950" t="s">
        <v>395</v>
      </c>
      <c r="F37" s="950" t="s">
        <v>402</v>
      </c>
      <c r="G37" s="950" t="s">
        <v>523</v>
      </c>
      <c r="H37" s="950">
        <v>13</v>
      </c>
      <c r="I37" s="951">
        <v>1.4625999999999999</v>
      </c>
    </row>
    <row r="38" spans="1:9" x14ac:dyDescent="0.25">
      <c r="A38" s="950" t="str">
        <f>Inek2022A1a2a[PEPP]&amp;"#"&amp;Inek2022A1a2a[Klasse]</f>
        <v>P003C#14</v>
      </c>
      <c r="B38" s="950">
        <f>Inek2022A1a2a[Klasse2]</f>
        <v>14</v>
      </c>
      <c r="C38" s="951">
        <f>Inek2022A1a2a[BewJeTag2]</f>
        <v>1.4238</v>
      </c>
      <c r="D38" s="950" t="s">
        <v>394</v>
      </c>
      <c r="E38" s="950" t="s">
        <v>395</v>
      </c>
      <c r="F38" s="950" t="s">
        <v>402</v>
      </c>
      <c r="G38" s="950" t="s">
        <v>523</v>
      </c>
      <c r="H38" s="950">
        <v>14</v>
      </c>
      <c r="I38" s="951">
        <v>1.4238</v>
      </c>
    </row>
    <row r="39" spans="1:9" x14ac:dyDescent="0.25">
      <c r="A39" s="950" t="str">
        <f>Inek2022A1a2a[PEPP]&amp;"#"&amp;Inek2022A1a2a[Klasse]</f>
        <v>P003C#15</v>
      </c>
      <c r="B39" s="950">
        <f>Inek2022A1a2a[Klasse2]</f>
        <v>15</v>
      </c>
      <c r="C39" s="951">
        <f>Inek2022A1a2a[BewJeTag2]</f>
        <v>1.3849</v>
      </c>
      <c r="D39" s="950" t="s">
        <v>394</v>
      </c>
      <c r="E39" s="950" t="s">
        <v>395</v>
      </c>
      <c r="F39" s="950" t="s">
        <v>402</v>
      </c>
      <c r="G39" s="950" t="s">
        <v>523</v>
      </c>
      <c r="H39" s="950">
        <v>15</v>
      </c>
      <c r="I39" s="951">
        <v>1.3849</v>
      </c>
    </row>
    <row r="40" spans="1:9" x14ac:dyDescent="0.25">
      <c r="A40" s="950" t="str">
        <f>Inek2022A1a2a[PEPP]&amp;"#"&amp;Inek2022A1a2a[Klasse]</f>
        <v>P003C#16</v>
      </c>
      <c r="B40" s="950">
        <f>Inek2022A1a2a[Klasse2]</f>
        <v>16</v>
      </c>
      <c r="C40" s="951">
        <f>Inek2022A1a2a[BewJeTag2]</f>
        <v>1.3460000000000001</v>
      </c>
      <c r="D40" s="950" t="s">
        <v>394</v>
      </c>
      <c r="E40" s="950" t="s">
        <v>395</v>
      </c>
      <c r="F40" s="950" t="s">
        <v>402</v>
      </c>
      <c r="G40" s="950" t="s">
        <v>523</v>
      </c>
      <c r="H40" s="950">
        <v>16</v>
      </c>
      <c r="I40" s="951">
        <v>1.3460000000000001</v>
      </c>
    </row>
    <row r="41" spans="1:9" x14ac:dyDescent="0.25">
      <c r="A41" s="950" t="str">
        <f>Inek2022A1a2a[PEPP]&amp;"#"&amp;Inek2022A1a2a[Klasse]</f>
        <v>P003C#17</v>
      </c>
      <c r="B41" s="950">
        <f>Inek2022A1a2a[Klasse2]</f>
        <v>17</v>
      </c>
      <c r="C41" s="951">
        <f>Inek2022A1a2a[BewJeTag2]</f>
        <v>1.3072999999999999</v>
      </c>
      <c r="D41" s="950" t="s">
        <v>394</v>
      </c>
      <c r="E41" s="950" t="s">
        <v>395</v>
      </c>
      <c r="F41" s="950" t="s">
        <v>402</v>
      </c>
      <c r="G41" s="950" t="s">
        <v>523</v>
      </c>
      <c r="H41" s="950">
        <v>17</v>
      </c>
      <c r="I41" s="951">
        <v>1.3072999999999999</v>
      </c>
    </row>
    <row r="42" spans="1:9" x14ac:dyDescent="0.25">
      <c r="A42" s="950" t="str">
        <f>Inek2022A1a2a[PEPP]&amp;"#"&amp;Inek2022A1a2a[Klasse]</f>
        <v>P003C#18</v>
      </c>
      <c r="B42" s="950">
        <f>Inek2022A1a2a[Klasse2]</f>
        <v>18</v>
      </c>
      <c r="C42" s="951">
        <f>Inek2022A1a2a[BewJeTag2]</f>
        <v>1.2684</v>
      </c>
      <c r="D42" s="950" t="s">
        <v>394</v>
      </c>
      <c r="E42" s="950" t="s">
        <v>395</v>
      </c>
      <c r="F42" s="950" t="s">
        <v>402</v>
      </c>
      <c r="G42" s="950" t="s">
        <v>523</v>
      </c>
      <c r="H42" s="950">
        <v>18</v>
      </c>
      <c r="I42" s="951">
        <v>1.2684</v>
      </c>
    </row>
    <row r="43" spans="1:9" x14ac:dyDescent="0.25">
      <c r="A43" s="950" t="str">
        <f>Inek2022A1a2a[PEPP]&amp;"#"&amp;Inek2022A1a2a[Klasse]</f>
        <v>P003C#19</v>
      </c>
      <c r="B43" s="950">
        <f>Inek2022A1a2a[Klasse2]</f>
        <v>19</v>
      </c>
      <c r="C43" s="951">
        <f>Inek2022A1a2a[BewJeTag2]</f>
        <v>1.2296</v>
      </c>
      <c r="D43" s="950" t="s">
        <v>394</v>
      </c>
      <c r="E43" s="950" t="s">
        <v>395</v>
      </c>
      <c r="F43" s="950" t="s">
        <v>402</v>
      </c>
      <c r="G43" s="950" t="s">
        <v>523</v>
      </c>
      <c r="H43" s="950">
        <v>19</v>
      </c>
      <c r="I43" s="951">
        <v>1.2296</v>
      </c>
    </row>
    <row r="44" spans="1:9" x14ac:dyDescent="0.25">
      <c r="A44" s="950" t="str">
        <f>Inek2022A1a2a[PEPP]&amp;"#"&amp;Inek2022A1a2a[Klasse]</f>
        <v>PA01A#1</v>
      </c>
      <c r="B44" s="950">
        <f>Inek2022A1a2a[Klasse2]</f>
        <v>1</v>
      </c>
      <c r="C44" s="951">
        <f>Inek2022A1a2a[BewJeTag2]</f>
        <v>1.3655999999999999</v>
      </c>
      <c r="D44" s="950" t="s">
        <v>394</v>
      </c>
      <c r="E44" s="950" t="s">
        <v>404</v>
      </c>
      <c r="F44" s="950" t="s">
        <v>405</v>
      </c>
      <c r="G44" s="950" t="s">
        <v>406</v>
      </c>
      <c r="H44" s="950">
        <v>1</v>
      </c>
      <c r="I44" s="951">
        <v>1.3655999999999999</v>
      </c>
    </row>
    <row r="45" spans="1:9" x14ac:dyDescent="0.25">
      <c r="A45" s="950" t="str">
        <f>Inek2022A1a2a[PEPP]&amp;"#"&amp;Inek2022A1a2a[Klasse]</f>
        <v>PA01A#2</v>
      </c>
      <c r="B45" s="950">
        <f>Inek2022A1a2a[Klasse2]</f>
        <v>2</v>
      </c>
      <c r="C45" s="951">
        <f>Inek2022A1a2a[BewJeTag2]</f>
        <v>1.3431</v>
      </c>
      <c r="D45" s="950" t="s">
        <v>394</v>
      </c>
      <c r="E45" s="950" t="s">
        <v>404</v>
      </c>
      <c r="F45" s="950" t="s">
        <v>405</v>
      </c>
      <c r="G45" s="950" t="s">
        <v>406</v>
      </c>
      <c r="H45" s="950">
        <v>2</v>
      </c>
      <c r="I45" s="951">
        <v>1.3431</v>
      </c>
    </row>
    <row r="46" spans="1:9" x14ac:dyDescent="0.25">
      <c r="A46" s="950" t="str">
        <f>Inek2022A1a2a[PEPP]&amp;"#"&amp;Inek2022A1a2a[Klasse]</f>
        <v>PA01A#3</v>
      </c>
      <c r="B46" s="950">
        <f>Inek2022A1a2a[Klasse2]</f>
        <v>3</v>
      </c>
      <c r="C46" s="951">
        <f>Inek2022A1a2a[BewJeTag2]</f>
        <v>1.3213999999999999</v>
      </c>
      <c r="D46" s="950" t="s">
        <v>394</v>
      </c>
      <c r="E46" s="950" t="s">
        <v>404</v>
      </c>
      <c r="F46" s="950" t="s">
        <v>405</v>
      </c>
      <c r="G46" s="950" t="s">
        <v>406</v>
      </c>
      <c r="H46" s="950">
        <v>3</v>
      </c>
      <c r="I46" s="951">
        <v>1.3213999999999999</v>
      </c>
    </row>
    <row r="47" spans="1:9" x14ac:dyDescent="0.25">
      <c r="A47" s="950" t="str">
        <f>Inek2022A1a2a[PEPP]&amp;"#"&amp;Inek2022A1a2a[Klasse]</f>
        <v>PA01A#4</v>
      </c>
      <c r="B47" s="950">
        <f>Inek2022A1a2a[Klasse2]</f>
        <v>4</v>
      </c>
      <c r="C47" s="951">
        <f>Inek2022A1a2a[BewJeTag2]</f>
        <v>1.2999000000000001</v>
      </c>
      <c r="D47" s="950" t="s">
        <v>394</v>
      </c>
      <c r="E47" s="950" t="s">
        <v>404</v>
      </c>
      <c r="F47" s="950" t="s">
        <v>405</v>
      </c>
      <c r="G47" s="950" t="s">
        <v>406</v>
      </c>
      <c r="H47" s="950">
        <v>4</v>
      </c>
      <c r="I47" s="951">
        <v>1.2999000000000001</v>
      </c>
    </row>
    <row r="48" spans="1:9" x14ac:dyDescent="0.25">
      <c r="A48" s="950" t="str">
        <f>Inek2022A1a2a[PEPP]&amp;"#"&amp;Inek2022A1a2a[Klasse]</f>
        <v>PA01A#5</v>
      </c>
      <c r="B48" s="950">
        <f>Inek2022A1a2a[Klasse2]</f>
        <v>5</v>
      </c>
      <c r="C48" s="951">
        <f>Inek2022A1a2a[BewJeTag2]</f>
        <v>1.2782</v>
      </c>
      <c r="D48" s="950" t="s">
        <v>394</v>
      </c>
      <c r="E48" s="950" t="s">
        <v>404</v>
      </c>
      <c r="F48" s="950" t="s">
        <v>405</v>
      </c>
      <c r="G48" s="950" t="s">
        <v>406</v>
      </c>
      <c r="H48" s="950">
        <v>5</v>
      </c>
      <c r="I48" s="951">
        <v>1.2782</v>
      </c>
    </row>
    <row r="49" spans="1:9" x14ac:dyDescent="0.25">
      <c r="A49" s="950" t="str">
        <f>Inek2022A1a2a[PEPP]&amp;"#"&amp;Inek2022A1a2a[Klasse]</f>
        <v>PA01A#6</v>
      </c>
      <c r="B49" s="950">
        <f>Inek2022A1a2a[Klasse2]</f>
        <v>6</v>
      </c>
      <c r="C49" s="951">
        <f>Inek2022A1a2a[BewJeTag2]</f>
        <v>1.2566999999999999</v>
      </c>
      <c r="D49" s="950" t="s">
        <v>394</v>
      </c>
      <c r="E49" s="950" t="s">
        <v>404</v>
      </c>
      <c r="F49" s="950" t="s">
        <v>405</v>
      </c>
      <c r="G49" s="950" t="s">
        <v>406</v>
      </c>
      <c r="H49" s="950">
        <v>6</v>
      </c>
      <c r="I49" s="951">
        <v>1.2566999999999999</v>
      </c>
    </row>
    <row r="50" spans="1:9" x14ac:dyDescent="0.25">
      <c r="A50" s="950" t="str">
        <f>Inek2022A1a2a[PEPP]&amp;"#"&amp;Inek2022A1a2a[Klasse]</f>
        <v>PA01A#7</v>
      </c>
      <c r="B50" s="950">
        <f>Inek2022A1a2a[Klasse2]</f>
        <v>7</v>
      </c>
      <c r="C50" s="951">
        <f>Inek2022A1a2a[BewJeTag2]</f>
        <v>1.2350000000000001</v>
      </c>
      <c r="D50" s="950" t="s">
        <v>394</v>
      </c>
      <c r="E50" s="950" t="s">
        <v>404</v>
      </c>
      <c r="F50" s="950" t="s">
        <v>405</v>
      </c>
      <c r="G50" s="950" t="s">
        <v>406</v>
      </c>
      <c r="H50" s="950">
        <v>7</v>
      </c>
      <c r="I50" s="951">
        <v>1.2350000000000001</v>
      </c>
    </row>
    <row r="51" spans="1:9" x14ac:dyDescent="0.25">
      <c r="A51" s="950" t="str">
        <f>Inek2022A1a2a[PEPP]&amp;"#"&amp;Inek2022A1a2a[Klasse]</f>
        <v>PA01B#1</v>
      </c>
      <c r="B51" s="950">
        <f>Inek2022A1a2a[Klasse2]</f>
        <v>1</v>
      </c>
      <c r="C51" s="951">
        <f>Inek2022A1a2a[BewJeTag2]</f>
        <v>1.2936000000000001</v>
      </c>
      <c r="D51" s="950" t="s">
        <v>394</v>
      </c>
      <c r="E51" s="950" t="s">
        <v>404</v>
      </c>
      <c r="F51" s="950" t="s">
        <v>407</v>
      </c>
      <c r="G51" s="950" t="s">
        <v>408</v>
      </c>
      <c r="H51" s="950">
        <v>1</v>
      </c>
      <c r="I51" s="951">
        <v>1.2936000000000001</v>
      </c>
    </row>
    <row r="52" spans="1:9" x14ac:dyDescent="0.25">
      <c r="A52" s="950" t="str">
        <f>Inek2022A1a2a[PEPP]&amp;"#"&amp;Inek2022A1a2a[Klasse]</f>
        <v>PA01B#2</v>
      </c>
      <c r="B52" s="950">
        <f>Inek2022A1a2a[Klasse2]</f>
        <v>2</v>
      </c>
      <c r="C52" s="951">
        <f>Inek2022A1a2a[BewJeTag2]</f>
        <v>1.2589999999999999</v>
      </c>
      <c r="D52" s="950" t="s">
        <v>394</v>
      </c>
      <c r="E52" s="950" t="s">
        <v>404</v>
      </c>
      <c r="F52" s="950" t="s">
        <v>407</v>
      </c>
      <c r="G52" s="950" t="s">
        <v>408</v>
      </c>
      <c r="H52" s="950">
        <v>2</v>
      </c>
      <c r="I52" s="951">
        <v>1.2589999999999999</v>
      </c>
    </row>
    <row r="53" spans="1:9" x14ac:dyDescent="0.25">
      <c r="A53" s="950" t="str">
        <f>Inek2022A1a2a[PEPP]&amp;"#"&amp;Inek2022A1a2a[Klasse]</f>
        <v>PA01B#3</v>
      </c>
      <c r="B53" s="950">
        <f>Inek2022A1a2a[Klasse2]</f>
        <v>3</v>
      </c>
      <c r="C53" s="951">
        <f>Inek2022A1a2a[BewJeTag2]</f>
        <v>1.2289000000000001</v>
      </c>
      <c r="D53" s="950" t="s">
        <v>394</v>
      </c>
      <c r="E53" s="950" t="s">
        <v>404</v>
      </c>
      <c r="F53" s="950" t="s">
        <v>407</v>
      </c>
      <c r="G53" s="950" t="s">
        <v>408</v>
      </c>
      <c r="H53" s="950">
        <v>3</v>
      </c>
      <c r="I53" s="951">
        <v>1.2289000000000001</v>
      </c>
    </row>
    <row r="54" spans="1:9" x14ac:dyDescent="0.25">
      <c r="A54" s="950" t="str">
        <f>Inek2022A1a2a[PEPP]&amp;"#"&amp;Inek2022A1a2a[Klasse]</f>
        <v>PA01B#4</v>
      </c>
      <c r="B54" s="950">
        <f>Inek2022A1a2a[Klasse2]</f>
        <v>4</v>
      </c>
      <c r="C54" s="951">
        <f>Inek2022A1a2a[BewJeTag2]</f>
        <v>1.1989000000000001</v>
      </c>
      <c r="D54" s="950" t="s">
        <v>394</v>
      </c>
      <c r="E54" s="950" t="s">
        <v>404</v>
      </c>
      <c r="F54" s="950" t="s">
        <v>407</v>
      </c>
      <c r="G54" s="950" t="s">
        <v>408</v>
      </c>
      <c r="H54" s="950">
        <v>4</v>
      </c>
      <c r="I54" s="951">
        <v>1.1989000000000001</v>
      </c>
    </row>
    <row r="55" spans="1:9" x14ac:dyDescent="0.25">
      <c r="A55" s="950" t="str">
        <f>Inek2022A1a2a[PEPP]&amp;"#"&amp;Inek2022A1a2a[Klasse]</f>
        <v>PA01B#5</v>
      </c>
      <c r="B55" s="950">
        <f>Inek2022A1a2a[Klasse2]</f>
        <v>5</v>
      </c>
      <c r="C55" s="951">
        <f>Inek2022A1a2a[BewJeTag2]</f>
        <v>1.1689000000000001</v>
      </c>
      <c r="D55" s="950" t="s">
        <v>394</v>
      </c>
      <c r="E55" s="950" t="s">
        <v>404</v>
      </c>
      <c r="F55" s="950" t="s">
        <v>407</v>
      </c>
      <c r="G55" s="950" t="s">
        <v>408</v>
      </c>
      <c r="H55" s="950">
        <v>5</v>
      </c>
      <c r="I55" s="951">
        <v>1.1689000000000001</v>
      </c>
    </row>
    <row r="56" spans="1:9" x14ac:dyDescent="0.25">
      <c r="A56" s="950" t="str">
        <f>Inek2022A1a2a[PEPP]&amp;"#"&amp;Inek2022A1a2a[Klasse]</f>
        <v>PA01B#6</v>
      </c>
      <c r="B56" s="950">
        <f>Inek2022A1a2a[Klasse2]</f>
        <v>6</v>
      </c>
      <c r="C56" s="951">
        <f>Inek2022A1a2a[BewJeTag2]</f>
        <v>1.1389</v>
      </c>
      <c r="D56" s="950" t="s">
        <v>394</v>
      </c>
      <c r="E56" s="950" t="s">
        <v>404</v>
      </c>
      <c r="F56" s="950" t="s">
        <v>407</v>
      </c>
      <c r="G56" s="950" t="s">
        <v>408</v>
      </c>
      <c r="H56" s="950">
        <v>6</v>
      </c>
      <c r="I56" s="951">
        <v>1.1389</v>
      </c>
    </row>
    <row r="57" spans="1:9" x14ac:dyDescent="0.25">
      <c r="A57" s="950" t="str">
        <f>Inek2022A1a2a[PEPP]&amp;"#"&amp;Inek2022A1a2a[Klasse]</f>
        <v>PA01B#7</v>
      </c>
      <c r="B57" s="950">
        <f>Inek2022A1a2a[Klasse2]</f>
        <v>7</v>
      </c>
      <c r="C57" s="951">
        <f>Inek2022A1a2a[BewJeTag2]</f>
        <v>1.1089</v>
      </c>
      <c r="D57" s="950" t="s">
        <v>394</v>
      </c>
      <c r="E57" s="950" t="s">
        <v>404</v>
      </c>
      <c r="F57" s="950" t="s">
        <v>407</v>
      </c>
      <c r="G57" s="950" t="s">
        <v>408</v>
      </c>
      <c r="H57" s="950">
        <v>7</v>
      </c>
      <c r="I57" s="951">
        <v>1.1089</v>
      </c>
    </row>
    <row r="58" spans="1:9" x14ac:dyDescent="0.25">
      <c r="A58" s="950" t="str">
        <f>Inek2022A1a2a[PEPP]&amp;"#"&amp;Inek2022A1a2a[Klasse]</f>
        <v>PA01B#8</v>
      </c>
      <c r="B58" s="950">
        <f>Inek2022A1a2a[Klasse2]</f>
        <v>8</v>
      </c>
      <c r="C58" s="951">
        <f>Inek2022A1a2a[BewJeTag2]</f>
        <v>1.0789</v>
      </c>
      <c r="D58" s="950" t="s">
        <v>394</v>
      </c>
      <c r="E58" s="950" t="s">
        <v>404</v>
      </c>
      <c r="F58" s="950" t="s">
        <v>407</v>
      </c>
      <c r="G58" s="950" t="s">
        <v>408</v>
      </c>
      <c r="H58" s="950">
        <v>8</v>
      </c>
      <c r="I58" s="951">
        <v>1.0789</v>
      </c>
    </row>
    <row r="59" spans="1:9" x14ac:dyDescent="0.25">
      <c r="A59" s="950" t="str">
        <f>Inek2022A1a2a[PEPP]&amp;"#"&amp;Inek2022A1a2a[Klasse]</f>
        <v>PA02A#1</v>
      </c>
      <c r="B59" s="950">
        <f>Inek2022A1a2a[Klasse2]</f>
        <v>1</v>
      </c>
      <c r="C59" s="951">
        <f>Inek2022A1a2a[BewJeTag2]</f>
        <v>1.5183</v>
      </c>
      <c r="D59" s="950" t="s">
        <v>394</v>
      </c>
      <c r="E59" s="950" t="s">
        <v>404</v>
      </c>
      <c r="F59" s="950" t="s">
        <v>409</v>
      </c>
      <c r="G59" s="950" t="s">
        <v>524</v>
      </c>
      <c r="H59" s="950">
        <v>1</v>
      </c>
      <c r="I59" s="951">
        <v>1.5183</v>
      </c>
    </row>
    <row r="60" spans="1:9" x14ac:dyDescent="0.25">
      <c r="A60" s="950" t="str">
        <f>Inek2022A1a2a[PEPP]&amp;"#"&amp;Inek2022A1a2a[Klasse]</f>
        <v>PA02A#2</v>
      </c>
      <c r="B60" s="950">
        <f>Inek2022A1a2a[Klasse2]</f>
        <v>2</v>
      </c>
      <c r="C60" s="951">
        <f>Inek2022A1a2a[BewJeTag2]</f>
        <v>1.3340000000000001</v>
      </c>
      <c r="D60" s="950" t="s">
        <v>394</v>
      </c>
      <c r="E60" s="950" t="s">
        <v>404</v>
      </c>
      <c r="F60" s="950" t="s">
        <v>409</v>
      </c>
      <c r="G60" s="950" t="s">
        <v>524</v>
      </c>
      <c r="H60" s="950">
        <v>2</v>
      </c>
      <c r="I60" s="951">
        <v>1.3340000000000001</v>
      </c>
    </row>
    <row r="61" spans="1:9" x14ac:dyDescent="0.25">
      <c r="A61" s="950" t="str">
        <f>Inek2022A1a2a[PEPP]&amp;"#"&amp;Inek2022A1a2a[Klasse]</f>
        <v>PA02A#3</v>
      </c>
      <c r="B61" s="950">
        <f>Inek2022A1a2a[Klasse2]</f>
        <v>3</v>
      </c>
      <c r="C61" s="951">
        <f>Inek2022A1a2a[BewJeTag2]</f>
        <v>1.2718</v>
      </c>
      <c r="D61" s="950" t="s">
        <v>394</v>
      </c>
      <c r="E61" s="950" t="s">
        <v>404</v>
      </c>
      <c r="F61" s="950" t="s">
        <v>409</v>
      </c>
      <c r="G61" s="950" t="s">
        <v>524</v>
      </c>
      <c r="H61" s="950">
        <v>3</v>
      </c>
      <c r="I61" s="951">
        <v>1.2718</v>
      </c>
    </row>
    <row r="62" spans="1:9" x14ac:dyDescent="0.25">
      <c r="A62" s="950" t="str">
        <f>Inek2022A1a2a[PEPP]&amp;"#"&amp;Inek2022A1a2a[Klasse]</f>
        <v>PA02A#4</v>
      </c>
      <c r="B62" s="950">
        <f>Inek2022A1a2a[Klasse2]</f>
        <v>4</v>
      </c>
      <c r="C62" s="951">
        <f>Inek2022A1a2a[BewJeTag2]</f>
        <v>1.2417</v>
      </c>
      <c r="D62" s="950" t="s">
        <v>394</v>
      </c>
      <c r="E62" s="950" t="s">
        <v>404</v>
      </c>
      <c r="F62" s="950" t="s">
        <v>409</v>
      </c>
      <c r="G62" s="950" t="s">
        <v>524</v>
      </c>
      <c r="H62" s="950">
        <v>4</v>
      </c>
      <c r="I62" s="951">
        <v>1.2417</v>
      </c>
    </row>
    <row r="63" spans="1:9" x14ac:dyDescent="0.25">
      <c r="A63" s="950" t="str">
        <f>Inek2022A1a2a[PEPP]&amp;"#"&amp;Inek2022A1a2a[Klasse]</f>
        <v>PA02A#5</v>
      </c>
      <c r="B63" s="950">
        <f>Inek2022A1a2a[Klasse2]</f>
        <v>5</v>
      </c>
      <c r="C63" s="951">
        <f>Inek2022A1a2a[BewJeTag2]</f>
        <v>1.2281</v>
      </c>
      <c r="D63" s="950" t="s">
        <v>394</v>
      </c>
      <c r="E63" s="950" t="s">
        <v>404</v>
      </c>
      <c r="F63" s="950" t="s">
        <v>409</v>
      </c>
      <c r="G63" s="950" t="s">
        <v>524</v>
      </c>
      <c r="H63" s="950">
        <v>5</v>
      </c>
      <c r="I63" s="951">
        <v>1.2281</v>
      </c>
    </row>
    <row r="64" spans="1:9" x14ac:dyDescent="0.25">
      <c r="A64" s="950" t="str">
        <f>Inek2022A1a2a[PEPP]&amp;"#"&amp;Inek2022A1a2a[Klasse]</f>
        <v>PA02A#6</v>
      </c>
      <c r="B64" s="950">
        <f>Inek2022A1a2a[Klasse2]</f>
        <v>6</v>
      </c>
      <c r="C64" s="951">
        <f>Inek2022A1a2a[BewJeTag2]</f>
        <v>1.2143999999999999</v>
      </c>
      <c r="D64" s="950" t="s">
        <v>394</v>
      </c>
      <c r="E64" s="950" t="s">
        <v>404</v>
      </c>
      <c r="F64" s="950" t="s">
        <v>409</v>
      </c>
      <c r="G64" s="950" t="s">
        <v>524</v>
      </c>
      <c r="H64" s="950">
        <v>6</v>
      </c>
      <c r="I64" s="951">
        <v>1.2143999999999999</v>
      </c>
    </row>
    <row r="65" spans="1:9" x14ac:dyDescent="0.25">
      <c r="A65" s="950" t="str">
        <f>Inek2022A1a2a[PEPP]&amp;"#"&amp;Inek2022A1a2a[Klasse]</f>
        <v>PA02A#7</v>
      </c>
      <c r="B65" s="950">
        <f>Inek2022A1a2a[Klasse2]</f>
        <v>7</v>
      </c>
      <c r="C65" s="951">
        <f>Inek2022A1a2a[BewJeTag2]</f>
        <v>1.2007000000000001</v>
      </c>
      <c r="D65" s="950" t="s">
        <v>394</v>
      </c>
      <c r="E65" s="950" t="s">
        <v>404</v>
      </c>
      <c r="F65" s="950" t="s">
        <v>409</v>
      </c>
      <c r="G65" s="950" t="s">
        <v>524</v>
      </c>
      <c r="H65" s="950">
        <v>7</v>
      </c>
      <c r="I65" s="951">
        <v>1.2007000000000001</v>
      </c>
    </row>
    <row r="66" spans="1:9" x14ac:dyDescent="0.25">
      <c r="A66" s="950" t="str">
        <f>Inek2022A1a2a[PEPP]&amp;"#"&amp;Inek2022A1a2a[Klasse]</f>
        <v>PA02A#8</v>
      </c>
      <c r="B66" s="950">
        <f>Inek2022A1a2a[Klasse2]</f>
        <v>8</v>
      </c>
      <c r="C66" s="951">
        <f>Inek2022A1a2a[BewJeTag2]</f>
        <v>1.1870000000000001</v>
      </c>
      <c r="D66" s="950" t="s">
        <v>394</v>
      </c>
      <c r="E66" s="950" t="s">
        <v>404</v>
      </c>
      <c r="F66" s="950" t="s">
        <v>409</v>
      </c>
      <c r="G66" s="950" t="s">
        <v>524</v>
      </c>
      <c r="H66" s="950">
        <v>8</v>
      </c>
      <c r="I66" s="951">
        <v>1.1870000000000001</v>
      </c>
    </row>
    <row r="67" spans="1:9" x14ac:dyDescent="0.25">
      <c r="A67" s="950" t="str">
        <f>Inek2022A1a2a[PEPP]&amp;"#"&amp;Inek2022A1a2a[Klasse]</f>
        <v>PA02A#9</v>
      </c>
      <c r="B67" s="950">
        <f>Inek2022A1a2a[Klasse2]</f>
        <v>9</v>
      </c>
      <c r="C67" s="951">
        <f>Inek2022A1a2a[BewJeTag2]</f>
        <v>1.1734</v>
      </c>
      <c r="D67" s="950" t="s">
        <v>394</v>
      </c>
      <c r="E67" s="950" t="s">
        <v>404</v>
      </c>
      <c r="F67" s="950" t="s">
        <v>409</v>
      </c>
      <c r="G67" s="950" t="s">
        <v>524</v>
      </c>
      <c r="H67" s="950">
        <v>9</v>
      </c>
      <c r="I67" s="951">
        <v>1.1734</v>
      </c>
    </row>
    <row r="68" spans="1:9" x14ac:dyDescent="0.25">
      <c r="A68" s="950" t="str">
        <f>Inek2022A1a2a[PEPP]&amp;"#"&amp;Inek2022A1a2a[Klasse]</f>
        <v>PA02A#10</v>
      </c>
      <c r="B68" s="950">
        <f>Inek2022A1a2a[Klasse2]</f>
        <v>10</v>
      </c>
      <c r="C68" s="951">
        <f>Inek2022A1a2a[BewJeTag2]</f>
        <v>1.1597</v>
      </c>
      <c r="D68" s="950" t="s">
        <v>394</v>
      </c>
      <c r="E68" s="950" t="s">
        <v>404</v>
      </c>
      <c r="F68" s="950" t="s">
        <v>409</v>
      </c>
      <c r="G68" s="950" t="s">
        <v>524</v>
      </c>
      <c r="H68" s="950">
        <v>10</v>
      </c>
      <c r="I68" s="951">
        <v>1.1597</v>
      </c>
    </row>
    <row r="69" spans="1:9" x14ac:dyDescent="0.25">
      <c r="A69" s="950" t="str">
        <f>Inek2022A1a2a[PEPP]&amp;"#"&amp;Inek2022A1a2a[Klasse]</f>
        <v>PA02A#11</v>
      </c>
      <c r="B69" s="950">
        <f>Inek2022A1a2a[Klasse2]</f>
        <v>11</v>
      </c>
      <c r="C69" s="951">
        <f>Inek2022A1a2a[BewJeTag2]</f>
        <v>1.1459999999999999</v>
      </c>
      <c r="D69" s="950" t="s">
        <v>394</v>
      </c>
      <c r="E69" s="950" t="s">
        <v>404</v>
      </c>
      <c r="F69" s="950" t="s">
        <v>409</v>
      </c>
      <c r="G69" s="950" t="s">
        <v>524</v>
      </c>
      <c r="H69" s="950">
        <v>11</v>
      </c>
      <c r="I69" s="951">
        <v>1.1459999999999999</v>
      </c>
    </row>
    <row r="70" spans="1:9" x14ac:dyDescent="0.25">
      <c r="A70" s="950" t="str">
        <f>Inek2022A1a2a[PEPP]&amp;"#"&amp;Inek2022A1a2a[Klasse]</f>
        <v>PA02A#12</v>
      </c>
      <c r="B70" s="950">
        <f>Inek2022A1a2a[Klasse2]</f>
        <v>12</v>
      </c>
      <c r="C70" s="951">
        <f>Inek2022A1a2a[BewJeTag2]</f>
        <v>1.1323000000000001</v>
      </c>
      <c r="D70" s="950" t="s">
        <v>394</v>
      </c>
      <c r="E70" s="950" t="s">
        <v>404</v>
      </c>
      <c r="F70" s="950" t="s">
        <v>409</v>
      </c>
      <c r="G70" s="950" t="s">
        <v>524</v>
      </c>
      <c r="H70" s="950">
        <v>12</v>
      </c>
      <c r="I70" s="951">
        <v>1.1323000000000001</v>
      </c>
    </row>
    <row r="71" spans="1:9" x14ac:dyDescent="0.25">
      <c r="A71" s="950" t="str">
        <f>Inek2022A1a2a[PEPP]&amp;"#"&amp;Inek2022A1a2a[Klasse]</f>
        <v>PA02A#13</v>
      </c>
      <c r="B71" s="950">
        <f>Inek2022A1a2a[Klasse2]</f>
        <v>13</v>
      </c>
      <c r="C71" s="951">
        <f>Inek2022A1a2a[BewJeTag2]</f>
        <v>1.1186</v>
      </c>
      <c r="D71" s="950" t="s">
        <v>394</v>
      </c>
      <c r="E71" s="950" t="s">
        <v>404</v>
      </c>
      <c r="F71" s="950" t="s">
        <v>409</v>
      </c>
      <c r="G71" s="950" t="s">
        <v>524</v>
      </c>
      <c r="H71" s="950">
        <v>13</v>
      </c>
      <c r="I71" s="951">
        <v>1.1186</v>
      </c>
    </row>
    <row r="72" spans="1:9" x14ac:dyDescent="0.25">
      <c r="A72" s="950" t="str">
        <f>Inek2022A1a2a[PEPP]&amp;"#"&amp;Inek2022A1a2a[Klasse]</f>
        <v>PA02A#14</v>
      </c>
      <c r="B72" s="950">
        <f>Inek2022A1a2a[Klasse2]</f>
        <v>14</v>
      </c>
      <c r="C72" s="951">
        <f>Inek2022A1a2a[BewJeTag2]</f>
        <v>1.105</v>
      </c>
      <c r="D72" s="950" t="s">
        <v>394</v>
      </c>
      <c r="E72" s="950" t="s">
        <v>404</v>
      </c>
      <c r="F72" s="950" t="s">
        <v>409</v>
      </c>
      <c r="G72" s="950" t="s">
        <v>524</v>
      </c>
      <c r="H72" s="950">
        <v>14</v>
      </c>
      <c r="I72" s="951">
        <v>1.105</v>
      </c>
    </row>
    <row r="73" spans="1:9" x14ac:dyDescent="0.25">
      <c r="A73" s="950" t="str">
        <f>Inek2022A1a2a[PEPP]&amp;"#"&amp;Inek2022A1a2a[Klasse]</f>
        <v>PA02A#15</v>
      </c>
      <c r="B73" s="950">
        <f>Inek2022A1a2a[Klasse2]</f>
        <v>15</v>
      </c>
      <c r="C73" s="951">
        <f>Inek2022A1a2a[BewJeTag2]</f>
        <v>1.0912999999999999</v>
      </c>
      <c r="D73" s="950" t="s">
        <v>394</v>
      </c>
      <c r="E73" s="950" t="s">
        <v>404</v>
      </c>
      <c r="F73" s="950" t="s">
        <v>409</v>
      </c>
      <c r="G73" s="950" t="s">
        <v>524</v>
      </c>
      <c r="H73" s="950">
        <v>15</v>
      </c>
      <c r="I73" s="951">
        <v>1.0912999999999999</v>
      </c>
    </row>
    <row r="74" spans="1:9" x14ac:dyDescent="0.25">
      <c r="A74" s="950" t="str">
        <f>Inek2022A1a2a[PEPP]&amp;"#"&amp;Inek2022A1a2a[Klasse]</f>
        <v>PA02A#16</v>
      </c>
      <c r="B74" s="950">
        <f>Inek2022A1a2a[Klasse2]</f>
        <v>16</v>
      </c>
      <c r="C74" s="951">
        <f>Inek2022A1a2a[BewJeTag2]</f>
        <v>1.0775999999999999</v>
      </c>
      <c r="D74" s="950" t="s">
        <v>394</v>
      </c>
      <c r="E74" s="950" t="s">
        <v>404</v>
      </c>
      <c r="F74" s="950" t="s">
        <v>409</v>
      </c>
      <c r="G74" s="950" t="s">
        <v>524</v>
      </c>
      <c r="H74" s="950">
        <v>16</v>
      </c>
      <c r="I74" s="951">
        <v>1.0775999999999999</v>
      </c>
    </row>
    <row r="75" spans="1:9" x14ac:dyDescent="0.25">
      <c r="A75" s="950" t="str">
        <f>Inek2022A1a2a[PEPP]&amp;"#"&amp;Inek2022A1a2a[Klasse]</f>
        <v>PA02A#17</v>
      </c>
      <c r="B75" s="950">
        <f>Inek2022A1a2a[Klasse2]</f>
        <v>17</v>
      </c>
      <c r="C75" s="951">
        <f>Inek2022A1a2a[BewJeTag2]</f>
        <v>1.0639000000000001</v>
      </c>
      <c r="D75" s="950" t="s">
        <v>394</v>
      </c>
      <c r="E75" s="950" t="s">
        <v>404</v>
      </c>
      <c r="F75" s="950" t="s">
        <v>409</v>
      </c>
      <c r="G75" s="950" t="s">
        <v>524</v>
      </c>
      <c r="H75" s="950">
        <v>17</v>
      </c>
      <c r="I75" s="951">
        <v>1.0639000000000001</v>
      </c>
    </row>
    <row r="76" spans="1:9" x14ac:dyDescent="0.25">
      <c r="A76" s="950" t="str">
        <f>Inek2022A1a2a[PEPP]&amp;"#"&amp;Inek2022A1a2a[Klasse]</f>
        <v>PA02B#1</v>
      </c>
      <c r="B76" s="950">
        <f>Inek2022A1a2a[Klasse2]</f>
        <v>1</v>
      </c>
      <c r="C76" s="951">
        <f>Inek2022A1a2a[BewJeTag2]</f>
        <v>1.4814000000000001</v>
      </c>
      <c r="D76" s="950" t="s">
        <v>394</v>
      </c>
      <c r="E76" s="950" t="s">
        <v>404</v>
      </c>
      <c r="F76" s="950" t="s">
        <v>411</v>
      </c>
      <c r="G76" s="950" t="s">
        <v>545</v>
      </c>
      <c r="H76" s="950">
        <v>1</v>
      </c>
      <c r="I76" s="951">
        <v>1.4814000000000001</v>
      </c>
    </row>
    <row r="77" spans="1:9" x14ac:dyDescent="0.25">
      <c r="A77" s="950" t="str">
        <f>Inek2022A1a2a[PEPP]&amp;"#"&amp;Inek2022A1a2a[Klasse]</f>
        <v>PA02B#2</v>
      </c>
      <c r="B77" s="950">
        <f>Inek2022A1a2a[Klasse2]</f>
        <v>2</v>
      </c>
      <c r="C77" s="951">
        <f>Inek2022A1a2a[BewJeTag2]</f>
        <v>1.2971999999999999</v>
      </c>
      <c r="D77" s="950" t="s">
        <v>394</v>
      </c>
      <c r="E77" s="950" t="s">
        <v>404</v>
      </c>
      <c r="F77" s="950" t="s">
        <v>411</v>
      </c>
      <c r="G77" s="950" t="s">
        <v>545</v>
      </c>
      <c r="H77" s="950">
        <v>2</v>
      </c>
      <c r="I77" s="951">
        <v>1.2971999999999999</v>
      </c>
    </row>
    <row r="78" spans="1:9" x14ac:dyDescent="0.25">
      <c r="A78" s="950" t="str">
        <f>Inek2022A1a2a[PEPP]&amp;"#"&amp;Inek2022A1a2a[Klasse]</f>
        <v>PA02B#3</v>
      </c>
      <c r="B78" s="950">
        <f>Inek2022A1a2a[Klasse2]</f>
        <v>3</v>
      </c>
      <c r="C78" s="951">
        <f>Inek2022A1a2a[BewJeTag2]</f>
        <v>1.2262</v>
      </c>
      <c r="D78" s="950" t="s">
        <v>394</v>
      </c>
      <c r="E78" s="950" t="s">
        <v>404</v>
      </c>
      <c r="F78" s="950" t="s">
        <v>411</v>
      </c>
      <c r="G78" s="950" t="s">
        <v>545</v>
      </c>
      <c r="H78" s="950">
        <v>3</v>
      </c>
      <c r="I78" s="951">
        <v>1.2262</v>
      </c>
    </row>
    <row r="79" spans="1:9" x14ac:dyDescent="0.25">
      <c r="A79" s="950" t="str">
        <f>Inek2022A1a2a[PEPP]&amp;"#"&amp;Inek2022A1a2a[Klasse]</f>
        <v>PA02B#4</v>
      </c>
      <c r="B79" s="950">
        <f>Inek2022A1a2a[Klasse2]</f>
        <v>4</v>
      </c>
      <c r="C79" s="951">
        <f>Inek2022A1a2a[BewJeTag2]</f>
        <v>1.1919999999999999</v>
      </c>
      <c r="D79" s="950" t="s">
        <v>394</v>
      </c>
      <c r="E79" s="950" t="s">
        <v>404</v>
      </c>
      <c r="F79" s="950" t="s">
        <v>411</v>
      </c>
      <c r="G79" s="950" t="s">
        <v>545</v>
      </c>
      <c r="H79" s="950">
        <v>4</v>
      </c>
      <c r="I79" s="951">
        <v>1.1919999999999999</v>
      </c>
    </row>
    <row r="80" spans="1:9" x14ac:dyDescent="0.25">
      <c r="A80" s="950" t="str">
        <f>Inek2022A1a2a[PEPP]&amp;"#"&amp;Inek2022A1a2a[Klasse]</f>
        <v>PA02B#5</v>
      </c>
      <c r="B80" s="950">
        <f>Inek2022A1a2a[Klasse2]</f>
        <v>5</v>
      </c>
      <c r="C80" s="951">
        <f>Inek2022A1a2a[BewJeTag2]</f>
        <v>1.1779999999999999</v>
      </c>
      <c r="D80" s="950" t="s">
        <v>394</v>
      </c>
      <c r="E80" s="950" t="s">
        <v>404</v>
      </c>
      <c r="F80" s="950" t="s">
        <v>411</v>
      </c>
      <c r="G80" s="950" t="s">
        <v>545</v>
      </c>
      <c r="H80" s="950">
        <v>5</v>
      </c>
      <c r="I80" s="951">
        <v>1.1779999999999999</v>
      </c>
    </row>
    <row r="81" spans="1:9" x14ac:dyDescent="0.25">
      <c r="A81" s="950" t="str">
        <f>Inek2022A1a2a[PEPP]&amp;"#"&amp;Inek2022A1a2a[Klasse]</f>
        <v>PA02B#6</v>
      </c>
      <c r="B81" s="950">
        <f>Inek2022A1a2a[Klasse2]</f>
        <v>6</v>
      </c>
      <c r="C81" s="951">
        <f>Inek2022A1a2a[BewJeTag2]</f>
        <v>1.1638999999999999</v>
      </c>
      <c r="D81" s="950" t="s">
        <v>394</v>
      </c>
      <c r="E81" s="950" t="s">
        <v>404</v>
      </c>
      <c r="F81" s="950" t="s">
        <v>411</v>
      </c>
      <c r="G81" s="950" t="s">
        <v>545</v>
      </c>
      <c r="H81" s="950">
        <v>6</v>
      </c>
      <c r="I81" s="951">
        <v>1.1638999999999999</v>
      </c>
    </row>
    <row r="82" spans="1:9" x14ac:dyDescent="0.25">
      <c r="A82" s="950" t="str">
        <f>Inek2022A1a2a[PEPP]&amp;"#"&amp;Inek2022A1a2a[Klasse]</f>
        <v>PA02B#7</v>
      </c>
      <c r="B82" s="950">
        <f>Inek2022A1a2a[Klasse2]</f>
        <v>7</v>
      </c>
      <c r="C82" s="951">
        <f>Inek2022A1a2a[BewJeTag2]</f>
        <v>1.1497999999999999</v>
      </c>
      <c r="D82" s="950" t="s">
        <v>394</v>
      </c>
      <c r="E82" s="950" t="s">
        <v>404</v>
      </c>
      <c r="F82" s="950" t="s">
        <v>411</v>
      </c>
      <c r="G82" s="950" t="s">
        <v>545</v>
      </c>
      <c r="H82" s="950">
        <v>7</v>
      </c>
      <c r="I82" s="951">
        <v>1.1497999999999999</v>
      </c>
    </row>
    <row r="83" spans="1:9" x14ac:dyDescent="0.25">
      <c r="A83" s="950" t="str">
        <f>Inek2022A1a2a[PEPP]&amp;"#"&amp;Inek2022A1a2a[Klasse]</f>
        <v>PA02B#8</v>
      </c>
      <c r="B83" s="950">
        <f>Inek2022A1a2a[Klasse2]</f>
        <v>8</v>
      </c>
      <c r="C83" s="951">
        <f>Inek2022A1a2a[BewJeTag2]</f>
        <v>1.1358999999999999</v>
      </c>
      <c r="D83" s="950" t="s">
        <v>394</v>
      </c>
      <c r="E83" s="950" t="s">
        <v>404</v>
      </c>
      <c r="F83" s="950" t="s">
        <v>411</v>
      </c>
      <c r="G83" s="950" t="s">
        <v>545</v>
      </c>
      <c r="H83" s="950">
        <v>8</v>
      </c>
      <c r="I83" s="951">
        <v>1.1358999999999999</v>
      </c>
    </row>
    <row r="84" spans="1:9" x14ac:dyDescent="0.25">
      <c r="A84" s="950" t="str">
        <f>Inek2022A1a2a[PEPP]&amp;"#"&amp;Inek2022A1a2a[Klasse]</f>
        <v>PA02B#9</v>
      </c>
      <c r="B84" s="950">
        <f>Inek2022A1a2a[Klasse2]</f>
        <v>9</v>
      </c>
      <c r="C84" s="951">
        <f>Inek2022A1a2a[BewJeTag2]</f>
        <v>1.1217999999999999</v>
      </c>
      <c r="D84" s="950" t="s">
        <v>394</v>
      </c>
      <c r="E84" s="950" t="s">
        <v>404</v>
      </c>
      <c r="F84" s="950" t="s">
        <v>411</v>
      </c>
      <c r="G84" s="950" t="s">
        <v>545</v>
      </c>
      <c r="H84" s="950">
        <v>9</v>
      </c>
      <c r="I84" s="951">
        <v>1.1217999999999999</v>
      </c>
    </row>
    <row r="85" spans="1:9" x14ac:dyDescent="0.25">
      <c r="A85" s="950" t="str">
        <f>Inek2022A1a2a[PEPP]&amp;"#"&amp;Inek2022A1a2a[Klasse]</f>
        <v>PA02B#10</v>
      </c>
      <c r="B85" s="950">
        <f>Inek2022A1a2a[Klasse2]</f>
        <v>10</v>
      </c>
      <c r="C85" s="951">
        <f>Inek2022A1a2a[BewJeTag2]</f>
        <v>1.1076999999999999</v>
      </c>
      <c r="D85" s="950" t="s">
        <v>394</v>
      </c>
      <c r="E85" s="950" t="s">
        <v>404</v>
      </c>
      <c r="F85" s="950" t="s">
        <v>411</v>
      </c>
      <c r="G85" s="950" t="s">
        <v>545</v>
      </c>
      <c r="H85" s="950">
        <v>10</v>
      </c>
      <c r="I85" s="951">
        <v>1.1076999999999999</v>
      </c>
    </row>
    <row r="86" spans="1:9" x14ac:dyDescent="0.25">
      <c r="A86" s="950" t="str">
        <f>Inek2022A1a2a[PEPP]&amp;"#"&amp;Inek2022A1a2a[Klasse]</f>
        <v>PA02B#11</v>
      </c>
      <c r="B86" s="950">
        <f>Inek2022A1a2a[Klasse2]</f>
        <v>11</v>
      </c>
      <c r="C86" s="951">
        <f>Inek2022A1a2a[BewJeTag2]</f>
        <v>1.0935999999999999</v>
      </c>
      <c r="D86" s="950" t="s">
        <v>394</v>
      </c>
      <c r="E86" s="950" t="s">
        <v>404</v>
      </c>
      <c r="F86" s="950" t="s">
        <v>411</v>
      </c>
      <c r="G86" s="950" t="s">
        <v>545</v>
      </c>
      <c r="H86" s="950">
        <v>11</v>
      </c>
      <c r="I86" s="951">
        <v>1.0935999999999999</v>
      </c>
    </row>
    <row r="87" spans="1:9" x14ac:dyDescent="0.25">
      <c r="A87" s="950" t="str">
        <f>Inek2022A1a2a[PEPP]&amp;"#"&amp;Inek2022A1a2a[Klasse]</f>
        <v>PA02B#12</v>
      </c>
      <c r="B87" s="950">
        <f>Inek2022A1a2a[Klasse2]</f>
        <v>12</v>
      </c>
      <c r="C87" s="951">
        <f>Inek2022A1a2a[BewJeTag2]</f>
        <v>1.0795999999999999</v>
      </c>
      <c r="D87" s="950" t="s">
        <v>394</v>
      </c>
      <c r="E87" s="950" t="s">
        <v>404</v>
      </c>
      <c r="F87" s="950" t="s">
        <v>411</v>
      </c>
      <c r="G87" s="950" t="s">
        <v>545</v>
      </c>
      <c r="H87" s="950">
        <v>12</v>
      </c>
      <c r="I87" s="951">
        <v>1.0795999999999999</v>
      </c>
    </row>
    <row r="88" spans="1:9" x14ac:dyDescent="0.25">
      <c r="A88" s="950" t="str">
        <f>Inek2022A1a2a[PEPP]&amp;"#"&amp;Inek2022A1a2a[Klasse]</f>
        <v>PA02B#13</v>
      </c>
      <c r="B88" s="950">
        <f>Inek2022A1a2a[Klasse2]</f>
        <v>13</v>
      </c>
      <c r="C88" s="951">
        <f>Inek2022A1a2a[BewJeTag2]</f>
        <v>1.0656000000000001</v>
      </c>
      <c r="D88" s="950" t="s">
        <v>394</v>
      </c>
      <c r="E88" s="950" t="s">
        <v>404</v>
      </c>
      <c r="F88" s="950" t="s">
        <v>411</v>
      </c>
      <c r="G88" s="950" t="s">
        <v>545</v>
      </c>
      <c r="H88" s="950">
        <v>13</v>
      </c>
      <c r="I88" s="951">
        <v>1.0656000000000001</v>
      </c>
    </row>
    <row r="89" spans="1:9" x14ac:dyDescent="0.25">
      <c r="A89" s="950" t="str">
        <f>Inek2022A1a2a[PEPP]&amp;"#"&amp;Inek2022A1a2a[Klasse]</f>
        <v>PA02B#14</v>
      </c>
      <c r="B89" s="950">
        <f>Inek2022A1a2a[Klasse2]</f>
        <v>14</v>
      </c>
      <c r="C89" s="951">
        <f>Inek2022A1a2a[BewJeTag2]</f>
        <v>1.0515000000000001</v>
      </c>
      <c r="D89" s="950" t="s">
        <v>394</v>
      </c>
      <c r="E89" s="950" t="s">
        <v>404</v>
      </c>
      <c r="F89" s="950" t="s">
        <v>411</v>
      </c>
      <c r="G89" s="950" t="s">
        <v>545</v>
      </c>
      <c r="H89" s="950">
        <v>14</v>
      </c>
      <c r="I89" s="951">
        <v>1.0515000000000001</v>
      </c>
    </row>
    <row r="90" spans="1:9" x14ac:dyDescent="0.25">
      <c r="A90" s="950" t="str">
        <f>Inek2022A1a2a[PEPP]&amp;"#"&amp;Inek2022A1a2a[Klasse]</f>
        <v>PA02B#15</v>
      </c>
      <c r="B90" s="950">
        <f>Inek2022A1a2a[Klasse2]</f>
        <v>15</v>
      </c>
      <c r="C90" s="951">
        <f>Inek2022A1a2a[BewJeTag2]</f>
        <v>1.0375000000000001</v>
      </c>
      <c r="D90" s="950" t="s">
        <v>394</v>
      </c>
      <c r="E90" s="950" t="s">
        <v>404</v>
      </c>
      <c r="F90" s="950" t="s">
        <v>411</v>
      </c>
      <c r="G90" s="950" t="s">
        <v>545</v>
      </c>
      <c r="H90" s="950">
        <v>15</v>
      </c>
      <c r="I90" s="951">
        <v>1.0375000000000001</v>
      </c>
    </row>
    <row r="91" spans="1:9" x14ac:dyDescent="0.25">
      <c r="A91" s="950" t="str">
        <f>Inek2022A1a2a[PEPP]&amp;"#"&amp;Inek2022A1a2a[Klasse]</f>
        <v>PA02B#16</v>
      </c>
      <c r="B91" s="950">
        <f>Inek2022A1a2a[Klasse2]</f>
        <v>16</v>
      </c>
      <c r="C91" s="951">
        <f>Inek2022A1a2a[BewJeTag2]</f>
        <v>1.0234000000000001</v>
      </c>
      <c r="D91" s="950" t="s">
        <v>394</v>
      </c>
      <c r="E91" s="950" t="s">
        <v>404</v>
      </c>
      <c r="F91" s="950" t="s">
        <v>411</v>
      </c>
      <c r="G91" s="950" t="s">
        <v>545</v>
      </c>
      <c r="H91" s="950">
        <v>16</v>
      </c>
      <c r="I91" s="951">
        <v>1.0234000000000001</v>
      </c>
    </row>
    <row r="92" spans="1:9" x14ac:dyDescent="0.25">
      <c r="A92" s="950" t="str">
        <f>Inek2022A1a2a[PEPP]&amp;"#"&amp;Inek2022A1a2a[Klasse]</f>
        <v>PA02B#17</v>
      </c>
      <c r="B92" s="950">
        <f>Inek2022A1a2a[Klasse2]</f>
        <v>17</v>
      </c>
      <c r="C92" s="951">
        <f>Inek2022A1a2a[BewJeTag2]</f>
        <v>1.0093000000000001</v>
      </c>
      <c r="D92" s="950" t="s">
        <v>394</v>
      </c>
      <c r="E92" s="950" t="s">
        <v>404</v>
      </c>
      <c r="F92" s="950" t="s">
        <v>411</v>
      </c>
      <c r="G92" s="950" t="s">
        <v>545</v>
      </c>
      <c r="H92" s="950">
        <v>17</v>
      </c>
      <c r="I92" s="951">
        <v>1.0093000000000001</v>
      </c>
    </row>
    <row r="93" spans="1:9" x14ac:dyDescent="0.25">
      <c r="A93" s="950" t="str">
        <f>Inek2022A1a2a[PEPP]&amp;"#"&amp;Inek2022A1a2a[Klasse]</f>
        <v>PA02B#18</v>
      </c>
      <c r="B93" s="950">
        <f>Inek2022A1a2a[Klasse2]</f>
        <v>18</v>
      </c>
      <c r="C93" s="951">
        <f>Inek2022A1a2a[BewJeTag2]</f>
        <v>0.99519999999999997</v>
      </c>
      <c r="D93" s="950" t="s">
        <v>394</v>
      </c>
      <c r="E93" s="950" t="s">
        <v>404</v>
      </c>
      <c r="F93" s="950" t="s">
        <v>411</v>
      </c>
      <c r="G93" s="950" t="s">
        <v>545</v>
      </c>
      <c r="H93" s="950">
        <v>18</v>
      </c>
      <c r="I93" s="951">
        <v>0.99519999999999997</v>
      </c>
    </row>
    <row r="94" spans="1:9" x14ac:dyDescent="0.25">
      <c r="A94" s="950" t="str">
        <f>Inek2022A1a2a[PEPP]&amp;"#"&amp;Inek2022A1a2a[Klasse]</f>
        <v>PA02C#1</v>
      </c>
      <c r="B94" s="950">
        <f>Inek2022A1a2a[Klasse2]</f>
        <v>1</v>
      </c>
      <c r="C94" s="951">
        <f>Inek2022A1a2a[BewJeTag2]</f>
        <v>1.4581999999999999</v>
      </c>
      <c r="D94" s="950" t="s">
        <v>394</v>
      </c>
      <c r="E94" s="950" t="s">
        <v>404</v>
      </c>
      <c r="F94" s="950" t="s">
        <v>413</v>
      </c>
      <c r="G94" s="950" t="s">
        <v>546</v>
      </c>
      <c r="H94" s="950">
        <v>1</v>
      </c>
      <c r="I94" s="951">
        <v>1.4581999999999999</v>
      </c>
    </row>
    <row r="95" spans="1:9" x14ac:dyDescent="0.25">
      <c r="A95" s="950" t="str">
        <f>Inek2022A1a2a[PEPP]&amp;"#"&amp;Inek2022A1a2a[Klasse]</f>
        <v>PA02C#2</v>
      </c>
      <c r="B95" s="950">
        <f>Inek2022A1a2a[Klasse2]</f>
        <v>2</v>
      </c>
      <c r="C95" s="951">
        <f>Inek2022A1a2a[BewJeTag2]</f>
        <v>1.2836000000000001</v>
      </c>
      <c r="D95" s="950" t="s">
        <v>394</v>
      </c>
      <c r="E95" s="950" t="s">
        <v>404</v>
      </c>
      <c r="F95" s="950" t="s">
        <v>413</v>
      </c>
      <c r="G95" s="950" t="s">
        <v>546</v>
      </c>
      <c r="H95" s="950">
        <v>2</v>
      </c>
      <c r="I95" s="951">
        <v>1.2836000000000001</v>
      </c>
    </row>
    <row r="96" spans="1:9" x14ac:dyDescent="0.25">
      <c r="A96" s="950" t="str">
        <f>Inek2022A1a2a[PEPP]&amp;"#"&amp;Inek2022A1a2a[Klasse]</f>
        <v>PA02C#3</v>
      </c>
      <c r="B96" s="950">
        <f>Inek2022A1a2a[Klasse2]</f>
        <v>3</v>
      </c>
      <c r="C96" s="951">
        <f>Inek2022A1a2a[BewJeTag2]</f>
        <v>1.2043999999999999</v>
      </c>
      <c r="D96" s="950" t="s">
        <v>394</v>
      </c>
      <c r="E96" s="950" t="s">
        <v>404</v>
      </c>
      <c r="F96" s="950" t="s">
        <v>413</v>
      </c>
      <c r="G96" s="950" t="s">
        <v>546</v>
      </c>
      <c r="H96" s="950">
        <v>3</v>
      </c>
      <c r="I96" s="951">
        <v>1.2043999999999999</v>
      </c>
    </row>
    <row r="97" spans="1:9" x14ac:dyDescent="0.25">
      <c r="A97" s="950" t="str">
        <f>Inek2022A1a2a[PEPP]&amp;"#"&amp;Inek2022A1a2a[Klasse]</f>
        <v>PA02C#4</v>
      </c>
      <c r="B97" s="950">
        <f>Inek2022A1a2a[Klasse2]</f>
        <v>4</v>
      </c>
      <c r="C97" s="951">
        <f>Inek2022A1a2a[BewJeTag2]</f>
        <v>1.1726000000000001</v>
      </c>
      <c r="D97" s="950" t="s">
        <v>394</v>
      </c>
      <c r="E97" s="950" t="s">
        <v>404</v>
      </c>
      <c r="F97" s="950" t="s">
        <v>413</v>
      </c>
      <c r="G97" s="950" t="s">
        <v>546</v>
      </c>
      <c r="H97" s="950">
        <v>4</v>
      </c>
      <c r="I97" s="951">
        <v>1.1726000000000001</v>
      </c>
    </row>
    <row r="98" spans="1:9" x14ac:dyDescent="0.25">
      <c r="A98" s="950" t="str">
        <f>Inek2022A1a2a[PEPP]&amp;"#"&amp;Inek2022A1a2a[Klasse]</f>
        <v>PA02C#5</v>
      </c>
      <c r="B98" s="950">
        <f>Inek2022A1a2a[Klasse2]</f>
        <v>5</v>
      </c>
      <c r="C98" s="951">
        <f>Inek2022A1a2a[BewJeTag2]</f>
        <v>1.1554</v>
      </c>
      <c r="D98" s="950" t="s">
        <v>394</v>
      </c>
      <c r="E98" s="950" t="s">
        <v>404</v>
      </c>
      <c r="F98" s="950" t="s">
        <v>413</v>
      </c>
      <c r="G98" s="950" t="s">
        <v>546</v>
      </c>
      <c r="H98" s="950">
        <v>5</v>
      </c>
      <c r="I98" s="951">
        <v>1.1554</v>
      </c>
    </row>
    <row r="99" spans="1:9" x14ac:dyDescent="0.25">
      <c r="A99" s="950" t="str">
        <f>Inek2022A1a2a[PEPP]&amp;"#"&amp;Inek2022A1a2a[Klasse]</f>
        <v>PA02C#6</v>
      </c>
      <c r="B99" s="950">
        <f>Inek2022A1a2a[Klasse2]</f>
        <v>6</v>
      </c>
      <c r="C99" s="951">
        <f>Inek2022A1a2a[BewJeTag2]</f>
        <v>1.1383000000000001</v>
      </c>
      <c r="D99" s="950" t="s">
        <v>394</v>
      </c>
      <c r="E99" s="950" t="s">
        <v>404</v>
      </c>
      <c r="F99" s="950" t="s">
        <v>413</v>
      </c>
      <c r="G99" s="950" t="s">
        <v>546</v>
      </c>
      <c r="H99" s="950">
        <v>6</v>
      </c>
      <c r="I99" s="951">
        <v>1.1383000000000001</v>
      </c>
    </row>
    <row r="100" spans="1:9" x14ac:dyDescent="0.25">
      <c r="A100" s="950" t="str">
        <f>Inek2022A1a2a[PEPP]&amp;"#"&amp;Inek2022A1a2a[Klasse]</f>
        <v>PA02C#7</v>
      </c>
      <c r="B100" s="950">
        <f>Inek2022A1a2a[Klasse2]</f>
        <v>7</v>
      </c>
      <c r="C100" s="951">
        <f>Inek2022A1a2a[BewJeTag2]</f>
        <v>1.1212</v>
      </c>
      <c r="D100" s="950" t="s">
        <v>394</v>
      </c>
      <c r="E100" s="950" t="s">
        <v>404</v>
      </c>
      <c r="F100" s="950" t="s">
        <v>413</v>
      </c>
      <c r="G100" s="950" t="s">
        <v>546</v>
      </c>
      <c r="H100" s="950">
        <v>7</v>
      </c>
      <c r="I100" s="951">
        <v>1.1212</v>
      </c>
    </row>
    <row r="101" spans="1:9" x14ac:dyDescent="0.25">
      <c r="A101" s="950" t="str">
        <f>Inek2022A1a2a[PEPP]&amp;"#"&amp;Inek2022A1a2a[Klasse]</f>
        <v>PA02C#8</v>
      </c>
      <c r="B101" s="950">
        <f>Inek2022A1a2a[Klasse2]</f>
        <v>8</v>
      </c>
      <c r="C101" s="951">
        <f>Inek2022A1a2a[BewJeTag2]</f>
        <v>1.1041000000000001</v>
      </c>
      <c r="D101" s="950" t="s">
        <v>394</v>
      </c>
      <c r="E101" s="950" t="s">
        <v>404</v>
      </c>
      <c r="F101" s="950" t="s">
        <v>413</v>
      </c>
      <c r="G101" s="950" t="s">
        <v>546</v>
      </c>
      <c r="H101" s="950">
        <v>8</v>
      </c>
      <c r="I101" s="951">
        <v>1.1041000000000001</v>
      </c>
    </row>
    <row r="102" spans="1:9" x14ac:dyDescent="0.25">
      <c r="A102" s="950" t="str">
        <f>Inek2022A1a2a[PEPP]&amp;"#"&amp;Inek2022A1a2a[Klasse]</f>
        <v>PA02C#9</v>
      </c>
      <c r="B102" s="950">
        <f>Inek2022A1a2a[Klasse2]</f>
        <v>9</v>
      </c>
      <c r="C102" s="951">
        <f>Inek2022A1a2a[BewJeTag2]</f>
        <v>1.087</v>
      </c>
      <c r="D102" s="950" t="s">
        <v>394</v>
      </c>
      <c r="E102" s="950" t="s">
        <v>404</v>
      </c>
      <c r="F102" s="950" t="s">
        <v>413</v>
      </c>
      <c r="G102" s="950" t="s">
        <v>546</v>
      </c>
      <c r="H102" s="950">
        <v>9</v>
      </c>
      <c r="I102" s="951">
        <v>1.087</v>
      </c>
    </row>
    <row r="103" spans="1:9" x14ac:dyDescent="0.25">
      <c r="A103" s="950" t="str">
        <f>Inek2022A1a2a[PEPP]&amp;"#"&amp;Inek2022A1a2a[Klasse]</f>
        <v>PA02C#10</v>
      </c>
      <c r="B103" s="950">
        <f>Inek2022A1a2a[Klasse2]</f>
        <v>10</v>
      </c>
      <c r="C103" s="951">
        <f>Inek2022A1a2a[BewJeTag2]</f>
        <v>1.0698000000000001</v>
      </c>
      <c r="D103" s="950" t="s">
        <v>394</v>
      </c>
      <c r="E103" s="950" t="s">
        <v>404</v>
      </c>
      <c r="F103" s="950" t="s">
        <v>413</v>
      </c>
      <c r="G103" s="950" t="s">
        <v>546</v>
      </c>
      <c r="H103" s="950">
        <v>10</v>
      </c>
      <c r="I103" s="951">
        <v>1.0698000000000001</v>
      </c>
    </row>
    <row r="104" spans="1:9" x14ac:dyDescent="0.25">
      <c r="A104" s="950" t="str">
        <f>Inek2022A1a2a[PEPP]&amp;"#"&amp;Inek2022A1a2a[Klasse]</f>
        <v>PA02C#11</v>
      </c>
      <c r="B104" s="950">
        <f>Inek2022A1a2a[Klasse2]</f>
        <v>11</v>
      </c>
      <c r="C104" s="951">
        <f>Inek2022A1a2a[BewJeTag2]</f>
        <v>1.0527</v>
      </c>
      <c r="D104" s="950" t="s">
        <v>394</v>
      </c>
      <c r="E104" s="950" t="s">
        <v>404</v>
      </c>
      <c r="F104" s="950" t="s">
        <v>413</v>
      </c>
      <c r="G104" s="950" t="s">
        <v>546</v>
      </c>
      <c r="H104" s="950">
        <v>11</v>
      </c>
      <c r="I104" s="951">
        <v>1.0527</v>
      </c>
    </row>
    <row r="105" spans="1:9" x14ac:dyDescent="0.25">
      <c r="A105" s="950" t="str">
        <f>Inek2022A1a2a[PEPP]&amp;"#"&amp;Inek2022A1a2a[Klasse]</f>
        <v>PA02C#12</v>
      </c>
      <c r="B105" s="950">
        <f>Inek2022A1a2a[Klasse2]</f>
        <v>12</v>
      </c>
      <c r="C105" s="951">
        <f>Inek2022A1a2a[BewJeTag2]</f>
        <v>1.0356000000000001</v>
      </c>
      <c r="D105" s="950" t="s">
        <v>394</v>
      </c>
      <c r="E105" s="950" t="s">
        <v>404</v>
      </c>
      <c r="F105" s="950" t="s">
        <v>413</v>
      </c>
      <c r="G105" s="950" t="s">
        <v>546</v>
      </c>
      <c r="H105" s="950">
        <v>12</v>
      </c>
      <c r="I105" s="951">
        <v>1.0356000000000001</v>
      </c>
    </row>
    <row r="106" spans="1:9" x14ac:dyDescent="0.25">
      <c r="A106" s="950" t="str">
        <f>Inek2022A1a2a[PEPP]&amp;"#"&amp;Inek2022A1a2a[Klasse]</f>
        <v>PA02C#13</v>
      </c>
      <c r="B106" s="950">
        <f>Inek2022A1a2a[Klasse2]</f>
        <v>13</v>
      </c>
      <c r="C106" s="951">
        <f>Inek2022A1a2a[BewJeTag2]</f>
        <v>1.0185</v>
      </c>
      <c r="D106" s="950" t="s">
        <v>394</v>
      </c>
      <c r="E106" s="950" t="s">
        <v>404</v>
      </c>
      <c r="F106" s="950" t="s">
        <v>413</v>
      </c>
      <c r="G106" s="950" t="s">
        <v>546</v>
      </c>
      <c r="H106" s="950">
        <v>13</v>
      </c>
      <c r="I106" s="951">
        <v>1.0185</v>
      </c>
    </row>
    <row r="107" spans="1:9" x14ac:dyDescent="0.25">
      <c r="A107" s="950" t="str">
        <f>Inek2022A1a2a[PEPP]&amp;"#"&amp;Inek2022A1a2a[Klasse]</f>
        <v>PA02C#14</v>
      </c>
      <c r="B107" s="950">
        <f>Inek2022A1a2a[Klasse2]</f>
        <v>14</v>
      </c>
      <c r="C107" s="951">
        <f>Inek2022A1a2a[BewJeTag2]</f>
        <v>1.0013000000000001</v>
      </c>
      <c r="D107" s="950" t="s">
        <v>394</v>
      </c>
      <c r="E107" s="950" t="s">
        <v>404</v>
      </c>
      <c r="F107" s="950" t="s">
        <v>413</v>
      </c>
      <c r="G107" s="950" t="s">
        <v>546</v>
      </c>
      <c r="H107" s="950">
        <v>14</v>
      </c>
      <c r="I107" s="951">
        <v>1.0013000000000001</v>
      </c>
    </row>
    <row r="108" spans="1:9" x14ac:dyDescent="0.25">
      <c r="A108" s="950" t="str">
        <f>Inek2022A1a2a[PEPP]&amp;"#"&amp;Inek2022A1a2a[Klasse]</f>
        <v>PA02C#15</v>
      </c>
      <c r="B108" s="950">
        <f>Inek2022A1a2a[Klasse2]</f>
        <v>15</v>
      </c>
      <c r="C108" s="951">
        <f>Inek2022A1a2a[BewJeTag2]</f>
        <v>0.98419999999999996</v>
      </c>
      <c r="D108" s="950" t="s">
        <v>394</v>
      </c>
      <c r="E108" s="950" t="s">
        <v>404</v>
      </c>
      <c r="F108" s="950" t="s">
        <v>413</v>
      </c>
      <c r="G108" s="950" t="s">
        <v>546</v>
      </c>
      <c r="H108" s="950">
        <v>15</v>
      </c>
      <c r="I108" s="951">
        <v>0.98419999999999996</v>
      </c>
    </row>
    <row r="109" spans="1:9" x14ac:dyDescent="0.25">
      <c r="A109" s="950" t="str">
        <f>Inek2022A1a2a[PEPP]&amp;"#"&amp;Inek2022A1a2a[Klasse]</f>
        <v>PA02C#16</v>
      </c>
      <c r="B109" s="950">
        <f>Inek2022A1a2a[Klasse2]</f>
        <v>16</v>
      </c>
      <c r="C109" s="951">
        <f>Inek2022A1a2a[BewJeTag2]</f>
        <v>0.96709999999999996</v>
      </c>
      <c r="D109" s="950" t="s">
        <v>394</v>
      </c>
      <c r="E109" s="950" t="s">
        <v>404</v>
      </c>
      <c r="F109" s="950" t="s">
        <v>413</v>
      </c>
      <c r="G109" s="950" t="s">
        <v>546</v>
      </c>
      <c r="H109" s="950">
        <v>16</v>
      </c>
      <c r="I109" s="951">
        <v>0.96709999999999996</v>
      </c>
    </row>
    <row r="110" spans="1:9" x14ac:dyDescent="0.25">
      <c r="A110" s="950" t="str">
        <f>Inek2022A1a2a[PEPP]&amp;"#"&amp;Inek2022A1a2a[Klasse]</f>
        <v>PA02C#17</v>
      </c>
      <c r="B110" s="950">
        <f>Inek2022A1a2a[Klasse2]</f>
        <v>17</v>
      </c>
      <c r="C110" s="951">
        <f>Inek2022A1a2a[BewJeTag2]</f>
        <v>0.95</v>
      </c>
      <c r="D110" s="950" t="s">
        <v>394</v>
      </c>
      <c r="E110" s="950" t="s">
        <v>404</v>
      </c>
      <c r="F110" s="950" t="s">
        <v>413</v>
      </c>
      <c r="G110" s="950" t="s">
        <v>546</v>
      </c>
      <c r="H110" s="950">
        <v>17</v>
      </c>
      <c r="I110" s="951">
        <v>0.95</v>
      </c>
    </row>
    <row r="111" spans="1:9" x14ac:dyDescent="0.25">
      <c r="A111" s="950" t="str">
        <f>Inek2022A1a2a[PEPP]&amp;"#"&amp;Inek2022A1a2a[Klasse]</f>
        <v>PA02C#18</v>
      </c>
      <c r="B111" s="950">
        <f>Inek2022A1a2a[Klasse2]</f>
        <v>18</v>
      </c>
      <c r="C111" s="951">
        <f>Inek2022A1a2a[BewJeTag2]</f>
        <v>0.93289999999999995</v>
      </c>
      <c r="D111" s="950" t="s">
        <v>394</v>
      </c>
      <c r="E111" s="950" t="s">
        <v>404</v>
      </c>
      <c r="F111" s="950" t="s">
        <v>413</v>
      </c>
      <c r="G111" s="950" t="s">
        <v>546</v>
      </c>
      <c r="H111" s="950">
        <v>18</v>
      </c>
      <c r="I111" s="951">
        <v>0.93289999999999995</v>
      </c>
    </row>
    <row r="112" spans="1:9" x14ac:dyDescent="0.25">
      <c r="A112" s="950" t="str">
        <f>Inek2022A1a2a[PEPP]&amp;"#"&amp;Inek2022A1a2a[Klasse]</f>
        <v>PA02D#1</v>
      </c>
      <c r="B112" s="950">
        <f>Inek2022A1a2a[Klasse2]</f>
        <v>1</v>
      </c>
      <c r="C112" s="951">
        <f>Inek2022A1a2a[BewJeTag2]</f>
        <v>1.4001999999999999</v>
      </c>
      <c r="D112" s="950" t="s">
        <v>394</v>
      </c>
      <c r="E112" s="950" t="s">
        <v>404</v>
      </c>
      <c r="F112" s="950" t="s">
        <v>415</v>
      </c>
      <c r="G112" s="950" t="s">
        <v>547</v>
      </c>
      <c r="H112" s="950">
        <v>1</v>
      </c>
      <c r="I112" s="951">
        <v>1.4001999999999999</v>
      </c>
    </row>
    <row r="113" spans="1:9" x14ac:dyDescent="0.25">
      <c r="A113" s="950" t="str">
        <f>Inek2022A1a2a[PEPP]&amp;"#"&amp;Inek2022A1a2a[Klasse]</f>
        <v>PA02D#2</v>
      </c>
      <c r="B113" s="950">
        <f>Inek2022A1a2a[Klasse2]</f>
        <v>2</v>
      </c>
      <c r="C113" s="951">
        <f>Inek2022A1a2a[BewJeTag2]</f>
        <v>1.2544</v>
      </c>
      <c r="D113" s="950" t="s">
        <v>394</v>
      </c>
      <c r="E113" s="950" t="s">
        <v>404</v>
      </c>
      <c r="F113" s="950" t="s">
        <v>415</v>
      </c>
      <c r="G113" s="950" t="s">
        <v>547</v>
      </c>
      <c r="H113" s="950">
        <v>2</v>
      </c>
      <c r="I113" s="951">
        <v>1.2544</v>
      </c>
    </row>
    <row r="114" spans="1:9" x14ac:dyDescent="0.25">
      <c r="A114" s="950" t="str">
        <f>Inek2022A1a2a[PEPP]&amp;"#"&amp;Inek2022A1a2a[Klasse]</f>
        <v>PA02D#3</v>
      </c>
      <c r="B114" s="950">
        <f>Inek2022A1a2a[Klasse2]</f>
        <v>3</v>
      </c>
      <c r="C114" s="951">
        <f>Inek2022A1a2a[BewJeTag2]</f>
        <v>1.1767000000000001</v>
      </c>
      <c r="D114" s="950" t="s">
        <v>394</v>
      </c>
      <c r="E114" s="950" t="s">
        <v>404</v>
      </c>
      <c r="F114" s="950" t="s">
        <v>415</v>
      </c>
      <c r="G114" s="950" t="s">
        <v>547</v>
      </c>
      <c r="H114" s="950">
        <v>3</v>
      </c>
      <c r="I114" s="951">
        <v>1.1767000000000001</v>
      </c>
    </row>
    <row r="115" spans="1:9" x14ac:dyDescent="0.25">
      <c r="A115" s="950" t="str">
        <f>Inek2022A1a2a[PEPP]&amp;"#"&amp;Inek2022A1a2a[Klasse]</f>
        <v>PA02D#4</v>
      </c>
      <c r="B115" s="950">
        <f>Inek2022A1a2a[Klasse2]</f>
        <v>4</v>
      </c>
      <c r="C115" s="951">
        <f>Inek2022A1a2a[BewJeTag2]</f>
        <v>1.1212</v>
      </c>
      <c r="D115" s="950" t="s">
        <v>394</v>
      </c>
      <c r="E115" s="950" t="s">
        <v>404</v>
      </c>
      <c r="F115" s="950" t="s">
        <v>415</v>
      </c>
      <c r="G115" s="950" t="s">
        <v>547</v>
      </c>
      <c r="H115" s="950">
        <v>4</v>
      </c>
      <c r="I115" s="951">
        <v>1.1212</v>
      </c>
    </row>
    <row r="116" spans="1:9" x14ac:dyDescent="0.25">
      <c r="A116" s="950" t="str">
        <f>Inek2022A1a2a[PEPP]&amp;"#"&amp;Inek2022A1a2a[Klasse]</f>
        <v>PA02D#5</v>
      </c>
      <c r="B116" s="950">
        <f>Inek2022A1a2a[Klasse2]</f>
        <v>5</v>
      </c>
      <c r="C116" s="951">
        <f>Inek2022A1a2a[BewJeTag2]</f>
        <v>1.0790999999999999</v>
      </c>
      <c r="D116" s="950" t="s">
        <v>394</v>
      </c>
      <c r="E116" s="950" t="s">
        <v>404</v>
      </c>
      <c r="F116" s="950" t="s">
        <v>415</v>
      </c>
      <c r="G116" s="950" t="s">
        <v>547</v>
      </c>
      <c r="H116" s="950">
        <v>5</v>
      </c>
      <c r="I116" s="951">
        <v>1.0790999999999999</v>
      </c>
    </row>
    <row r="117" spans="1:9" x14ac:dyDescent="0.25">
      <c r="A117" s="950" t="str">
        <f>Inek2022A1a2a[PEPP]&amp;"#"&amp;Inek2022A1a2a[Klasse]</f>
        <v>PA02D#6</v>
      </c>
      <c r="B117" s="950">
        <f>Inek2022A1a2a[Klasse2]</f>
        <v>6</v>
      </c>
      <c r="C117" s="951">
        <f>Inek2022A1a2a[BewJeTag2]</f>
        <v>1.0464</v>
      </c>
      <c r="D117" s="950" t="s">
        <v>394</v>
      </c>
      <c r="E117" s="950" t="s">
        <v>404</v>
      </c>
      <c r="F117" s="950" t="s">
        <v>415</v>
      </c>
      <c r="G117" s="950" t="s">
        <v>547</v>
      </c>
      <c r="H117" s="950">
        <v>6</v>
      </c>
      <c r="I117" s="951">
        <v>1.0464</v>
      </c>
    </row>
    <row r="118" spans="1:9" x14ac:dyDescent="0.25">
      <c r="A118" s="950" t="str">
        <f>Inek2022A1a2a[PEPP]&amp;"#"&amp;Inek2022A1a2a[Klasse]</f>
        <v>PA02D#7</v>
      </c>
      <c r="B118" s="950">
        <f>Inek2022A1a2a[Klasse2]</f>
        <v>7</v>
      </c>
      <c r="C118" s="951">
        <f>Inek2022A1a2a[BewJeTag2]</f>
        <v>1.0365</v>
      </c>
      <c r="D118" s="950" t="s">
        <v>394</v>
      </c>
      <c r="E118" s="950" t="s">
        <v>404</v>
      </c>
      <c r="F118" s="950" t="s">
        <v>415</v>
      </c>
      <c r="G118" s="950" t="s">
        <v>547</v>
      </c>
      <c r="H118" s="950">
        <v>7</v>
      </c>
      <c r="I118" s="951">
        <v>1.0365</v>
      </c>
    </row>
    <row r="119" spans="1:9" x14ac:dyDescent="0.25">
      <c r="A119" s="950" t="str">
        <f>Inek2022A1a2a[PEPP]&amp;"#"&amp;Inek2022A1a2a[Klasse]</f>
        <v>PA02D#8</v>
      </c>
      <c r="B119" s="950">
        <f>Inek2022A1a2a[Klasse2]</f>
        <v>8</v>
      </c>
      <c r="C119" s="951">
        <f>Inek2022A1a2a[BewJeTag2]</f>
        <v>1.0264</v>
      </c>
      <c r="D119" s="950" t="s">
        <v>394</v>
      </c>
      <c r="E119" s="950" t="s">
        <v>404</v>
      </c>
      <c r="F119" s="950" t="s">
        <v>415</v>
      </c>
      <c r="G119" s="950" t="s">
        <v>547</v>
      </c>
      <c r="H119" s="950">
        <v>8</v>
      </c>
      <c r="I119" s="951">
        <v>1.0264</v>
      </c>
    </row>
    <row r="120" spans="1:9" x14ac:dyDescent="0.25">
      <c r="A120" s="950" t="str">
        <f>Inek2022A1a2a[PEPP]&amp;"#"&amp;Inek2022A1a2a[Klasse]</f>
        <v>PA02D#9</v>
      </c>
      <c r="B120" s="950">
        <f>Inek2022A1a2a[Klasse2]</f>
        <v>9</v>
      </c>
      <c r="C120" s="951">
        <f>Inek2022A1a2a[BewJeTag2]</f>
        <v>1.0165</v>
      </c>
      <c r="D120" s="950" t="s">
        <v>394</v>
      </c>
      <c r="E120" s="950" t="s">
        <v>404</v>
      </c>
      <c r="F120" s="950" t="s">
        <v>415</v>
      </c>
      <c r="G120" s="950" t="s">
        <v>547</v>
      </c>
      <c r="H120" s="950">
        <v>9</v>
      </c>
      <c r="I120" s="951">
        <v>1.0165</v>
      </c>
    </row>
    <row r="121" spans="1:9" x14ac:dyDescent="0.25">
      <c r="A121" s="950" t="str">
        <f>Inek2022A1a2a[PEPP]&amp;"#"&amp;Inek2022A1a2a[Klasse]</f>
        <v>PA02D#10</v>
      </c>
      <c r="B121" s="950">
        <f>Inek2022A1a2a[Klasse2]</f>
        <v>10</v>
      </c>
      <c r="C121" s="951">
        <f>Inek2022A1a2a[BewJeTag2]</f>
        <v>1.0065999999999999</v>
      </c>
      <c r="D121" s="950" t="s">
        <v>394</v>
      </c>
      <c r="E121" s="950" t="s">
        <v>404</v>
      </c>
      <c r="F121" s="950" t="s">
        <v>415</v>
      </c>
      <c r="G121" s="950" t="s">
        <v>547</v>
      </c>
      <c r="H121" s="950">
        <v>10</v>
      </c>
      <c r="I121" s="951">
        <v>1.0065999999999999</v>
      </c>
    </row>
    <row r="122" spans="1:9" x14ac:dyDescent="0.25">
      <c r="A122" s="950" t="str">
        <f>Inek2022A1a2a[PEPP]&amp;"#"&amp;Inek2022A1a2a[Klasse]</f>
        <v>PA02D#11</v>
      </c>
      <c r="B122" s="950">
        <f>Inek2022A1a2a[Klasse2]</f>
        <v>11</v>
      </c>
      <c r="C122" s="951">
        <f>Inek2022A1a2a[BewJeTag2]</f>
        <v>0.99660000000000004</v>
      </c>
      <c r="D122" s="950" t="s">
        <v>394</v>
      </c>
      <c r="E122" s="950" t="s">
        <v>404</v>
      </c>
      <c r="F122" s="950" t="s">
        <v>415</v>
      </c>
      <c r="G122" s="950" t="s">
        <v>547</v>
      </c>
      <c r="H122" s="950">
        <v>11</v>
      </c>
      <c r="I122" s="951">
        <v>0.99660000000000004</v>
      </c>
    </row>
    <row r="123" spans="1:9" x14ac:dyDescent="0.25">
      <c r="A123" s="950" t="str">
        <f>Inek2022A1a2a[PEPP]&amp;"#"&amp;Inek2022A1a2a[Klasse]</f>
        <v>PA02D#12</v>
      </c>
      <c r="B123" s="950">
        <f>Inek2022A1a2a[Klasse2]</f>
        <v>12</v>
      </c>
      <c r="C123" s="951">
        <f>Inek2022A1a2a[BewJeTag2]</f>
        <v>0.98660000000000003</v>
      </c>
      <c r="D123" s="950" t="s">
        <v>394</v>
      </c>
      <c r="E123" s="950" t="s">
        <v>404</v>
      </c>
      <c r="F123" s="950" t="s">
        <v>415</v>
      </c>
      <c r="G123" s="950" t="s">
        <v>547</v>
      </c>
      <c r="H123" s="950">
        <v>12</v>
      </c>
      <c r="I123" s="951">
        <v>0.98660000000000003</v>
      </c>
    </row>
    <row r="124" spans="1:9" x14ac:dyDescent="0.25">
      <c r="A124" s="950" t="str">
        <f>Inek2022A1a2a[PEPP]&amp;"#"&amp;Inek2022A1a2a[Klasse]</f>
        <v>PA02D#13</v>
      </c>
      <c r="B124" s="950">
        <f>Inek2022A1a2a[Klasse2]</f>
        <v>13</v>
      </c>
      <c r="C124" s="951">
        <f>Inek2022A1a2a[BewJeTag2]</f>
        <v>0.97660000000000002</v>
      </c>
      <c r="D124" s="950" t="s">
        <v>394</v>
      </c>
      <c r="E124" s="950" t="s">
        <v>404</v>
      </c>
      <c r="F124" s="950" t="s">
        <v>415</v>
      </c>
      <c r="G124" s="950" t="s">
        <v>547</v>
      </c>
      <c r="H124" s="950">
        <v>13</v>
      </c>
      <c r="I124" s="951">
        <v>0.97660000000000002</v>
      </c>
    </row>
    <row r="125" spans="1:9" x14ac:dyDescent="0.25">
      <c r="A125" s="950" t="str">
        <f>Inek2022A1a2a[PEPP]&amp;"#"&amp;Inek2022A1a2a[Klasse]</f>
        <v>PA02D#14</v>
      </c>
      <c r="B125" s="950">
        <f>Inek2022A1a2a[Klasse2]</f>
        <v>14</v>
      </c>
      <c r="C125" s="951">
        <f>Inek2022A1a2a[BewJeTag2]</f>
        <v>0.9667</v>
      </c>
      <c r="D125" s="950" t="s">
        <v>394</v>
      </c>
      <c r="E125" s="950" t="s">
        <v>404</v>
      </c>
      <c r="F125" s="950" t="s">
        <v>415</v>
      </c>
      <c r="G125" s="950" t="s">
        <v>547</v>
      </c>
      <c r="H125" s="950">
        <v>14</v>
      </c>
      <c r="I125" s="951">
        <v>0.9667</v>
      </c>
    </row>
    <row r="126" spans="1:9" x14ac:dyDescent="0.25">
      <c r="A126" s="950" t="str">
        <f>Inek2022A1a2a[PEPP]&amp;"#"&amp;Inek2022A1a2a[Klasse]</f>
        <v>PA02D#15</v>
      </c>
      <c r="B126" s="950">
        <f>Inek2022A1a2a[Klasse2]</f>
        <v>15</v>
      </c>
      <c r="C126" s="951">
        <f>Inek2022A1a2a[BewJeTag2]</f>
        <v>0.95679999999999998</v>
      </c>
      <c r="D126" s="950" t="s">
        <v>394</v>
      </c>
      <c r="E126" s="950" t="s">
        <v>404</v>
      </c>
      <c r="F126" s="950" t="s">
        <v>415</v>
      </c>
      <c r="G126" s="950" t="s">
        <v>547</v>
      </c>
      <c r="H126" s="950">
        <v>15</v>
      </c>
      <c r="I126" s="951">
        <v>0.95679999999999998</v>
      </c>
    </row>
    <row r="127" spans="1:9" x14ac:dyDescent="0.25">
      <c r="A127" s="950" t="str">
        <f>Inek2022A1a2a[PEPP]&amp;"#"&amp;Inek2022A1a2a[Klasse]</f>
        <v>PA02D#16</v>
      </c>
      <c r="B127" s="950">
        <f>Inek2022A1a2a[Klasse2]</f>
        <v>16</v>
      </c>
      <c r="C127" s="951">
        <f>Inek2022A1a2a[BewJeTag2]</f>
        <v>0.94669999999999999</v>
      </c>
      <c r="D127" s="950" t="s">
        <v>394</v>
      </c>
      <c r="E127" s="950" t="s">
        <v>404</v>
      </c>
      <c r="F127" s="950" t="s">
        <v>415</v>
      </c>
      <c r="G127" s="950" t="s">
        <v>547</v>
      </c>
      <c r="H127" s="950">
        <v>16</v>
      </c>
      <c r="I127" s="951">
        <v>0.94669999999999999</v>
      </c>
    </row>
    <row r="128" spans="1:9" x14ac:dyDescent="0.25">
      <c r="A128" s="950" t="str">
        <f>Inek2022A1a2a[PEPP]&amp;"#"&amp;Inek2022A1a2a[Klasse]</f>
        <v>PA02D#17</v>
      </c>
      <c r="B128" s="950">
        <f>Inek2022A1a2a[Klasse2]</f>
        <v>17</v>
      </c>
      <c r="C128" s="951">
        <f>Inek2022A1a2a[BewJeTag2]</f>
        <v>0.93679999999999997</v>
      </c>
      <c r="D128" s="950" t="s">
        <v>394</v>
      </c>
      <c r="E128" s="950" t="s">
        <v>404</v>
      </c>
      <c r="F128" s="950" t="s">
        <v>415</v>
      </c>
      <c r="G128" s="950" t="s">
        <v>547</v>
      </c>
      <c r="H128" s="950">
        <v>17</v>
      </c>
      <c r="I128" s="951">
        <v>0.93679999999999997</v>
      </c>
    </row>
    <row r="129" spans="1:9" x14ac:dyDescent="0.25">
      <c r="A129" s="950" t="str">
        <f>Inek2022A1a2a[PEPP]&amp;"#"&amp;Inek2022A1a2a[Klasse]</f>
        <v>PA02D#18</v>
      </c>
      <c r="B129" s="950">
        <f>Inek2022A1a2a[Klasse2]</f>
        <v>18</v>
      </c>
      <c r="C129" s="951">
        <f>Inek2022A1a2a[BewJeTag2]</f>
        <v>0.92689999999999995</v>
      </c>
      <c r="D129" s="950" t="s">
        <v>394</v>
      </c>
      <c r="E129" s="950" t="s">
        <v>404</v>
      </c>
      <c r="F129" s="950" t="s">
        <v>415</v>
      </c>
      <c r="G129" s="950" t="s">
        <v>547</v>
      </c>
      <c r="H129" s="950">
        <v>18</v>
      </c>
      <c r="I129" s="951">
        <v>0.92689999999999995</v>
      </c>
    </row>
    <row r="130" spans="1:9" x14ac:dyDescent="0.25">
      <c r="A130" s="950" t="str">
        <f>Inek2022A1a2a[PEPP]&amp;"#"&amp;Inek2022A1a2a[Klasse]</f>
        <v>PA03A#1</v>
      </c>
      <c r="B130" s="950">
        <f>Inek2022A1a2a[Klasse2]</f>
        <v>1</v>
      </c>
      <c r="C130" s="951">
        <f>Inek2022A1a2a[BewJeTag2]</f>
        <v>1.4336</v>
      </c>
      <c r="D130" s="950" t="s">
        <v>394</v>
      </c>
      <c r="E130" s="950" t="s">
        <v>404</v>
      </c>
      <c r="F130" s="950" t="s">
        <v>417</v>
      </c>
      <c r="G130" s="950" t="s">
        <v>527</v>
      </c>
      <c r="H130" s="950">
        <v>1</v>
      </c>
      <c r="I130" s="951">
        <v>1.4336</v>
      </c>
    </row>
    <row r="131" spans="1:9" x14ac:dyDescent="0.25">
      <c r="A131" s="950" t="str">
        <f>Inek2022A1a2a[PEPP]&amp;"#"&amp;Inek2022A1a2a[Klasse]</f>
        <v>PA03A#2</v>
      </c>
      <c r="B131" s="950">
        <f>Inek2022A1a2a[Klasse2]</f>
        <v>2</v>
      </c>
      <c r="C131" s="951">
        <f>Inek2022A1a2a[BewJeTag2]</f>
        <v>1.2237</v>
      </c>
      <c r="D131" s="950" t="s">
        <v>394</v>
      </c>
      <c r="E131" s="950" t="s">
        <v>404</v>
      </c>
      <c r="F131" s="950" t="s">
        <v>417</v>
      </c>
      <c r="G131" s="950" t="s">
        <v>527</v>
      </c>
      <c r="H131" s="950">
        <v>2</v>
      </c>
      <c r="I131" s="951">
        <v>1.2237</v>
      </c>
    </row>
    <row r="132" spans="1:9" x14ac:dyDescent="0.25">
      <c r="A132" s="950" t="str">
        <f>Inek2022A1a2a[PEPP]&amp;"#"&amp;Inek2022A1a2a[Klasse]</f>
        <v>PA03A#3</v>
      </c>
      <c r="B132" s="950">
        <f>Inek2022A1a2a[Klasse2]</f>
        <v>3</v>
      </c>
      <c r="C132" s="951">
        <f>Inek2022A1a2a[BewJeTag2]</f>
        <v>1.2081999999999999</v>
      </c>
      <c r="D132" s="950" t="s">
        <v>394</v>
      </c>
      <c r="E132" s="950" t="s">
        <v>404</v>
      </c>
      <c r="F132" s="950" t="s">
        <v>417</v>
      </c>
      <c r="G132" s="950" t="s">
        <v>527</v>
      </c>
      <c r="H132" s="950">
        <v>3</v>
      </c>
      <c r="I132" s="951">
        <v>1.2081999999999999</v>
      </c>
    </row>
    <row r="133" spans="1:9" x14ac:dyDescent="0.25">
      <c r="A133" s="950" t="str">
        <f>Inek2022A1a2a[PEPP]&amp;"#"&amp;Inek2022A1a2a[Klasse]</f>
        <v>PA03A#4</v>
      </c>
      <c r="B133" s="950">
        <f>Inek2022A1a2a[Klasse2]</f>
        <v>4</v>
      </c>
      <c r="C133" s="951">
        <f>Inek2022A1a2a[BewJeTag2]</f>
        <v>1.1927000000000001</v>
      </c>
      <c r="D133" s="950" t="s">
        <v>394</v>
      </c>
      <c r="E133" s="950" t="s">
        <v>404</v>
      </c>
      <c r="F133" s="950" t="s">
        <v>417</v>
      </c>
      <c r="G133" s="950" t="s">
        <v>527</v>
      </c>
      <c r="H133" s="950">
        <v>4</v>
      </c>
      <c r="I133" s="951">
        <v>1.1927000000000001</v>
      </c>
    </row>
    <row r="134" spans="1:9" x14ac:dyDescent="0.25">
      <c r="A134" s="950" t="str">
        <f>Inek2022A1a2a[PEPP]&amp;"#"&amp;Inek2022A1a2a[Klasse]</f>
        <v>PA03A#5</v>
      </c>
      <c r="B134" s="950">
        <f>Inek2022A1a2a[Klasse2]</f>
        <v>5</v>
      </c>
      <c r="C134" s="951">
        <f>Inek2022A1a2a[BewJeTag2]</f>
        <v>1.1773</v>
      </c>
      <c r="D134" s="950" t="s">
        <v>394</v>
      </c>
      <c r="E134" s="950" t="s">
        <v>404</v>
      </c>
      <c r="F134" s="950" t="s">
        <v>417</v>
      </c>
      <c r="G134" s="950" t="s">
        <v>527</v>
      </c>
      <c r="H134" s="950">
        <v>5</v>
      </c>
      <c r="I134" s="951">
        <v>1.1773</v>
      </c>
    </row>
    <row r="135" spans="1:9" x14ac:dyDescent="0.25">
      <c r="A135" s="950" t="str">
        <f>Inek2022A1a2a[PEPP]&amp;"#"&amp;Inek2022A1a2a[Klasse]</f>
        <v>PA03A#6</v>
      </c>
      <c r="B135" s="950">
        <f>Inek2022A1a2a[Klasse2]</f>
        <v>6</v>
      </c>
      <c r="C135" s="951">
        <f>Inek2022A1a2a[BewJeTag2]</f>
        <v>1.1617999999999999</v>
      </c>
      <c r="D135" s="950" t="s">
        <v>394</v>
      </c>
      <c r="E135" s="950" t="s">
        <v>404</v>
      </c>
      <c r="F135" s="950" t="s">
        <v>417</v>
      </c>
      <c r="G135" s="950" t="s">
        <v>527</v>
      </c>
      <c r="H135" s="950">
        <v>6</v>
      </c>
      <c r="I135" s="951">
        <v>1.1617999999999999</v>
      </c>
    </row>
    <row r="136" spans="1:9" x14ac:dyDescent="0.25">
      <c r="A136" s="950" t="str">
        <f>Inek2022A1a2a[PEPP]&amp;"#"&amp;Inek2022A1a2a[Klasse]</f>
        <v>PA03A#7</v>
      </c>
      <c r="B136" s="950">
        <f>Inek2022A1a2a[Klasse2]</f>
        <v>7</v>
      </c>
      <c r="C136" s="951">
        <f>Inek2022A1a2a[BewJeTag2]</f>
        <v>1.1464000000000001</v>
      </c>
      <c r="D136" s="950" t="s">
        <v>394</v>
      </c>
      <c r="E136" s="950" t="s">
        <v>404</v>
      </c>
      <c r="F136" s="950" t="s">
        <v>417</v>
      </c>
      <c r="G136" s="950" t="s">
        <v>527</v>
      </c>
      <c r="H136" s="950">
        <v>7</v>
      </c>
      <c r="I136" s="951">
        <v>1.1464000000000001</v>
      </c>
    </row>
    <row r="137" spans="1:9" x14ac:dyDescent="0.25">
      <c r="A137" s="950" t="str">
        <f>Inek2022A1a2a[PEPP]&amp;"#"&amp;Inek2022A1a2a[Klasse]</f>
        <v>PA03A#8</v>
      </c>
      <c r="B137" s="950">
        <f>Inek2022A1a2a[Klasse2]</f>
        <v>8</v>
      </c>
      <c r="C137" s="951">
        <f>Inek2022A1a2a[BewJeTag2]</f>
        <v>1.1309</v>
      </c>
      <c r="D137" s="950" t="s">
        <v>394</v>
      </c>
      <c r="E137" s="950" t="s">
        <v>404</v>
      </c>
      <c r="F137" s="950" t="s">
        <v>417</v>
      </c>
      <c r="G137" s="950" t="s">
        <v>527</v>
      </c>
      <c r="H137" s="950">
        <v>8</v>
      </c>
      <c r="I137" s="951">
        <v>1.1309</v>
      </c>
    </row>
    <row r="138" spans="1:9" x14ac:dyDescent="0.25">
      <c r="A138" s="950" t="str">
        <f>Inek2022A1a2a[PEPP]&amp;"#"&amp;Inek2022A1a2a[Klasse]</f>
        <v>PA03A#9</v>
      </c>
      <c r="B138" s="950">
        <f>Inek2022A1a2a[Klasse2]</f>
        <v>9</v>
      </c>
      <c r="C138" s="951">
        <f>Inek2022A1a2a[BewJeTag2]</f>
        <v>1.1154999999999999</v>
      </c>
      <c r="D138" s="950" t="s">
        <v>394</v>
      </c>
      <c r="E138" s="950" t="s">
        <v>404</v>
      </c>
      <c r="F138" s="950" t="s">
        <v>417</v>
      </c>
      <c r="G138" s="950" t="s">
        <v>527</v>
      </c>
      <c r="H138" s="950">
        <v>9</v>
      </c>
      <c r="I138" s="951">
        <v>1.1154999999999999</v>
      </c>
    </row>
    <row r="139" spans="1:9" x14ac:dyDescent="0.25">
      <c r="A139" s="950" t="str">
        <f>Inek2022A1a2a[PEPP]&amp;"#"&amp;Inek2022A1a2a[Klasse]</f>
        <v>PA03A#10</v>
      </c>
      <c r="B139" s="950">
        <f>Inek2022A1a2a[Klasse2]</f>
        <v>10</v>
      </c>
      <c r="C139" s="951">
        <f>Inek2022A1a2a[BewJeTag2]</f>
        <v>1.1000000000000001</v>
      </c>
      <c r="D139" s="950" t="s">
        <v>394</v>
      </c>
      <c r="E139" s="950" t="s">
        <v>404</v>
      </c>
      <c r="F139" s="950" t="s">
        <v>417</v>
      </c>
      <c r="G139" s="950" t="s">
        <v>527</v>
      </c>
      <c r="H139" s="950">
        <v>10</v>
      </c>
      <c r="I139" s="951">
        <v>1.1000000000000001</v>
      </c>
    </row>
    <row r="140" spans="1:9" x14ac:dyDescent="0.25">
      <c r="A140" s="950" t="str">
        <f>Inek2022A1a2a[PEPP]&amp;"#"&amp;Inek2022A1a2a[Klasse]</f>
        <v>PA03A#11</v>
      </c>
      <c r="B140" s="950">
        <f>Inek2022A1a2a[Klasse2]</f>
        <v>11</v>
      </c>
      <c r="C140" s="951">
        <f>Inek2022A1a2a[BewJeTag2]</f>
        <v>1.0846</v>
      </c>
      <c r="D140" s="950" t="s">
        <v>394</v>
      </c>
      <c r="E140" s="950" t="s">
        <v>404</v>
      </c>
      <c r="F140" s="950" t="s">
        <v>417</v>
      </c>
      <c r="G140" s="950" t="s">
        <v>527</v>
      </c>
      <c r="H140" s="950">
        <v>11</v>
      </c>
      <c r="I140" s="951">
        <v>1.0846</v>
      </c>
    </row>
    <row r="141" spans="1:9" x14ac:dyDescent="0.25">
      <c r="A141" s="950" t="str">
        <f>Inek2022A1a2a[PEPP]&amp;"#"&amp;Inek2022A1a2a[Klasse]</f>
        <v>PA03A#12</v>
      </c>
      <c r="B141" s="950">
        <f>Inek2022A1a2a[Klasse2]</f>
        <v>12</v>
      </c>
      <c r="C141" s="951">
        <f>Inek2022A1a2a[BewJeTag2]</f>
        <v>1.0690999999999999</v>
      </c>
      <c r="D141" s="950" t="s">
        <v>394</v>
      </c>
      <c r="E141" s="950" t="s">
        <v>404</v>
      </c>
      <c r="F141" s="950" t="s">
        <v>417</v>
      </c>
      <c r="G141" s="950" t="s">
        <v>527</v>
      </c>
      <c r="H141" s="950">
        <v>12</v>
      </c>
      <c r="I141" s="951">
        <v>1.0690999999999999</v>
      </c>
    </row>
    <row r="142" spans="1:9" x14ac:dyDescent="0.25">
      <c r="A142" s="950" t="str">
        <f>Inek2022A1a2a[PEPP]&amp;"#"&amp;Inek2022A1a2a[Klasse]</f>
        <v>PA03A#13</v>
      </c>
      <c r="B142" s="950">
        <f>Inek2022A1a2a[Klasse2]</f>
        <v>13</v>
      </c>
      <c r="C142" s="951">
        <f>Inek2022A1a2a[BewJeTag2]</f>
        <v>1.0537000000000001</v>
      </c>
      <c r="D142" s="950" t="s">
        <v>394</v>
      </c>
      <c r="E142" s="950" t="s">
        <v>404</v>
      </c>
      <c r="F142" s="950" t="s">
        <v>417</v>
      </c>
      <c r="G142" s="950" t="s">
        <v>527</v>
      </c>
      <c r="H142" s="950">
        <v>13</v>
      </c>
      <c r="I142" s="951">
        <v>1.0537000000000001</v>
      </c>
    </row>
    <row r="143" spans="1:9" x14ac:dyDescent="0.25">
      <c r="A143" s="950" t="str">
        <f>Inek2022A1a2a[PEPP]&amp;"#"&amp;Inek2022A1a2a[Klasse]</f>
        <v>PA03B#1</v>
      </c>
      <c r="B143" s="950">
        <f>Inek2022A1a2a[Klasse2]</f>
        <v>1</v>
      </c>
      <c r="C143" s="951">
        <f>Inek2022A1a2a[BewJeTag2]</f>
        <v>1.2726999999999999</v>
      </c>
      <c r="D143" s="950" t="s">
        <v>394</v>
      </c>
      <c r="E143" s="950" t="s">
        <v>404</v>
      </c>
      <c r="F143" s="950" t="s">
        <v>419</v>
      </c>
      <c r="G143" s="950" t="s">
        <v>528</v>
      </c>
      <c r="H143" s="950">
        <v>1</v>
      </c>
      <c r="I143" s="951">
        <v>1.2726999999999999</v>
      </c>
    </row>
    <row r="144" spans="1:9" x14ac:dyDescent="0.25">
      <c r="A144" s="950" t="str">
        <f>Inek2022A1a2a[PEPP]&amp;"#"&amp;Inek2022A1a2a[Klasse]</f>
        <v>PA03B#2</v>
      </c>
      <c r="B144" s="950">
        <f>Inek2022A1a2a[Klasse2]</f>
        <v>2</v>
      </c>
      <c r="C144" s="951">
        <f>Inek2022A1a2a[BewJeTag2]</f>
        <v>1.1759999999999999</v>
      </c>
      <c r="D144" s="950" t="s">
        <v>394</v>
      </c>
      <c r="E144" s="950" t="s">
        <v>404</v>
      </c>
      <c r="F144" s="950" t="s">
        <v>419</v>
      </c>
      <c r="G144" s="950" t="s">
        <v>528</v>
      </c>
      <c r="H144" s="950">
        <v>2</v>
      </c>
      <c r="I144" s="951">
        <v>1.1759999999999999</v>
      </c>
    </row>
    <row r="145" spans="1:9" x14ac:dyDescent="0.25">
      <c r="A145" s="950" t="str">
        <f>Inek2022A1a2a[PEPP]&amp;"#"&amp;Inek2022A1a2a[Klasse]</f>
        <v>PA03B#3</v>
      </c>
      <c r="B145" s="950">
        <f>Inek2022A1a2a[Klasse2]</f>
        <v>3</v>
      </c>
      <c r="C145" s="951">
        <f>Inek2022A1a2a[BewJeTag2]</f>
        <v>1.1366000000000001</v>
      </c>
      <c r="D145" s="950" t="s">
        <v>394</v>
      </c>
      <c r="E145" s="950" t="s">
        <v>404</v>
      </c>
      <c r="F145" s="950" t="s">
        <v>419</v>
      </c>
      <c r="G145" s="950" t="s">
        <v>528</v>
      </c>
      <c r="H145" s="950">
        <v>3</v>
      </c>
      <c r="I145" s="951">
        <v>1.1366000000000001</v>
      </c>
    </row>
    <row r="146" spans="1:9" x14ac:dyDescent="0.25">
      <c r="A146" s="950" t="str">
        <f>Inek2022A1a2a[PEPP]&amp;"#"&amp;Inek2022A1a2a[Klasse]</f>
        <v>PA03B#4</v>
      </c>
      <c r="B146" s="950">
        <f>Inek2022A1a2a[Klasse2]</f>
        <v>4</v>
      </c>
      <c r="C146" s="951">
        <f>Inek2022A1a2a[BewJeTag2]</f>
        <v>1.0869</v>
      </c>
      <c r="D146" s="950" t="s">
        <v>394</v>
      </c>
      <c r="E146" s="950" t="s">
        <v>404</v>
      </c>
      <c r="F146" s="950" t="s">
        <v>419</v>
      </c>
      <c r="G146" s="950" t="s">
        <v>528</v>
      </c>
      <c r="H146" s="950">
        <v>4</v>
      </c>
      <c r="I146" s="951">
        <v>1.0869</v>
      </c>
    </row>
    <row r="147" spans="1:9" x14ac:dyDescent="0.25">
      <c r="A147" s="950" t="str">
        <f>Inek2022A1a2a[PEPP]&amp;"#"&amp;Inek2022A1a2a[Klasse]</f>
        <v>PA03B#5</v>
      </c>
      <c r="B147" s="950">
        <f>Inek2022A1a2a[Klasse2]</f>
        <v>5</v>
      </c>
      <c r="C147" s="951">
        <f>Inek2022A1a2a[BewJeTag2]</f>
        <v>1.0768</v>
      </c>
      <c r="D147" s="950" t="s">
        <v>394</v>
      </c>
      <c r="E147" s="950" t="s">
        <v>404</v>
      </c>
      <c r="F147" s="950" t="s">
        <v>419</v>
      </c>
      <c r="G147" s="950" t="s">
        <v>528</v>
      </c>
      <c r="H147" s="950">
        <v>5</v>
      </c>
      <c r="I147" s="951">
        <v>1.0768</v>
      </c>
    </row>
    <row r="148" spans="1:9" x14ac:dyDescent="0.25">
      <c r="A148" s="950" t="str">
        <f>Inek2022A1a2a[PEPP]&amp;"#"&amp;Inek2022A1a2a[Klasse]</f>
        <v>PA03B#6</v>
      </c>
      <c r="B148" s="950">
        <f>Inek2022A1a2a[Klasse2]</f>
        <v>6</v>
      </c>
      <c r="C148" s="951">
        <f>Inek2022A1a2a[BewJeTag2]</f>
        <v>1.0668</v>
      </c>
      <c r="D148" s="950" t="s">
        <v>394</v>
      </c>
      <c r="E148" s="950" t="s">
        <v>404</v>
      </c>
      <c r="F148" s="950" t="s">
        <v>419</v>
      </c>
      <c r="G148" s="950" t="s">
        <v>528</v>
      </c>
      <c r="H148" s="950">
        <v>6</v>
      </c>
      <c r="I148" s="951">
        <v>1.0668</v>
      </c>
    </row>
    <row r="149" spans="1:9" x14ac:dyDescent="0.25">
      <c r="A149" s="950" t="str">
        <f>Inek2022A1a2a[PEPP]&amp;"#"&amp;Inek2022A1a2a[Klasse]</f>
        <v>PA03B#7</v>
      </c>
      <c r="B149" s="950">
        <f>Inek2022A1a2a[Klasse2]</f>
        <v>7</v>
      </c>
      <c r="C149" s="951">
        <f>Inek2022A1a2a[BewJeTag2]</f>
        <v>1.0566</v>
      </c>
      <c r="D149" s="950" t="s">
        <v>394</v>
      </c>
      <c r="E149" s="950" t="s">
        <v>404</v>
      </c>
      <c r="F149" s="950" t="s">
        <v>419</v>
      </c>
      <c r="G149" s="950" t="s">
        <v>528</v>
      </c>
      <c r="H149" s="950">
        <v>7</v>
      </c>
      <c r="I149" s="951">
        <v>1.0566</v>
      </c>
    </row>
    <row r="150" spans="1:9" x14ac:dyDescent="0.25">
      <c r="A150" s="950" t="str">
        <f>Inek2022A1a2a[PEPP]&amp;"#"&amp;Inek2022A1a2a[Klasse]</f>
        <v>PA03B#8</v>
      </c>
      <c r="B150" s="950">
        <f>Inek2022A1a2a[Klasse2]</f>
        <v>8</v>
      </c>
      <c r="C150" s="951">
        <f>Inek2022A1a2a[BewJeTag2]</f>
        <v>1.0465</v>
      </c>
      <c r="D150" s="950" t="s">
        <v>394</v>
      </c>
      <c r="E150" s="950" t="s">
        <v>404</v>
      </c>
      <c r="F150" s="950" t="s">
        <v>419</v>
      </c>
      <c r="G150" s="950" t="s">
        <v>528</v>
      </c>
      <c r="H150" s="950">
        <v>8</v>
      </c>
      <c r="I150" s="951">
        <v>1.0465</v>
      </c>
    </row>
    <row r="151" spans="1:9" x14ac:dyDescent="0.25">
      <c r="A151" s="950" t="str">
        <f>Inek2022A1a2a[PEPP]&amp;"#"&amp;Inek2022A1a2a[Klasse]</f>
        <v>PA03B#9</v>
      </c>
      <c r="B151" s="950">
        <f>Inek2022A1a2a[Klasse2]</f>
        <v>9</v>
      </c>
      <c r="C151" s="951">
        <f>Inek2022A1a2a[BewJeTag2]</f>
        <v>1.0364</v>
      </c>
      <c r="D151" s="950" t="s">
        <v>394</v>
      </c>
      <c r="E151" s="950" t="s">
        <v>404</v>
      </c>
      <c r="F151" s="950" t="s">
        <v>419</v>
      </c>
      <c r="G151" s="950" t="s">
        <v>528</v>
      </c>
      <c r="H151" s="950">
        <v>9</v>
      </c>
      <c r="I151" s="951">
        <v>1.0364</v>
      </c>
    </row>
    <row r="152" spans="1:9" x14ac:dyDescent="0.25">
      <c r="A152" s="950" t="str">
        <f>Inek2022A1a2a[PEPP]&amp;"#"&amp;Inek2022A1a2a[Klasse]</f>
        <v>PA03B#10</v>
      </c>
      <c r="B152" s="950">
        <f>Inek2022A1a2a[Klasse2]</f>
        <v>10</v>
      </c>
      <c r="C152" s="951">
        <f>Inek2022A1a2a[BewJeTag2]</f>
        <v>1.0263</v>
      </c>
      <c r="D152" s="950" t="s">
        <v>394</v>
      </c>
      <c r="E152" s="950" t="s">
        <v>404</v>
      </c>
      <c r="F152" s="950" t="s">
        <v>419</v>
      </c>
      <c r="G152" s="950" t="s">
        <v>528</v>
      </c>
      <c r="H152" s="950">
        <v>10</v>
      </c>
      <c r="I152" s="951">
        <v>1.0263</v>
      </c>
    </row>
    <row r="153" spans="1:9" x14ac:dyDescent="0.25">
      <c r="A153" s="950" t="str">
        <f>Inek2022A1a2a[PEPP]&amp;"#"&amp;Inek2022A1a2a[Klasse]</f>
        <v>PA03B#11</v>
      </c>
      <c r="B153" s="950">
        <f>Inek2022A1a2a[Klasse2]</f>
        <v>11</v>
      </c>
      <c r="C153" s="951">
        <f>Inek2022A1a2a[BewJeTag2]</f>
        <v>1.0162</v>
      </c>
      <c r="D153" s="950" t="s">
        <v>394</v>
      </c>
      <c r="E153" s="950" t="s">
        <v>404</v>
      </c>
      <c r="F153" s="950" t="s">
        <v>419</v>
      </c>
      <c r="G153" s="950" t="s">
        <v>528</v>
      </c>
      <c r="H153" s="950">
        <v>11</v>
      </c>
      <c r="I153" s="951">
        <v>1.0162</v>
      </c>
    </row>
    <row r="154" spans="1:9" x14ac:dyDescent="0.25">
      <c r="A154" s="950" t="str">
        <f>Inek2022A1a2a[PEPP]&amp;"#"&amp;Inek2022A1a2a[Klasse]</f>
        <v>PA03B#12</v>
      </c>
      <c r="B154" s="950">
        <f>Inek2022A1a2a[Klasse2]</f>
        <v>12</v>
      </c>
      <c r="C154" s="951">
        <f>Inek2022A1a2a[BewJeTag2]</f>
        <v>1.0061</v>
      </c>
      <c r="D154" s="950" t="s">
        <v>394</v>
      </c>
      <c r="E154" s="950" t="s">
        <v>404</v>
      </c>
      <c r="F154" s="950" t="s">
        <v>419</v>
      </c>
      <c r="G154" s="950" t="s">
        <v>528</v>
      </c>
      <c r="H154" s="950">
        <v>12</v>
      </c>
      <c r="I154" s="951">
        <v>1.0061</v>
      </c>
    </row>
    <row r="155" spans="1:9" x14ac:dyDescent="0.25">
      <c r="A155" s="950" t="str">
        <f>Inek2022A1a2a[PEPP]&amp;"#"&amp;Inek2022A1a2a[Klasse]</f>
        <v>PA03B#13</v>
      </c>
      <c r="B155" s="950">
        <f>Inek2022A1a2a[Klasse2]</f>
        <v>13</v>
      </c>
      <c r="C155" s="951">
        <f>Inek2022A1a2a[BewJeTag2]</f>
        <v>0.99590000000000001</v>
      </c>
      <c r="D155" s="950" t="s">
        <v>394</v>
      </c>
      <c r="E155" s="950" t="s">
        <v>404</v>
      </c>
      <c r="F155" s="950" t="s">
        <v>419</v>
      </c>
      <c r="G155" s="950" t="s">
        <v>528</v>
      </c>
      <c r="H155" s="950">
        <v>13</v>
      </c>
      <c r="I155" s="951">
        <v>0.99590000000000001</v>
      </c>
    </row>
    <row r="156" spans="1:9" x14ac:dyDescent="0.25">
      <c r="A156" s="950" t="str">
        <f>Inek2022A1a2a[PEPP]&amp;"#"&amp;Inek2022A1a2a[Klasse]</f>
        <v>PA03B#14</v>
      </c>
      <c r="B156" s="950">
        <f>Inek2022A1a2a[Klasse2]</f>
        <v>14</v>
      </c>
      <c r="C156" s="951">
        <f>Inek2022A1a2a[BewJeTag2]</f>
        <v>0.9859</v>
      </c>
      <c r="D156" s="950" t="s">
        <v>394</v>
      </c>
      <c r="E156" s="950" t="s">
        <v>404</v>
      </c>
      <c r="F156" s="950" t="s">
        <v>419</v>
      </c>
      <c r="G156" s="950" t="s">
        <v>528</v>
      </c>
      <c r="H156" s="950">
        <v>14</v>
      </c>
      <c r="I156" s="951">
        <v>0.9859</v>
      </c>
    </row>
    <row r="157" spans="1:9" x14ac:dyDescent="0.25">
      <c r="A157" s="950" t="str">
        <f>Inek2022A1a2a[PEPP]&amp;"#"&amp;Inek2022A1a2a[Klasse]</f>
        <v>PA03B#15</v>
      </c>
      <c r="B157" s="950">
        <f>Inek2022A1a2a[Klasse2]</f>
        <v>15</v>
      </c>
      <c r="C157" s="951">
        <f>Inek2022A1a2a[BewJeTag2]</f>
        <v>0.9758</v>
      </c>
      <c r="D157" s="950" t="s">
        <v>394</v>
      </c>
      <c r="E157" s="950" t="s">
        <v>404</v>
      </c>
      <c r="F157" s="950" t="s">
        <v>419</v>
      </c>
      <c r="G157" s="950" t="s">
        <v>528</v>
      </c>
      <c r="H157" s="950">
        <v>15</v>
      </c>
      <c r="I157" s="951">
        <v>0.9758</v>
      </c>
    </row>
    <row r="158" spans="1:9" x14ac:dyDescent="0.25">
      <c r="A158" s="950" t="str">
        <f>Inek2022A1a2a[PEPP]&amp;"#"&amp;Inek2022A1a2a[Klasse]</f>
        <v>PA03B#16</v>
      </c>
      <c r="B158" s="950">
        <f>Inek2022A1a2a[Klasse2]</f>
        <v>16</v>
      </c>
      <c r="C158" s="951">
        <f>Inek2022A1a2a[BewJeTag2]</f>
        <v>0.96560000000000001</v>
      </c>
      <c r="D158" s="950" t="s">
        <v>394</v>
      </c>
      <c r="E158" s="950" t="s">
        <v>404</v>
      </c>
      <c r="F158" s="950" t="s">
        <v>419</v>
      </c>
      <c r="G158" s="950" t="s">
        <v>528</v>
      </c>
      <c r="H158" s="950">
        <v>16</v>
      </c>
      <c r="I158" s="951">
        <v>0.96560000000000001</v>
      </c>
    </row>
    <row r="159" spans="1:9" x14ac:dyDescent="0.25">
      <c r="A159" s="950" t="str">
        <f>Inek2022A1a2a[PEPP]&amp;"#"&amp;Inek2022A1a2a[Klasse]</f>
        <v>PA03B#17</v>
      </c>
      <c r="B159" s="950">
        <f>Inek2022A1a2a[Klasse2]</f>
        <v>17</v>
      </c>
      <c r="C159" s="951">
        <f>Inek2022A1a2a[BewJeTag2]</f>
        <v>0.95550000000000002</v>
      </c>
      <c r="D159" s="950" t="s">
        <v>394</v>
      </c>
      <c r="E159" s="950" t="s">
        <v>404</v>
      </c>
      <c r="F159" s="950" t="s">
        <v>419</v>
      </c>
      <c r="G159" s="950" t="s">
        <v>528</v>
      </c>
      <c r="H159" s="950">
        <v>17</v>
      </c>
      <c r="I159" s="951">
        <v>0.95550000000000002</v>
      </c>
    </row>
    <row r="160" spans="1:9" x14ac:dyDescent="0.25">
      <c r="A160" s="950" t="str">
        <f>Inek2022A1a2a[PEPP]&amp;"#"&amp;Inek2022A1a2a[Klasse]</f>
        <v>PA04A#1</v>
      </c>
      <c r="B160" s="950">
        <f>Inek2022A1a2a[Klasse2]</f>
        <v>1</v>
      </c>
      <c r="C160" s="951">
        <f>Inek2022A1a2a[BewJeTag2]</f>
        <v>1.4621999999999999</v>
      </c>
      <c r="D160" s="950" t="s">
        <v>394</v>
      </c>
      <c r="E160" s="950" t="s">
        <v>404</v>
      </c>
      <c r="F160" s="950" t="s">
        <v>421</v>
      </c>
      <c r="G160" s="950" t="s">
        <v>422</v>
      </c>
      <c r="H160" s="950">
        <v>1</v>
      </c>
      <c r="I160" s="951">
        <v>1.4621999999999999</v>
      </c>
    </row>
    <row r="161" spans="1:9" x14ac:dyDescent="0.25">
      <c r="A161" s="950" t="str">
        <f>Inek2022A1a2a[PEPP]&amp;"#"&amp;Inek2022A1a2a[Klasse]</f>
        <v>PA04A#2</v>
      </c>
      <c r="B161" s="950">
        <f>Inek2022A1a2a[Klasse2]</f>
        <v>2</v>
      </c>
      <c r="C161" s="951">
        <f>Inek2022A1a2a[BewJeTag2]</f>
        <v>1.2858000000000001</v>
      </c>
      <c r="D161" s="950" t="s">
        <v>394</v>
      </c>
      <c r="E161" s="950" t="s">
        <v>404</v>
      </c>
      <c r="F161" s="950" t="s">
        <v>421</v>
      </c>
      <c r="G161" s="950" t="s">
        <v>422</v>
      </c>
      <c r="H161" s="950">
        <v>2</v>
      </c>
      <c r="I161" s="951">
        <v>1.2858000000000001</v>
      </c>
    </row>
    <row r="162" spans="1:9" x14ac:dyDescent="0.25">
      <c r="A162" s="950" t="str">
        <f>Inek2022A1a2a[PEPP]&amp;"#"&amp;Inek2022A1a2a[Klasse]</f>
        <v>PA04A#3</v>
      </c>
      <c r="B162" s="950">
        <f>Inek2022A1a2a[Klasse2]</f>
        <v>3</v>
      </c>
      <c r="C162" s="951">
        <f>Inek2022A1a2a[BewJeTag2]</f>
        <v>1.2704</v>
      </c>
      <c r="D162" s="950" t="s">
        <v>394</v>
      </c>
      <c r="E162" s="950" t="s">
        <v>404</v>
      </c>
      <c r="F162" s="950" t="s">
        <v>421</v>
      </c>
      <c r="G162" s="950" t="s">
        <v>422</v>
      </c>
      <c r="H162" s="950">
        <v>3</v>
      </c>
      <c r="I162" s="951">
        <v>1.2704</v>
      </c>
    </row>
    <row r="163" spans="1:9" x14ac:dyDescent="0.25">
      <c r="A163" s="950" t="str">
        <f>Inek2022A1a2a[PEPP]&amp;"#"&amp;Inek2022A1a2a[Klasse]</f>
        <v>PA04A#4</v>
      </c>
      <c r="B163" s="950">
        <f>Inek2022A1a2a[Klasse2]</f>
        <v>4</v>
      </c>
      <c r="C163" s="951">
        <f>Inek2022A1a2a[BewJeTag2]</f>
        <v>1.2546999999999999</v>
      </c>
      <c r="D163" s="950" t="s">
        <v>394</v>
      </c>
      <c r="E163" s="950" t="s">
        <v>404</v>
      </c>
      <c r="F163" s="950" t="s">
        <v>421</v>
      </c>
      <c r="G163" s="950" t="s">
        <v>422</v>
      </c>
      <c r="H163" s="950">
        <v>4</v>
      </c>
      <c r="I163" s="951">
        <v>1.2546999999999999</v>
      </c>
    </row>
    <row r="164" spans="1:9" x14ac:dyDescent="0.25">
      <c r="A164" s="950" t="str">
        <f>Inek2022A1a2a[PEPP]&amp;"#"&amp;Inek2022A1a2a[Klasse]</f>
        <v>PA04A#5</v>
      </c>
      <c r="B164" s="950">
        <f>Inek2022A1a2a[Klasse2]</f>
        <v>5</v>
      </c>
      <c r="C164" s="951">
        <f>Inek2022A1a2a[BewJeTag2]</f>
        <v>1.2392000000000001</v>
      </c>
      <c r="D164" s="950" t="s">
        <v>394</v>
      </c>
      <c r="E164" s="950" t="s">
        <v>404</v>
      </c>
      <c r="F164" s="950" t="s">
        <v>421</v>
      </c>
      <c r="G164" s="950" t="s">
        <v>422</v>
      </c>
      <c r="H164" s="950">
        <v>5</v>
      </c>
      <c r="I164" s="951">
        <v>1.2392000000000001</v>
      </c>
    </row>
    <row r="165" spans="1:9" x14ac:dyDescent="0.25">
      <c r="A165" s="950" t="str">
        <f>Inek2022A1a2a[PEPP]&amp;"#"&amp;Inek2022A1a2a[Klasse]</f>
        <v>PA04A#6</v>
      </c>
      <c r="B165" s="950">
        <f>Inek2022A1a2a[Klasse2]</f>
        <v>6</v>
      </c>
      <c r="C165" s="951">
        <f>Inek2022A1a2a[BewJeTag2]</f>
        <v>1.2235</v>
      </c>
      <c r="D165" s="950" t="s">
        <v>394</v>
      </c>
      <c r="E165" s="950" t="s">
        <v>404</v>
      </c>
      <c r="F165" s="950" t="s">
        <v>421</v>
      </c>
      <c r="G165" s="950" t="s">
        <v>422</v>
      </c>
      <c r="H165" s="950">
        <v>6</v>
      </c>
      <c r="I165" s="951">
        <v>1.2235</v>
      </c>
    </row>
    <row r="166" spans="1:9" x14ac:dyDescent="0.25">
      <c r="A166" s="950" t="str">
        <f>Inek2022A1a2a[PEPP]&amp;"#"&amp;Inek2022A1a2a[Klasse]</f>
        <v>PA04A#7</v>
      </c>
      <c r="B166" s="950">
        <f>Inek2022A1a2a[Klasse2]</f>
        <v>7</v>
      </c>
      <c r="C166" s="951">
        <f>Inek2022A1a2a[BewJeTag2]</f>
        <v>1.208</v>
      </c>
      <c r="D166" s="950" t="s">
        <v>394</v>
      </c>
      <c r="E166" s="950" t="s">
        <v>404</v>
      </c>
      <c r="F166" s="950" t="s">
        <v>421</v>
      </c>
      <c r="G166" s="950" t="s">
        <v>422</v>
      </c>
      <c r="H166" s="950">
        <v>7</v>
      </c>
      <c r="I166" s="951">
        <v>1.208</v>
      </c>
    </row>
    <row r="167" spans="1:9" x14ac:dyDescent="0.25">
      <c r="A167" s="950" t="str">
        <f>Inek2022A1a2a[PEPP]&amp;"#"&amp;Inek2022A1a2a[Klasse]</f>
        <v>PA04A#8</v>
      </c>
      <c r="B167" s="950">
        <f>Inek2022A1a2a[Klasse2]</f>
        <v>8</v>
      </c>
      <c r="C167" s="951">
        <f>Inek2022A1a2a[BewJeTag2]</f>
        <v>1.1922999999999999</v>
      </c>
      <c r="D167" s="950" t="s">
        <v>394</v>
      </c>
      <c r="E167" s="950" t="s">
        <v>404</v>
      </c>
      <c r="F167" s="950" t="s">
        <v>421</v>
      </c>
      <c r="G167" s="950" t="s">
        <v>422</v>
      </c>
      <c r="H167" s="950">
        <v>8</v>
      </c>
      <c r="I167" s="951">
        <v>1.1922999999999999</v>
      </c>
    </row>
    <row r="168" spans="1:9" x14ac:dyDescent="0.25">
      <c r="A168" s="950" t="str">
        <f>Inek2022A1a2a[PEPP]&amp;"#"&amp;Inek2022A1a2a[Klasse]</f>
        <v>PA04A#9</v>
      </c>
      <c r="B168" s="950">
        <f>Inek2022A1a2a[Klasse2]</f>
        <v>9</v>
      </c>
      <c r="C168" s="951">
        <f>Inek2022A1a2a[BewJeTag2]</f>
        <v>1.1768000000000001</v>
      </c>
      <c r="D168" s="950" t="s">
        <v>394</v>
      </c>
      <c r="E168" s="950" t="s">
        <v>404</v>
      </c>
      <c r="F168" s="950" t="s">
        <v>421</v>
      </c>
      <c r="G168" s="950" t="s">
        <v>422</v>
      </c>
      <c r="H168" s="950">
        <v>9</v>
      </c>
      <c r="I168" s="951">
        <v>1.1768000000000001</v>
      </c>
    </row>
    <row r="169" spans="1:9" x14ac:dyDescent="0.25">
      <c r="A169" s="950" t="str">
        <f>Inek2022A1a2a[PEPP]&amp;"#"&amp;Inek2022A1a2a[Klasse]</f>
        <v>PA04A#10</v>
      </c>
      <c r="B169" s="950">
        <f>Inek2022A1a2a[Klasse2]</f>
        <v>10</v>
      </c>
      <c r="C169" s="951">
        <f>Inek2022A1a2a[BewJeTag2]</f>
        <v>1.1611</v>
      </c>
      <c r="D169" s="950" t="s">
        <v>394</v>
      </c>
      <c r="E169" s="950" t="s">
        <v>404</v>
      </c>
      <c r="F169" s="950" t="s">
        <v>421</v>
      </c>
      <c r="G169" s="950" t="s">
        <v>422</v>
      </c>
      <c r="H169" s="950">
        <v>10</v>
      </c>
      <c r="I169" s="951">
        <v>1.1611</v>
      </c>
    </row>
    <row r="170" spans="1:9" x14ac:dyDescent="0.25">
      <c r="A170" s="950" t="str">
        <f>Inek2022A1a2a[PEPP]&amp;"#"&amp;Inek2022A1a2a[Klasse]</f>
        <v>PA04A#11</v>
      </c>
      <c r="B170" s="950">
        <f>Inek2022A1a2a[Klasse2]</f>
        <v>11</v>
      </c>
      <c r="C170" s="951">
        <f>Inek2022A1a2a[BewJeTag2]</f>
        <v>1.1456</v>
      </c>
      <c r="D170" s="950" t="s">
        <v>394</v>
      </c>
      <c r="E170" s="950" t="s">
        <v>404</v>
      </c>
      <c r="F170" s="950" t="s">
        <v>421</v>
      </c>
      <c r="G170" s="950" t="s">
        <v>422</v>
      </c>
      <c r="H170" s="950">
        <v>11</v>
      </c>
      <c r="I170" s="951">
        <v>1.1456</v>
      </c>
    </row>
    <row r="171" spans="1:9" x14ac:dyDescent="0.25">
      <c r="A171" s="950" t="str">
        <f>Inek2022A1a2a[PEPP]&amp;"#"&amp;Inek2022A1a2a[Klasse]</f>
        <v>PA04A#12</v>
      </c>
      <c r="B171" s="950">
        <f>Inek2022A1a2a[Klasse2]</f>
        <v>12</v>
      </c>
      <c r="C171" s="951">
        <f>Inek2022A1a2a[BewJeTag2]</f>
        <v>1.1299999999999999</v>
      </c>
      <c r="D171" s="950" t="s">
        <v>394</v>
      </c>
      <c r="E171" s="950" t="s">
        <v>404</v>
      </c>
      <c r="F171" s="950" t="s">
        <v>421</v>
      </c>
      <c r="G171" s="950" t="s">
        <v>422</v>
      </c>
      <c r="H171" s="950">
        <v>12</v>
      </c>
      <c r="I171" s="951">
        <v>1.1299999999999999</v>
      </c>
    </row>
    <row r="172" spans="1:9" x14ac:dyDescent="0.25">
      <c r="A172" s="950" t="str">
        <f>Inek2022A1a2a[PEPP]&amp;"#"&amp;Inek2022A1a2a[Klasse]</f>
        <v>PA04A#13</v>
      </c>
      <c r="B172" s="950">
        <f>Inek2022A1a2a[Klasse2]</f>
        <v>13</v>
      </c>
      <c r="C172" s="951">
        <f>Inek2022A1a2a[BewJeTag2]</f>
        <v>1.1144000000000001</v>
      </c>
      <c r="D172" s="950" t="s">
        <v>394</v>
      </c>
      <c r="E172" s="950" t="s">
        <v>404</v>
      </c>
      <c r="F172" s="950" t="s">
        <v>421</v>
      </c>
      <c r="G172" s="950" t="s">
        <v>422</v>
      </c>
      <c r="H172" s="950">
        <v>13</v>
      </c>
      <c r="I172" s="951">
        <v>1.1144000000000001</v>
      </c>
    </row>
    <row r="173" spans="1:9" x14ac:dyDescent="0.25">
      <c r="A173" s="950" t="str">
        <f>Inek2022A1a2a[PEPP]&amp;"#"&amp;Inek2022A1a2a[Klasse]</f>
        <v>PA04A#14</v>
      </c>
      <c r="B173" s="950">
        <f>Inek2022A1a2a[Klasse2]</f>
        <v>14</v>
      </c>
      <c r="C173" s="951">
        <f>Inek2022A1a2a[BewJeTag2]</f>
        <v>1.0988</v>
      </c>
      <c r="D173" s="950" t="s">
        <v>394</v>
      </c>
      <c r="E173" s="950" t="s">
        <v>404</v>
      </c>
      <c r="F173" s="950" t="s">
        <v>421</v>
      </c>
      <c r="G173" s="950" t="s">
        <v>422</v>
      </c>
      <c r="H173" s="950">
        <v>14</v>
      </c>
      <c r="I173" s="951">
        <v>1.0988</v>
      </c>
    </row>
    <row r="174" spans="1:9" x14ac:dyDescent="0.25">
      <c r="A174" s="950" t="str">
        <f>Inek2022A1a2a[PEPP]&amp;"#"&amp;Inek2022A1a2a[Klasse]</f>
        <v>PA04A#15</v>
      </c>
      <c r="B174" s="950">
        <f>Inek2022A1a2a[Klasse2]</f>
        <v>15</v>
      </c>
      <c r="C174" s="951">
        <f>Inek2022A1a2a[BewJeTag2]</f>
        <v>1.0831999999999999</v>
      </c>
      <c r="D174" s="950" t="s">
        <v>394</v>
      </c>
      <c r="E174" s="950" t="s">
        <v>404</v>
      </c>
      <c r="F174" s="950" t="s">
        <v>421</v>
      </c>
      <c r="G174" s="950" t="s">
        <v>422</v>
      </c>
      <c r="H174" s="950">
        <v>15</v>
      </c>
      <c r="I174" s="951">
        <v>1.0831999999999999</v>
      </c>
    </row>
    <row r="175" spans="1:9" x14ac:dyDescent="0.25">
      <c r="A175" s="950" t="str">
        <f>Inek2022A1a2a[PEPP]&amp;"#"&amp;Inek2022A1a2a[Klasse]</f>
        <v>PA04A#16</v>
      </c>
      <c r="B175" s="950">
        <f>Inek2022A1a2a[Klasse2]</f>
        <v>16</v>
      </c>
      <c r="C175" s="951">
        <f>Inek2022A1a2a[BewJeTag2]</f>
        <v>1.0676000000000001</v>
      </c>
      <c r="D175" s="950" t="s">
        <v>394</v>
      </c>
      <c r="E175" s="950" t="s">
        <v>404</v>
      </c>
      <c r="F175" s="950" t="s">
        <v>421</v>
      </c>
      <c r="G175" s="950" t="s">
        <v>422</v>
      </c>
      <c r="H175" s="950">
        <v>16</v>
      </c>
      <c r="I175" s="951">
        <v>1.0676000000000001</v>
      </c>
    </row>
    <row r="176" spans="1:9" x14ac:dyDescent="0.25">
      <c r="A176" s="950" t="str">
        <f>Inek2022A1a2a[PEPP]&amp;"#"&amp;Inek2022A1a2a[Klasse]</f>
        <v>PA04A#17</v>
      </c>
      <c r="B176" s="950">
        <f>Inek2022A1a2a[Klasse2]</f>
        <v>17</v>
      </c>
      <c r="C176" s="951">
        <f>Inek2022A1a2a[BewJeTag2]</f>
        <v>1.052</v>
      </c>
      <c r="D176" s="950" t="s">
        <v>394</v>
      </c>
      <c r="E176" s="950" t="s">
        <v>404</v>
      </c>
      <c r="F176" s="950" t="s">
        <v>421</v>
      </c>
      <c r="G176" s="950" t="s">
        <v>422</v>
      </c>
      <c r="H176" s="950">
        <v>17</v>
      </c>
      <c r="I176" s="951">
        <v>1.052</v>
      </c>
    </row>
    <row r="177" spans="1:9" x14ac:dyDescent="0.25">
      <c r="A177" s="950" t="str">
        <f>Inek2022A1a2a[PEPP]&amp;"#"&amp;Inek2022A1a2a[Klasse]</f>
        <v>PA04A#18</v>
      </c>
      <c r="B177" s="950">
        <f>Inek2022A1a2a[Klasse2]</f>
        <v>18</v>
      </c>
      <c r="C177" s="951">
        <f>Inek2022A1a2a[BewJeTag2]</f>
        <v>1.0364</v>
      </c>
      <c r="D177" s="950" t="s">
        <v>394</v>
      </c>
      <c r="E177" s="950" t="s">
        <v>404</v>
      </c>
      <c r="F177" s="950" t="s">
        <v>421</v>
      </c>
      <c r="G177" s="950" t="s">
        <v>422</v>
      </c>
      <c r="H177" s="950">
        <v>18</v>
      </c>
      <c r="I177" s="951">
        <v>1.0364</v>
      </c>
    </row>
    <row r="178" spans="1:9" x14ac:dyDescent="0.25">
      <c r="A178" s="950" t="str">
        <f>Inek2022A1a2a[PEPP]&amp;"#"&amp;Inek2022A1a2a[Klasse]</f>
        <v>PA04B#1</v>
      </c>
      <c r="B178" s="950">
        <f>Inek2022A1a2a[Klasse2]</f>
        <v>1</v>
      </c>
      <c r="C178" s="951">
        <f>Inek2022A1a2a[BewJeTag2]</f>
        <v>1.3425</v>
      </c>
      <c r="D178" s="950" t="s">
        <v>394</v>
      </c>
      <c r="E178" s="950" t="s">
        <v>404</v>
      </c>
      <c r="F178" s="950" t="s">
        <v>423</v>
      </c>
      <c r="G178" s="950" t="s">
        <v>424</v>
      </c>
      <c r="H178" s="950">
        <v>1</v>
      </c>
      <c r="I178" s="951">
        <v>1.3425</v>
      </c>
    </row>
    <row r="179" spans="1:9" x14ac:dyDescent="0.25">
      <c r="A179" s="950" t="str">
        <f>Inek2022A1a2a[PEPP]&amp;"#"&amp;Inek2022A1a2a[Klasse]</f>
        <v>PA04B#2</v>
      </c>
      <c r="B179" s="950">
        <f>Inek2022A1a2a[Klasse2]</f>
        <v>2</v>
      </c>
      <c r="C179" s="951">
        <f>Inek2022A1a2a[BewJeTag2]</f>
        <v>1.1896</v>
      </c>
      <c r="D179" s="950" t="s">
        <v>394</v>
      </c>
      <c r="E179" s="950" t="s">
        <v>404</v>
      </c>
      <c r="F179" s="950" t="s">
        <v>423</v>
      </c>
      <c r="G179" s="950" t="s">
        <v>424</v>
      </c>
      <c r="H179" s="950">
        <v>2</v>
      </c>
      <c r="I179" s="951">
        <v>1.1896</v>
      </c>
    </row>
    <row r="180" spans="1:9" x14ac:dyDescent="0.25">
      <c r="A180" s="950" t="str">
        <f>Inek2022A1a2a[PEPP]&amp;"#"&amp;Inek2022A1a2a[Klasse]</f>
        <v>PA04B#3</v>
      </c>
      <c r="B180" s="950">
        <f>Inek2022A1a2a[Klasse2]</f>
        <v>3</v>
      </c>
      <c r="C180" s="951">
        <f>Inek2022A1a2a[BewJeTag2]</f>
        <v>1.1742999999999999</v>
      </c>
      <c r="D180" s="950" t="s">
        <v>394</v>
      </c>
      <c r="E180" s="950" t="s">
        <v>404</v>
      </c>
      <c r="F180" s="950" t="s">
        <v>423</v>
      </c>
      <c r="G180" s="950" t="s">
        <v>424</v>
      </c>
      <c r="H180" s="950">
        <v>3</v>
      </c>
      <c r="I180" s="951">
        <v>1.1742999999999999</v>
      </c>
    </row>
    <row r="181" spans="1:9" x14ac:dyDescent="0.25">
      <c r="A181" s="950" t="str">
        <f>Inek2022A1a2a[PEPP]&amp;"#"&amp;Inek2022A1a2a[Klasse]</f>
        <v>PA04B#4</v>
      </c>
      <c r="B181" s="950">
        <f>Inek2022A1a2a[Klasse2]</f>
        <v>4</v>
      </c>
      <c r="C181" s="951">
        <f>Inek2022A1a2a[BewJeTag2]</f>
        <v>1.1620999999999999</v>
      </c>
      <c r="D181" s="950" t="s">
        <v>394</v>
      </c>
      <c r="E181" s="950" t="s">
        <v>404</v>
      </c>
      <c r="F181" s="950" t="s">
        <v>423</v>
      </c>
      <c r="G181" s="950" t="s">
        <v>424</v>
      </c>
      <c r="H181" s="950">
        <v>4</v>
      </c>
      <c r="I181" s="951">
        <v>1.1620999999999999</v>
      </c>
    </row>
    <row r="182" spans="1:9" x14ac:dyDescent="0.25">
      <c r="A182" s="950" t="str">
        <f>Inek2022A1a2a[PEPP]&amp;"#"&amp;Inek2022A1a2a[Klasse]</f>
        <v>PA04B#5</v>
      </c>
      <c r="B182" s="950">
        <f>Inek2022A1a2a[Klasse2]</f>
        <v>5</v>
      </c>
      <c r="C182" s="951">
        <f>Inek2022A1a2a[BewJeTag2]</f>
        <v>1.1498999999999999</v>
      </c>
      <c r="D182" s="950" t="s">
        <v>394</v>
      </c>
      <c r="E182" s="950" t="s">
        <v>404</v>
      </c>
      <c r="F182" s="950" t="s">
        <v>423</v>
      </c>
      <c r="G182" s="950" t="s">
        <v>424</v>
      </c>
      <c r="H182" s="950">
        <v>5</v>
      </c>
      <c r="I182" s="951">
        <v>1.1498999999999999</v>
      </c>
    </row>
    <row r="183" spans="1:9" x14ac:dyDescent="0.25">
      <c r="A183" s="950" t="str">
        <f>Inek2022A1a2a[PEPP]&amp;"#"&amp;Inek2022A1a2a[Klasse]</f>
        <v>PA04B#6</v>
      </c>
      <c r="B183" s="950">
        <f>Inek2022A1a2a[Klasse2]</f>
        <v>6</v>
      </c>
      <c r="C183" s="951">
        <f>Inek2022A1a2a[BewJeTag2]</f>
        <v>1.1376999999999999</v>
      </c>
      <c r="D183" s="950" t="s">
        <v>394</v>
      </c>
      <c r="E183" s="950" t="s">
        <v>404</v>
      </c>
      <c r="F183" s="950" t="s">
        <v>423</v>
      </c>
      <c r="G183" s="950" t="s">
        <v>424</v>
      </c>
      <c r="H183" s="950">
        <v>6</v>
      </c>
      <c r="I183" s="951">
        <v>1.1376999999999999</v>
      </c>
    </row>
    <row r="184" spans="1:9" x14ac:dyDescent="0.25">
      <c r="A184" s="950" t="str">
        <f>Inek2022A1a2a[PEPP]&amp;"#"&amp;Inek2022A1a2a[Klasse]</f>
        <v>PA04B#7</v>
      </c>
      <c r="B184" s="950">
        <f>Inek2022A1a2a[Klasse2]</f>
        <v>7</v>
      </c>
      <c r="C184" s="951">
        <f>Inek2022A1a2a[BewJeTag2]</f>
        <v>1.1254999999999999</v>
      </c>
      <c r="D184" s="950" t="s">
        <v>394</v>
      </c>
      <c r="E184" s="950" t="s">
        <v>404</v>
      </c>
      <c r="F184" s="950" t="s">
        <v>423</v>
      </c>
      <c r="G184" s="950" t="s">
        <v>424</v>
      </c>
      <c r="H184" s="950">
        <v>7</v>
      </c>
      <c r="I184" s="951">
        <v>1.1254999999999999</v>
      </c>
    </row>
    <row r="185" spans="1:9" x14ac:dyDescent="0.25">
      <c r="A185" s="950" t="str">
        <f>Inek2022A1a2a[PEPP]&amp;"#"&amp;Inek2022A1a2a[Klasse]</f>
        <v>PA04B#8</v>
      </c>
      <c r="B185" s="950">
        <f>Inek2022A1a2a[Klasse2]</f>
        <v>8</v>
      </c>
      <c r="C185" s="951">
        <f>Inek2022A1a2a[BewJeTag2]</f>
        <v>1.1133</v>
      </c>
      <c r="D185" s="950" t="s">
        <v>394</v>
      </c>
      <c r="E185" s="950" t="s">
        <v>404</v>
      </c>
      <c r="F185" s="950" t="s">
        <v>423</v>
      </c>
      <c r="G185" s="950" t="s">
        <v>424</v>
      </c>
      <c r="H185" s="950">
        <v>8</v>
      </c>
      <c r="I185" s="951">
        <v>1.1133</v>
      </c>
    </row>
    <row r="186" spans="1:9" x14ac:dyDescent="0.25">
      <c r="A186" s="950" t="str">
        <f>Inek2022A1a2a[PEPP]&amp;"#"&amp;Inek2022A1a2a[Klasse]</f>
        <v>PA04B#9</v>
      </c>
      <c r="B186" s="950">
        <f>Inek2022A1a2a[Klasse2]</f>
        <v>9</v>
      </c>
      <c r="C186" s="951">
        <f>Inek2022A1a2a[BewJeTag2]</f>
        <v>1.1011</v>
      </c>
      <c r="D186" s="950" t="s">
        <v>394</v>
      </c>
      <c r="E186" s="950" t="s">
        <v>404</v>
      </c>
      <c r="F186" s="950" t="s">
        <v>423</v>
      </c>
      <c r="G186" s="950" t="s">
        <v>424</v>
      </c>
      <c r="H186" s="950">
        <v>9</v>
      </c>
      <c r="I186" s="951">
        <v>1.1011</v>
      </c>
    </row>
    <row r="187" spans="1:9" x14ac:dyDescent="0.25">
      <c r="A187" s="950" t="str">
        <f>Inek2022A1a2a[PEPP]&amp;"#"&amp;Inek2022A1a2a[Klasse]</f>
        <v>PA04B#10</v>
      </c>
      <c r="B187" s="950">
        <f>Inek2022A1a2a[Klasse2]</f>
        <v>10</v>
      </c>
      <c r="C187" s="951">
        <f>Inek2022A1a2a[BewJeTag2]</f>
        <v>1.0889</v>
      </c>
      <c r="D187" s="950" t="s">
        <v>394</v>
      </c>
      <c r="E187" s="950" t="s">
        <v>404</v>
      </c>
      <c r="F187" s="950" t="s">
        <v>423</v>
      </c>
      <c r="G187" s="950" t="s">
        <v>424</v>
      </c>
      <c r="H187" s="950">
        <v>10</v>
      </c>
      <c r="I187" s="951">
        <v>1.0889</v>
      </c>
    </row>
    <row r="188" spans="1:9" x14ac:dyDescent="0.25">
      <c r="A188" s="950" t="str">
        <f>Inek2022A1a2a[PEPP]&amp;"#"&amp;Inek2022A1a2a[Klasse]</f>
        <v>PA04B#11</v>
      </c>
      <c r="B188" s="950">
        <f>Inek2022A1a2a[Klasse2]</f>
        <v>11</v>
      </c>
      <c r="C188" s="951">
        <f>Inek2022A1a2a[BewJeTag2]</f>
        <v>1.0767</v>
      </c>
      <c r="D188" s="950" t="s">
        <v>394</v>
      </c>
      <c r="E188" s="950" t="s">
        <v>404</v>
      </c>
      <c r="F188" s="950" t="s">
        <v>423</v>
      </c>
      <c r="G188" s="950" t="s">
        <v>424</v>
      </c>
      <c r="H188" s="950">
        <v>11</v>
      </c>
      <c r="I188" s="951">
        <v>1.0767</v>
      </c>
    </row>
    <row r="189" spans="1:9" x14ac:dyDescent="0.25">
      <c r="A189" s="950" t="str">
        <f>Inek2022A1a2a[PEPP]&amp;"#"&amp;Inek2022A1a2a[Klasse]</f>
        <v>PA04B#12</v>
      </c>
      <c r="B189" s="950">
        <f>Inek2022A1a2a[Klasse2]</f>
        <v>12</v>
      </c>
      <c r="C189" s="951">
        <f>Inek2022A1a2a[BewJeTag2]</f>
        <v>1.0644</v>
      </c>
      <c r="D189" s="950" t="s">
        <v>394</v>
      </c>
      <c r="E189" s="950" t="s">
        <v>404</v>
      </c>
      <c r="F189" s="950" t="s">
        <v>423</v>
      </c>
      <c r="G189" s="950" t="s">
        <v>424</v>
      </c>
      <c r="H189" s="950">
        <v>12</v>
      </c>
      <c r="I189" s="951">
        <v>1.0644</v>
      </c>
    </row>
    <row r="190" spans="1:9" x14ac:dyDescent="0.25">
      <c r="A190" s="950" t="str">
        <f>Inek2022A1a2a[PEPP]&amp;"#"&amp;Inek2022A1a2a[Klasse]</f>
        <v>PA04B#13</v>
      </c>
      <c r="B190" s="950">
        <f>Inek2022A1a2a[Klasse2]</f>
        <v>13</v>
      </c>
      <c r="C190" s="951">
        <f>Inek2022A1a2a[BewJeTag2]</f>
        <v>1.0522</v>
      </c>
      <c r="D190" s="950" t="s">
        <v>394</v>
      </c>
      <c r="E190" s="950" t="s">
        <v>404</v>
      </c>
      <c r="F190" s="950" t="s">
        <v>423</v>
      </c>
      <c r="G190" s="950" t="s">
        <v>424</v>
      </c>
      <c r="H190" s="950">
        <v>13</v>
      </c>
      <c r="I190" s="951">
        <v>1.0522</v>
      </c>
    </row>
    <row r="191" spans="1:9" x14ac:dyDescent="0.25">
      <c r="A191" s="950" t="str">
        <f>Inek2022A1a2a[PEPP]&amp;"#"&amp;Inek2022A1a2a[Klasse]</f>
        <v>PA04B#14</v>
      </c>
      <c r="B191" s="950">
        <f>Inek2022A1a2a[Klasse2]</f>
        <v>14</v>
      </c>
      <c r="C191" s="951">
        <f>Inek2022A1a2a[BewJeTag2]</f>
        <v>1.04</v>
      </c>
      <c r="D191" s="950" t="s">
        <v>394</v>
      </c>
      <c r="E191" s="950" t="s">
        <v>404</v>
      </c>
      <c r="F191" s="950" t="s">
        <v>423</v>
      </c>
      <c r="G191" s="950" t="s">
        <v>424</v>
      </c>
      <c r="H191" s="950">
        <v>14</v>
      </c>
      <c r="I191" s="951">
        <v>1.04</v>
      </c>
    </row>
    <row r="192" spans="1:9" x14ac:dyDescent="0.25">
      <c r="A192" s="950" t="str">
        <f>Inek2022A1a2a[PEPP]&amp;"#"&amp;Inek2022A1a2a[Klasse]</f>
        <v>PA04B#15</v>
      </c>
      <c r="B192" s="950">
        <f>Inek2022A1a2a[Klasse2]</f>
        <v>15</v>
      </c>
      <c r="C192" s="951">
        <f>Inek2022A1a2a[BewJeTag2]</f>
        <v>1.0278</v>
      </c>
      <c r="D192" s="950" t="s">
        <v>394</v>
      </c>
      <c r="E192" s="950" t="s">
        <v>404</v>
      </c>
      <c r="F192" s="950" t="s">
        <v>423</v>
      </c>
      <c r="G192" s="950" t="s">
        <v>424</v>
      </c>
      <c r="H192" s="950">
        <v>15</v>
      </c>
      <c r="I192" s="951">
        <v>1.0278</v>
      </c>
    </row>
    <row r="193" spans="1:9" x14ac:dyDescent="0.25">
      <c r="A193" s="950" t="str">
        <f>Inek2022A1a2a[PEPP]&amp;"#"&amp;Inek2022A1a2a[Klasse]</f>
        <v>PA04B#16</v>
      </c>
      <c r="B193" s="950">
        <f>Inek2022A1a2a[Klasse2]</f>
        <v>16</v>
      </c>
      <c r="C193" s="951">
        <f>Inek2022A1a2a[BewJeTag2]</f>
        <v>1.0156000000000001</v>
      </c>
      <c r="D193" s="950" t="s">
        <v>394</v>
      </c>
      <c r="E193" s="950" t="s">
        <v>404</v>
      </c>
      <c r="F193" s="950" t="s">
        <v>423</v>
      </c>
      <c r="G193" s="950" t="s">
        <v>424</v>
      </c>
      <c r="H193" s="950">
        <v>16</v>
      </c>
      <c r="I193" s="951">
        <v>1.0156000000000001</v>
      </c>
    </row>
    <row r="194" spans="1:9" x14ac:dyDescent="0.25">
      <c r="A194" s="950" t="str">
        <f>Inek2022A1a2a[PEPP]&amp;"#"&amp;Inek2022A1a2a[Klasse]</f>
        <v>PA04B#17</v>
      </c>
      <c r="B194" s="950">
        <f>Inek2022A1a2a[Klasse2]</f>
        <v>17</v>
      </c>
      <c r="C194" s="951">
        <f>Inek2022A1a2a[BewJeTag2]</f>
        <v>1.0034000000000001</v>
      </c>
      <c r="D194" s="950" t="s">
        <v>394</v>
      </c>
      <c r="E194" s="950" t="s">
        <v>404</v>
      </c>
      <c r="F194" s="950" t="s">
        <v>423</v>
      </c>
      <c r="G194" s="950" t="s">
        <v>424</v>
      </c>
      <c r="H194" s="950">
        <v>17</v>
      </c>
      <c r="I194" s="951">
        <v>1.0034000000000001</v>
      </c>
    </row>
    <row r="195" spans="1:9" x14ac:dyDescent="0.25">
      <c r="A195" s="950" t="str">
        <f>Inek2022A1a2a[PEPP]&amp;"#"&amp;Inek2022A1a2a[Klasse]</f>
        <v>PA04B#18</v>
      </c>
      <c r="B195" s="950">
        <f>Inek2022A1a2a[Klasse2]</f>
        <v>18</v>
      </c>
      <c r="C195" s="951">
        <f>Inek2022A1a2a[BewJeTag2]</f>
        <v>0.99119999999999997</v>
      </c>
      <c r="D195" s="950" t="s">
        <v>394</v>
      </c>
      <c r="E195" s="950" t="s">
        <v>404</v>
      </c>
      <c r="F195" s="950" t="s">
        <v>423</v>
      </c>
      <c r="G195" s="950" t="s">
        <v>424</v>
      </c>
      <c r="H195" s="950">
        <v>18</v>
      </c>
      <c r="I195" s="951">
        <v>0.99119999999999997</v>
      </c>
    </row>
    <row r="196" spans="1:9" x14ac:dyDescent="0.25">
      <c r="A196" s="950" t="str">
        <f>Inek2022A1a2a[PEPP]&amp;"#"&amp;Inek2022A1a2a[Klasse]</f>
        <v>PA04B#19</v>
      </c>
      <c r="B196" s="950">
        <f>Inek2022A1a2a[Klasse2]</f>
        <v>19</v>
      </c>
      <c r="C196" s="951">
        <f>Inek2022A1a2a[BewJeTag2]</f>
        <v>0.97899999999999998</v>
      </c>
      <c r="D196" s="950" t="s">
        <v>394</v>
      </c>
      <c r="E196" s="950" t="s">
        <v>404</v>
      </c>
      <c r="F196" s="950" t="s">
        <v>423</v>
      </c>
      <c r="G196" s="950" t="s">
        <v>424</v>
      </c>
      <c r="H196" s="950">
        <v>19</v>
      </c>
      <c r="I196" s="951">
        <v>0.97899999999999998</v>
      </c>
    </row>
    <row r="197" spans="1:9" x14ac:dyDescent="0.25">
      <c r="A197" s="950" t="str">
        <f>Inek2022A1a2a[PEPP]&amp;"#"&amp;Inek2022A1a2a[Klasse]</f>
        <v>PA04B#20</v>
      </c>
      <c r="B197" s="950">
        <f>Inek2022A1a2a[Klasse2]</f>
        <v>20</v>
      </c>
      <c r="C197" s="951">
        <f>Inek2022A1a2a[BewJeTag2]</f>
        <v>0.96679999999999999</v>
      </c>
      <c r="D197" s="950" t="s">
        <v>394</v>
      </c>
      <c r="E197" s="950" t="s">
        <v>404</v>
      </c>
      <c r="F197" s="950" t="s">
        <v>423</v>
      </c>
      <c r="G197" s="950" t="s">
        <v>424</v>
      </c>
      <c r="H197" s="950">
        <v>20</v>
      </c>
      <c r="I197" s="951">
        <v>0.96679999999999999</v>
      </c>
    </row>
    <row r="198" spans="1:9" x14ac:dyDescent="0.25">
      <c r="A198" s="950" t="str">
        <f>Inek2022A1a2a[PEPP]&amp;"#"&amp;Inek2022A1a2a[Klasse]</f>
        <v>PA04B#21</v>
      </c>
      <c r="B198" s="950">
        <f>Inek2022A1a2a[Klasse2]</f>
        <v>21</v>
      </c>
      <c r="C198" s="951">
        <f>Inek2022A1a2a[BewJeTag2]</f>
        <v>0.95450000000000002</v>
      </c>
      <c r="D198" s="950" t="s">
        <v>394</v>
      </c>
      <c r="E198" s="950" t="s">
        <v>404</v>
      </c>
      <c r="F198" s="950" t="s">
        <v>423</v>
      </c>
      <c r="G198" s="950" t="s">
        <v>424</v>
      </c>
      <c r="H198" s="950">
        <v>21</v>
      </c>
      <c r="I198" s="951">
        <v>0.95450000000000002</v>
      </c>
    </row>
    <row r="199" spans="1:9" x14ac:dyDescent="0.25">
      <c r="A199" s="950" t="str">
        <f>Inek2022A1a2a[PEPP]&amp;"#"&amp;Inek2022A1a2a[Klasse]</f>
        <v>PA04C#1</v>
      </c>
      <c r="B199" s="950">
        <f>Inek2022A1a2a[Klasse2]</f>
        <v>1</v>
      </c>
      <c r="C199" s="951">
        <f>Inek2022A1a2a[BewJeTag2]</f>
        <v>1.2998000000000001</v>
      </c>
      <c r="D199" s="950" t="s">
        <v>394</v>
      </c>
      <c r="E199" s="950" t="s">
        <v>404</v>
      </c>
      <c r="F199" s="950" t="s">
        <v>425</v>
      </c>
      <c r="G199" s="950" t="s">
        <v>426</v>
      </c>
      <c r="H199" s="950">
        <v>1</v>
      </c>
      <c r="I199" s="951">
        <v>1.2998000000000001</v>
      </c>
    </row>
    <row r="200" spans="1:9" x14ac:dyDescent="0.25">
      <c r="A200" s="950" t="str">
        <f>Inek2022A1a2a[PEPP]&amp;"#"&amp;Inek2022A1a2a[Klasse]</f>
        <v>PA04C#2</v>
      </c>
      <c r="B200" s="950">
        <f>Inek2022A1a2a[Klasse2]</f>
        <v>2</v>
      </c>
      <c r="C200" s="951">
        <f>Inek2022A1a2a[BewJeTag2]</f>
        <v>1.1386000000000001</v>
      </c>
      <c r="D200" s="950" t="s">
        <v>394</v>
      </c>
      <c r="E200" s="950" t="s">
        <v>404</v>
      </c>
      <c r="F200" s="950" t="s">
        <v>425</v>
      </c>
      <c r="G200" s="950" t="s">
        <v>426</v>
      </c>
      <c r="H200" s="950">
        <v>2</v>
      </c>
      <c r="I200" s="951">
        <v>1.1386000000000001</v>
      </c>
    </row>
    <row r="201" spans="1:9" x14ac:dyDescent="0.25">
      <c r="A201" s="950" t="str">
        <f>Inek2022A1a2a[PEPP]&amp;"#"&amp;Inek2022A1a2a[Klasse]</f>
        <v>PA04C#3</v>
      </c>
      <c r="B201" s="950">
        <f>Inek2022A1a2a[Klasse2]</f>
        <v>3</v>
      </c>
      <c r="C201" s="951">
        <f>Inek2022A1a2a[BewJeTag2]</f>
        <v>1.0996999999999999</v>
      </c>
      <c r="D201" s="950" t="s">
        <v>394</v>
      </c>
      <c r="E201" s="950" t="s">
        <v>404</v>
      </c>
      <c r="F201" s="950" t="s">
        <v>425</v>
      </c>
      <c r="G201" s="950" t="s">
        <v>426</v>
      </c>
      <c r="H201" s="950">
        <v>3</v>
      </c>
      <c r="I201" s="951">
        <v>1.0996999999999999</v>
      </c>
    </row>
    <row r="202" spans="1:9" x14ac:dyDescent="0.25">
      <c r="A202" s="950" t="str">
        <f>Inek2022A1a2a[PEPP]&amp;"#"&amp;Inek2022A1a2a[Klasse]</f>
        <v>PA04C#4</v>
      </c>
      <c r="B202" s="950">
        <f>Inek2022A1a2a[Klasse2]</f>
        <v>4</v>
      </c>
      <c r="C202" s="951">
        <f>Inek2022A1a2a[BewJeTag2]</f>
        <v>1.0854999999999999</v>
      </c>
      <c r="D202" s="950" t="s">
        <v>394</v>
      </c>
      <c r="E202" s="950" t="s">
        <v>404</v>
      </c>
      <c r="F202" s="950" t="s">
        <v>425</v>
      </c>
      <c r="G202" s="950" t="s">
        <v>426</v>
      </c>
      <c r="H202" s="950">
        <v>4</v>
      </c>
      <c r="I202" s="951">
        <v>1.0854999999999999</v>
      </c>
    </row>
    <row r="203" spans="1:9" x14ac:dyDescent="0.25">
      <c r="A203" s="950" t="str">
        <f>Inek2022A1a2a[PEPP]&amp;"#"&amp;Inek2022A1a2a[Klasse]</f>
        <v>PA04C#5</v>
      </c>
      <c r="B203" s="950">
        <f>Inek2022A1a2a[Klasse2]</f>
        <v>5</v>
      </c>
      <c r="C203" s="951">
        <f>Inek2022A1a2a[BewJeTag2]</f>
        <v>1.0721000000000001</v>
      </c>
      <c r="D203" s="950" t="s">
        <v>394</v>
      </c>
      <c r="E203" s="950" t="s">
        <v>404</v>
      </c>
      <c r="F203" s="950" t="s">
        <v>425</v>
      </c>
      <c r="G203" s="950" t="s">
        <v>426</v>
      </c>
      <c r="H203" s="950">
        <v>5</v>
      </c>
      <c r="I203" s="951">
        <v>1.0721000000000001</v>
      </c>
    </row>
    <row r="204" spans="1:9" x14ac:dyDescent="0.25">
      <c r="A204" s="950" t="str">
        <f>Inek2022A1a2a[PEPP]&amp;"#"&amp;Inek2022A1a2a[Klasse]</f>
        <v>PA04C#6</v>
      </c>
      <c r="B204" s="950">
        <f>Inek2022A1a2a[Klasse2]</f>
        <v>6</v>
      </c>
      <c r="C204" s="951">
        <f>Inek2022A1a2a[BewJeTag2]</f>
        <v>1.0587</v>
      </c>
      <c r="D204" s="950" t="s">
        <v>394</v>
      </c>
      <c r="E204" s="950" t="s">
        <v>404</v>
      </c>
      <c r="F204" s="950" t="s">
        <v>425</v>
      </c>
      <c r="G204" s="950" t="s">
        <v>426</v>
      </c>
      <c r="H204" s="950">
        <v>6</v>
      </c>
      <c r="I204" s="951">
        <v>1.0587</v>
      </c>
    </row>
    <row r="205" spans="1:9" x14ac:dyDescent="0.25">
      <c r="A205" s="950" t="str">
        <f>Inek2022A1a2a[PEPP]&amp;"#"&amp;Inek2022A1a2a[Klasse]</f>
        <v>PA04C#7</v>
      </c>
      <c r="B205" s="950">
        <f>Inek2022A1a2a[Klasse2]</f>
        <v>7</v>
      </c>
      <c r="C205" s="951">
        <f>Inek2022A1a2a[BewJeTag2]</f>
        <v>1.0452999999999999</v>
      </c>
      <c r="D205" s="950" t="s">
        <v>394</v>
      </c>
      <c r="E205" s="950" t="s">
        <v>404</v>
      </c>
      <c r="F205" s="950" t="s">
        <v>425</v>
      </c>
      <c r="G205" s="950" t="s">
        <v>426</v>
      </c>
      <c r="H205" s="950">
        <v>7</v>
      </c>
      <c r="I205" s="951">
        <v>1.0452999999999999</v>
      </c>
    </row>
    <row r="206" spans="1:9" x14ac:dyDescent="0.25">
      <c r="A206" s="950" t="str">
        <f>Inek2022A1a2a[PEPP]&amp;"#"&amp;Inek2022A1a2a[Klasse]</f>
        <v>PA04C#8</v>
      </c>
      <c r="B206" s="950">
        <f>Inek2022A1a2a[Klasse2]</f>
        <v>8</v>
      </c>
      <c r="C206" s="951">
        <f>Inek2022A1a2a[BewJeTag2]</f>
        <v>1.0319</v>
      </c>
      <c r="D206" s="950" t="s">
        <v>394</v>
      </c>
      <c r="E206" s="950" t="s">
        <v>404</v>
      </c>
      <c r="F206" s="950" t="s">
        <v>425</v>
      </c>
      <c r="G206" s="950" t="s">
        <v>426</v>
      </c>
      <c r="H206" s="950">
        <v>8</v>
      </c>
      <c r="I206" s="951">
        <v>1.0319</v>
      </c>
    </row>
    <row r="207" spans="1:9" x14ac:dyDescent="0.25">
      <c r="A207" s="950" t="str">
        <f>Inek2022A1a2a[PEPP]&amp;"#"&amp;Inek2022A1a2a[Klasse]</f>
        <v>PA04C#9</v>
      </c>
      <c r="B207" s="950">
        <f>Inek2022A1a2a[Klasse2]</f>
        <v>9</v>
      </c>
      <c r="C207" s="951">
        <f>Inek2022A1a2a[BewJeTag2]</f>
        <v>1.0185999999999999</v>
      </c>
      <c r="D207" s="950" t="s">
        <v>394</v>
      </c>
      <c r="E207" s="950" t="s">
        <v>404</v>
      </c>
      <c r="F207" s="950" t="s">
        <v>425</v>
      </c>
      <c r="G207" s="950" t="s">
        <v>426</v>
      </c>
      <c r="H207" s="950">
        <v>9</v>
      </c>
      <c r="I207" s="951">
        <v>1.0185999999999999</v>
      </c>
    </row>
    <row r="208" spans="1:9" x14ac:dyDescent="0.25">
      <c r="A208" s="950" t="str">
        <f>Inek2022A1a2a[PEPP]&amp;"#"&amp;Inek2022A1a2a[Klasse]</f>
        <v>PA04C#10</v>
      </c>
      <c r="B208" s="950">
        <f>Inek2022A1a2a[Klasse2]</f>
        <v>10</v>
      </c>
      <c r="C208" s="951">
        <f>Inek2022A1a2a[BewJeTag2]</f>
        <v>1.0052000000000001</v>
      </c>
      <c r="D208" s="950" t="s">
        <v>394</v>
      </c>
      <c r="E208" s="950" t="s">
        <v>404</v>
      </c>
      <c r="F208" s="950" t="s">
        <v>425</v>
      </c>
      <c r="G208" s="950" t="s">
        <v>426</v>
      </c>
      <c r="H208" s="950">
        <v>10</v>
      </c>
      <c r="I208" s="951">
        <v>1.0052000000000001</v>
      </c>
    </row>
    <row r="209" spans="1:9" x14ac:dyDescent="0.25">
      <c r="A209" s="950" t="str">
        <f>Inek2022A1a2a[PEPP]&amp;"#"&amp;Inek2022A1a2a[Klasse]</f>
        <v>PA04C#11</v>
      </c>
      <c r="B209" s="950">
        <f>Inek2022A1a2a[Klasse2]</f>
        <v>11</v>
      </c>
      <c r="C209" s="951">
        <f>Inek2022A1a2a[BewJeTag2]</f>
        <v>0.99180000000000001</v>
      </c>
      <c r="D209" s="950" t="s">
        <v>394</v>
      </c>
      <c r="E209" s="950" t="s">
        <v>404</v>
      </c>
      <c r="F209" s="950" t="s">
        <v>425</v>
      </c>
      <c r="G209" s="950" t="s">
        <v>426</v>
      </c>
      <c r="H209" s="950">
        <v>11</v>
      </c>
      <c r="I209" s="951">
        <v>0.99180000000000001</v>
      </c>
    </row>
    <row r="210" spans="1:9" x14ac:dyDescent="0.25">
      <c r="A210" s="950" t="str">
        <f>Inek2022A1a2a[PEPP]&amp;"#"&amp;Inek2022A1a2a[Klasse]</f>
        <v>PA04C#12</v>
      </c>
      <c r="B210" s="950">
        <f>Inek2022A1a2a[Klasse2]</f>
        <v>12</v>
      </c>
      <c r="C210" s="951">
        <f>Inek2022A1a2a[BewJeTag2]</f>
        <v>0.97840000000000005</v>
      </c>
      <c r="D210" s="950" t="s">
        <v>394</v>
      </c>
      <c r="E210" s="950" t="s">
        <v>404</v>
      </c>
      <c r="F210" s="950" t="s">
        <v>425</v>
      </c>
      <c r="G210" s="950" t="s">
        <v>426</v>
      </c>
      <c r="H210" s="950">
        <v>12</v>
      </c>
      <c r="I210" s="951">
        <v>0.97840000000000005</v>
      </c>
    </row>
    <row r="211" spans="1:9" x14ac:dyDescent="0.25">
      <c r="A211" s="950" t="str">
        <f>Inek2022A1a2a[PEPP]&amp;"#"&amp;Inek2022A1a2a[Klasse]</f>
        <v>PA04C#13</v>
      </c>
      <c r="B211" s="950">
        <f>Inek2022A1a2a[Klasse2]</f>
        <v>13</v>
      </c>
      <c r="C211" s="951">
        <f>Inek2022A1a2a[BewJeTag2]</f>
        <v>0.96499999999999997</v>
      </c>
      <c r="D211" s="950" t="s">
        <v>394</v>
      </c>
      <c r="E211" s="950" t="s">
        <v>404</v>
      </c>
      <c r="F211" s="950" t="s">
        <v>425</v>
      </c>
      <c r="G211" s="950" t="s">
        <v>426</v>
      </c>
      <c r="H211" s="950">
        <v>13</v>
      </c>
      <c r="I211" s="951">
        <v>0.96499999999999997</v>
      </c>
    </row>
    <row r="212" spans="1:9" x14ac:dyDescent="0.25">
      <c r="A212" s="950" t="str">
        <f>Inek2022A1a2a[PEPP]&amp;"#"&amp;Inek2022A1a2a[Klasse]</f>
        <v>PA04C#14</v>
      </c>
      <c r="B212" s="950">
        <f>Inek2022A1a2a[Klasse2]</f>
        <v>14</v>
      </c>
      <c r="C212" s="951">
        <f>Inek2022A1a2a[BewJeTag2]</f>
        <v>0.95169999999999999</v>
      </c>
      <c r="D212" s="950" t="s">
        <v>394</v>
      </c>
      <c r="E212" s="950" t="s">
        <v>404</v>
      </c>
      <c r="F212" s="950" t="s">
        <v>425</v>
      </c>
      <c r="G212" s="950" t="s">
        <v>426</v>
      </c>
      <c r="H212" s="950">
        <v>14</v>
      </c>
      <c r="I212" s="951">
        <v>0.95169999999999999</v>
      </c>
    </row>
    <row r="213" spans="1:9" x14ac:dyDescent="0.25">
      <c r="A213" s="950" t="str">
        <f>Inek2022A1a2a[PEPP]&amp;"#"&amp;Inek2022A1a2a[Klasse]</f>
        <v>PA04C#15</v>
      </c>
      <c r="B213" s="950">
        <f>Inek2022A1a2a[Klasse2]</f>
        <v>15</v>
      </c>
      <c r="C213" s="951">
        <f>Inek2022A1a2a[BewJeTag2]</f>
        <v>0.93830000000000002</v>
      </c>
      <c r="D213" s="950" t="s">
        <v>394</v>
      </c>
      <c r="E213" s="950" t="s">
        <v>404</v>
      </c>
      <c r="F213" s="950" t="s">
        <v>425</v>
      </c>
      <c r="G213" s="950" t="s">
        <v>426</v>
      </c>
      <c r="H213" s="950">
        <v>15</v>
      </c>
      <c r="I213" s="951">
        <v>0.93830000000000002</v>
      </c>
    </row>
    <row r="214" spans="1:9" x14ac:dyDescent="0.25">
      <c r="A214" s="950" t="str">
        <f>Inek2022A1a2a[PEPP]&amp;"#"&amp;Inek2022A1a2a[Klasse]</f>
        <v>PA04C#16</v>
      </c>
      <c r="B214" s="950">
        <f>Inek2022A1a2a[Klasse2]</f>
        <v>16</v>
      </c>
      <c r="C214" s="951">
        <f>Inek2022A1a2a[BewJeTag2]</f>
        <v>0.92490000000000006</v>
      </c>
      <c r="D214" s="950" t="s">
        <v>394</v>
      </c>
      <c r="E214" s="950" t="s">
        <v>404</v>
      </c>
      <c r="F214" s="950" t="s">
        <v>425</v>
      </c>
      <c r="G214" s="950" t="s">
        <v>426</v>
      </c>
      <c r="H214" s="950">
        <v>16</v>
      </c>
      <c r="I214" s="951">
        <v>0.92490000000000006</v>
      </c>
    </row>
    <row r="215" spans="1:9" x14ac:dyDescent="0.25">
      <c r="A215" s="950" t="str">
        <f>Inek2022A1a2a[PEPP]&amp;"#"&amp;Inek2022A1a2a[Klasse]</f>
        <v>PA04C#17</v>
      </c>
      <c r="B215" s="950">
        <f>Inek2022A1a2a[Klasse2]</f>
        <v>17</v>
      </c>
      <c r="C215" s="951">
        <f>Inek2022A1a2a[BewJeTag2]</f>
        <v>0.91149999999999998</v>
      </c>
      <c r="D215" s="950" t="s">
        <v>394</v>
      </c>
      <c r="E215" s="950" t="s">
        <v>404</v>
      </c>
      <c r="F215" s="950" t="s">
        <v>425</v>
      </c>
      <c r="G215" s="950" t="s">
        <v>426</v>
      </c>
      <c r="H215" s="950">
        <v>17</v>
      </c>
      <c r="I215" s="951">
        <v>0.91149999999999998</v>
      </c>
    </row>
    <row r="216" spans="1:9" x14ac:dyDescent="0.25">
      <c r="A216" s="950" t="str">
        <f>Inek2022A1a2a[PEPP]&amp;"#"&amp;Inek2022A1a2a[Klasse]</f>
        <v>PA04C#18</v>
      </c>
      <c r="B216" s="950">
        <f>Inek2022A1a2a[Klasse2]</f>
        <v>18</v>
      </c>
      <c r="C216" s="951">
        <f>Inek2022A1a2a[BewJeTag2]</f>
        <v>0.89810000000000001</v>
      </c>
      <c r="D216" s="950" t="s">
        <v>394</v>
      </c>
      <c r="E216" s="950" t="s">
        <v>404</v>
      </c>
      <c r="F216" s="950" t="s">
        <v>425</v>
      </c>
      <c r="G216" s="950" t="s">
        <v>426</v>
      </c>
      <c r="H216" s="950">
        <v>18</v>
      </c>
      <c r="I216" s="951">
        <v>0.89810000000000001</v>
      </c>
    </row>
    <row r="217" spans="1:9" x14ac:dyDescent="0.25">
      <c r="A217" s="950" t="str">
        <f>Inek2022A1a2a[PEPP]&amp;"#"&amp;Inek2022A1a2a[Klasse]</f>
        <v>PA04C#19</v>
      </c>
      <c r="B217" s="950">
        <f>Inek2022A1a2a[Klasse2]</f>
        <v>19</v>
      </c>
      <c r="C217" s="951">
        <f>Inek2022A1a2a[BewJeTag2]</f>
        <v>0.88470000000000004</v>
      </c>
      <c r="D217" s="950" t="s">
        <v>394</v>
      </c>
      <c r="E217" s="950" t="s">
        <v>404</v>
      </c>
      <c r="F217" s="950" t="s">
        <v>425</v>
      </c>
      <c r="G217" s="950" t="s">
        <v>426</v>
      </c>
      <c r="H217" s="950">
        <v>19</v>
      </c>
      <c r="I217" s="951">
        <v>0.88470000000000004</v>
      </c>
    </row>
    <row r="218" spans="1:9" x14ac:dyDescent="0.25">
      <c r="A218" s="950" t="str">
        <f>Inek2022A1a2a[PEPP]&amp;"#"&amp;Inek2022A1a2a[Klasse]</f>
        <v>PA04C#20</v>
      </c>
      <c r="B218" s="950">
        <f>Inek2022A1a2a[Klasse2]</f>
        <v>20</v>
      </c>
      <c r="C218" s="951">
        <f>Inek2022A1a2a[BewJeTag2]</f>
        <v>0.87139999999999995</v>
      </c>
      <c r="D218" s="950" t="s">
        <v>394</v>
      </c>
      <c r="E218" s="950" t="s">
        <v>404</v>
      </c>
      <c r="F218" s="950" t="s">
        <v>425</v>
      </c>
      <c r="G218" s="950" t="s">
        <v>426</v>
      </c>
      <c r="H218" s="950">
        <v>20</v>
      </c>
      <c r="I218" s="951">
        <v>0.87139999999999995</v>
      </c>
    </row>
    <row r="219" spans="1:9" x14ac:dyDescent="0.25">
      <c r="A219" s="950" t="str">
        <f>Inek2022A1a2a[PEPP]&amp;"#"&amp;Inek2022A1a2a[Klasse]</f>
        <v>PA14A#1</v>
      </c>
      <c r="B219" s="950">
        <f>Inek2022A1a2a[Klasse2]</f>
        <v>1</v>
      </c>
      <c r="C219" s="951">
        <f>Inek2022A1a2a[BewJeTag2]</f>
        <v>1.3581000000000001</v>
      </c>
      <c r="D219" s="950" t="s">
        <v>394</v>
      </c>
      <c r="E219" s="950" t="s">
        <v>404</v>
      </c>
      <c r="F219" s="950" t="s">
        <v>427</v>
      </c>
      <c r="G219" s="950" t="s">
        <v>428</v>
      </c>
      <c r="H219" s="950">
        <v>1</v>
      </c>
      <c r="I219" s="951">
        <v>1.3581000000000001</v>
      </c>
    </row>
    <row r="220" spans="1:9" x14ac:dyDescent="0.25">
      <c r="A220" s="950" t="str">
        <f>Inek2022A1a2a[PEPP]&amp;"#"&amp;Inek2022A1a2a[Klasse]</f>
        <v>PA14A#2</v>
      </c>
      <c r="B220" s="950">
        <f>Inek2022A1a2a[Klasse2]</f>
        <v>2</v>
      </c>
      <c r="C220" s="951">
        <f>Inek2022A1a2a[BewJeTag2]</f>
        <v>1.2775000000000001</v>
      </c>
      <c r="D220" s="950" t="s">
        <v>394</v>
      </c>
      <c r="E220" s="950" t="s">
        <v>404</v>
      </c>
      <c r="F220" s="950" t="s">
        <v>427</v>
      </c>
      <c r="G220" s="950" t="s">
        <v>428</v>
      </c>
      <c r="H220" s="950">
        <v>2</v>
      </c>
      <c r="I220" s="951">
        <v>1.2775000000000001</v>
      </c>
    </row>
    <row r="221" spans="1:9" x14ac:dyDescent="0.25">
      <c r="A221" s="950" t="str">
        <f>Inek2022A1a2a[PEPP]&amp;"#"&amp;Inek2022A1a2a[Klasse]</f>
        <v>PA14A#3</v>
      </c>
      <c r="B221" s="950">
        <f>Inek2022A1a2a[Klasse2]</f>
        <v>3</v>
      </c>
      <c r="C221" s="951">
        <f>Inek2022A1a2a[BewJeTag2]</f>
        <v>1.2497</v>
      </c>
      <c r="D221" s="950" t="s">
        <v>394</v>
      </c>
      <c r="E221" s="950" t="s">
        <v>404</v>
      </c>
      <c r="F221" s="950" t="s">
        <v>427</v>
      </c>
      <c r="G221" s="950" t="s">
        <v>428</v>
      </c>
      <c r="H221" s="950">
        <v>3</v>
      </c>
      <c r="I221" s="951">
        <v>1.2497</v>
      </c>
    </row>
    <row r="222" spans="1:9" x14ac:dyDescent="0.25">
      <c r="A222" s="950" t="str">
        <f>Inek2022A1a2a[PEPP]&amp;"#"&amp;Inek2022A1a2a[Klasse]</f>
        <v>PA14A#4</v>
      </c>
      <c r="B222" s="950">
        <f>Inek2022A1a2a[Klasse2]</f>
        <v>4</v>
      </c>
      <c r="C222" s="951">
        <f>Inek2022A1a2a[BewJeTag2]</f>
        <v>1.2216</v>
      </c>
      <c r="D222" s="950" t="s">
        <v>394</v>
      </c>
      <c r="E222" s="950" t="s">
        <v>404</v>
      </c>
      <c r="F222" s="950" t="s">
        <v>427</v>
      </c>
      <c r="G222" s="950" t="s">
        <v>428</v>
      </c>
      <c r="H222" s="950">
        <v>4</v>
      </c>
      <c r="I222" s="951">
        <v>1.2216</v>
      </c>
    </row>
    <row r="223" spans="1:9" x14ac:dyDescent="0.25">
      <c r="A223" s="950" t="str">
        <f>Inek2022A1a2a[PEPP]&amp;"#"&amp;Inek2022A1a2a[Klasse]</f>
        <v>PA14A#5</v>
      </c>
      <c r="B223" s="950">
        <f>Inek2022A1a2a[Klasse2]</f>
        <v>5</v>
      </c>
      <c r="C223" s="951">
        <f>Inek2022A1a2a[BewJeTag2]</f>
        <v>1.1934</v>
      </c>
      <c r="D223" s="950" t="s">
        <v>394</v>
      </c>
      <c r="E223" s="950" t="s">
        <v>404</v>
      </c>
      <c r="F223" s="950" t="s">
        <v>427</v>
      </c>
      <c r="G223" s="950" t="s">
        <v>428</v>
      </c>
      <c r="H223" s="950">
        <v>5</v>
      </c>
      <c r="I223" s="951">
        <v>1.1934</v>
      </c>
    </row>
    <row r="224" spans="1:9" x14ac:dyDescent="0.25">
      <c r="A224" s="950" t="str">
        <f>Inek2022A1a2a[PEPP]&amp;"#"&amp;Inek2022A1a2a[Klasse]</f>
        <v>PA14A#6</v>
      </c>
      <c r="B224" s="950">
        <f>Inek2022A1a2a[Klasse2]</f>
        <v>6</v>
      </c>
      <c r="C224" s="951">
        <f>Inek2022A1a2a[BewJeTag2]</f>
        <v>1.1653</v>
      </c>
      <c r="D224" s="950" t="s">
        <v>394</v>
      </c>
      <c r="E224" s="950" t="s">
        <v>404</v>
      </c>
      <c r="F224" s="950" t="s">
        <v>427</v>
      </c>
      <c r="G224" s="950" t="s">
        <v>428</v>
      </c>
      <c r="H224" s="950">
        <v>6</v>
      </c>
      <c r="I224" s="951">
        <v>1.1653</v>
      </c>
    </row>
    <row r="225" spans="1:9" x14ac:dyDescent="0.25">
      <c r="A225" s="950" t="str">
        <f>Inek2022A1a2a[PEPP]&amp;"#"&amp;Inek2022A1a2a[Klasse]</f>
        <v>PA14A#7</v>
      </c>
      <c r="B225" s="950">
        <f>Inek2022A1a2a[Klasse2]</f>
        <v>7</v>
      </c>
      <c r="C225" s="951">
        <f>Inek2022A1a2a[BewJeTag2]</f>
        <v>1.137</v>
      </c>
      <c r="D225" s="950" t="s">
        <v>394</v>
      </c>
      <c r="E225" s="950" t="s">
        <v>404</v>
      </c>
      <c r="F225" s="950" t="s">
        <v>427</v>
      </c>
      <c r="G225" s="950" t="s">
        <v>428</v>
      </c>
      <c r="H225" s="950">
        <v>7</v>
      </c>
      <c r="I225" s="951">
        <v>1.137</v>
      </c>
    </row>
    <row r="226" spans="1:9" x14ac:dyDescent="0.25">
      <c r="A226" s="950" t="str">
        <f>Inek2022A1a2a[PEPP]&amp;"#"&amp;Inek2022A1a2a[Klasse]</f>
        <v>PA14A#8</v>
      </c>
      <c r="B226" s="950">
        <f>Inek2022A1a2a[Klasse2]</f>
        <v>8</v>
      </c>
      <c r="C226" s="951">
        <f>Inek2022A1a2a[BewJeTag2]</f>
        <v>1.1089</v>
      </c>
      <c r="D226" s="950" t="s">
        <v>394</v>
      </c>
      <c r="E226" s="950" t="s">
        <v>404</v>
      </c>
      <c r="F226" s="950" t="s">
        <v>427</v>
      </c>
      <c r="G226" s="950" t="s">
        <v>428</v>
      </c>
      <c r="H226" s="950">
        <v>8</v>
      </c>
      <c r="I226" s="951">
        <v>1.1089</v>
      </c>
    </row>
    <row r="227" spans="1:9" x14ac:dyDescent="0.25">
      <c r="A227" s="950" t="str">
        <f>Inek2022A1a2a[PEPP]&amp;"#"&amp;Inek2022A1a2a[Klasse]</f>
        <v>PA14A#9</v>
      </c>
      <c r="B227" s="950">
        <f>Inek2022A1a2a[Klasse2]</f>
        <v>9</v>
      </c>
      <c r="C227" s="951">
        <f>Inek2022A1a2a[BewJeTag2]</f>
        <v>1.0808</v>
      </c>
      <c r="D227" s="950" t="s">
        <v>394</v>
      </c>
      <c r="E227" s="950" t="s">
        <v>404</v>
      </c>
      <c r="F227" s="950" t="s">
        <v>427</v>
      </c>
      <c r="G227" s="950" t="s">
        <v>428</v>
      </c>
      <c r="H227" s="950">
        <v>9</v>
      </c>
      <c r="I227" s="951">
        <v>1.0808</v>
      </c>
    </row>
    <row r="228" spans="1:9" x14ac:dyDescent="0.25">
      <c r="A228" s="950" t="str">
        <f>Inek2022A1a2a[PEPP]&amp;"#"&amp;Inek2022A1a2a[Klasse]</f>
        <v>PA14A#10</v>
      </c>
      <c r="B228" s="950">
        <f>Inek2022A1a2a[Klasse2]</f>
        <v>10</v>
      </c>
      <c r="C228" s="951">
        <f>Inek2022A1a2a[BewJeTag2]</f>
        <v>1.0526</v>
      </c>
      <c r="D228" s="950" t="s">
        <v>394</v>
      </c>
      <c r="E228" s="950" t="s">
        <v>404</v>
      </c>
      <c r="F228" s="950" t="s">
        <v>427</v>
      </c>
      <c r="G228" s="950" t="s">
        <v>428</v>
      </c>
      <c r="H228" s="950">
        <v>10</v>
      </c>
      <c r="I228" s="951">
        <v>1.0526</v>
      </c>
    </row>
    <row r="229" spans="1:9" x14ac:dyDescent="0.25">
      <c r="A229" s="950" t="str">
        <f>Inek2022A1a2a[PEPP]&amp;"#"&amp;Inek2022A1a2a[Klasse]</f>
        <v>PA14B#1</v>
      </c>
      <c r="B229" s="950">
        <f>Inek2022A1a2a[Klasse2]</f>
        <v>1</v>
      </c>
      <c r="C229" s="951">
        <f>Inek2022A1a2a[BewJeTag2]</f>
        <v>1.2990999999999999</v>
      </c>
      <c r="D229" s="950" t="s">
        <v>394</v>
      </c>
      <c r="E229" s="950" t="s">
        <v>404</v>
      </c>
      <c r="F229" s="950" t="s">
        <v>429</v>
      </c>
      <c r="G229" s="950" t="s">
        <v>430</v>
      </c>
      <c r="H229" s="950">
        <v>1</v>
      </c>
      <c r="I229" s="951">
        <v>1.2990999999999999</v>
      </c>
    </row>
    <row r="230" spans="1:9" x14ac:dyDescent="0.25">
      <c r="A230" s="950" t="str">
        <f>Inek2022A1a2a[PEPP]&amp;"#"&amp;Inek2022A1a2a[Klasse]</f>
        <v>PA14B#2</v>
      </c>
      <c r="B230" s="950">
        <f>Inek2022A1a2a[Klasse2]</f>
        <v>2</v>
      </c>
      <c r="C230" s="951">
        <f>Inek2022A1a2a[BewJeTag2]</f>
        <v>1.2023999999999999</v>
      </c>
      <c r="D230" s="950" t="s">
        <v>394</v>
      </c>
      <c r="E230" s="950" t="s">
        <v>404</v>
      </c>
      <c r="F230" s="950" t="s">
        <v>429</v>
      </c>
      <c r="G230" s="950" t="s">
        <v>430</v>
      </c>
      <c r="H230" s="950">
        <v>2</v>
      </c>
      <c r="I230" s="951">
        <v>1.2023999999999999</v>
      </c>
    </row>
    <row r="231" spans="1:9" x14ac:dyDescent="0.25">
      <c r="A231" s="950" t="str">
        <f>Inek2022A1a2a[PEPP]&amp;"#"&amp;Inek2022A1a2a[Klasse]</f>
        <v>PA14B#3</v>
      </c>
      <c r="B231" s="950">
        <f>Inek2022A1a2a[Klasse2]</f>
        <v>3</v>
      </c>
      <c r="C231" s="951">
        <f>Inek2022A1a2a[BewJeTag2]</f>
        <v>1.1726000000000001</v>
      </c>
      <c r="D231" s="950" t="s">
        <v>394</v>
      </c>
      <c r="E231" s="950" t="s">
        <v>404</v>
      </c>
      <c r="F231" s="950" t="s">
        <v>429</v>
      </c>
      <c r="G231" s="950" t="s">
        <v>430</v>
      </c>
      <c r="H231" s="950">
        <v>3</v>
      </c>
      <c r="I231" s="951">
        <v>1.1726000000000001</v>
      </c>
    </row>
    <row r="232" spans="1:9" x14ac:dyDescent="0.25">
      <c r="A232" s="950" t="str">
        <f>Inek2022A1a2a[PEPP]&amp;"#"&amp;Inek2022A1a2a[Klasse]</f>
        <v>PA14B#4</v>
      </c>
      <c r="B232" s="950">
        <f>Inek2022A1a2a[Klasse2]</f>
        <v>4</v>
      </c>
      <c r="C232" s="951">
        <f>Inek2022A1a2a[BewJeTag2]</f>
        <v>1.1429</v>
      </c>
      <c r="D232" s="950" t="s">
        <v>394</v>
      </c>
      <c r="E232" s="950" t="s">
        <v>404</v>
      </c>
      <c r="F232" s="950" t="s">
        <v>429</v>
      </c>
      <c r="G232" s="950" t="s">
        <v>430</v>
      </c>
      <c r="H232" s="950">
        <v>4</v>
      </c>
      <c r="I232" s="951">
        <v>1.1429</v>
      </c>
    </row>
    <row r="233" spans="1:9" x14ac:dyDescent="0.25">
      <c r="A233" s="950" t="str">
        <f>Inek2022A1a2a[PEPP]&amp;"#"&amp;Inek2022A1a2a[Klasse]</f>
        <v>PA14B#5</v>
      </c>
      <c r="B233" s="950">
        <f>Inek2022A1a2a[Klasse2]</f>
        <v>5</v>
      </c>
      <c r="C233" s="951">
        <f>Inek2022A1a2a[BewJeTag2]</f>
        <v>1.1133999999999999</v>
      </c>
      <c r="D233" s="950" t="s">
        <v>394</v>
      </c>
      <c r="E233" s="950" t="s">
        <v>404</v>
      </c>
      <c r="F233" s="950" t="s">
        <v>429</v>
      </c>
      <c r="G233" s="950" t="s">
        <v>430</v>
      </c>
      <c r="H233" s="950">
        <v>5</v>
      </c>
      <c r="I233" s="951">
        <v>1.1133999999999999</v>
      </c>
    </row>
    <row r="234" spans="1:9" x14ac:dyDescent="0.25">
      <c r="A234" s="950" t="str">
        <f>Inek2022A1a2a[PEPP]&amp;"#"&amp;Inek2022A1a2a[Klasse]</f>
        <v>PA14B#6</v>
      </c>
      <c r="B234" s="950">
        <f>Inek2022A1a2a[Klasse2]</f>
        <v>6</v>
      </c>
      <c r="C234" s="951">
        <f>Inek2022A1a2a[BewJeTag2]</f>
        <v>1.0839000000000001</v>
      </c>
      <c r="D234" s="950" t="s">
        <v>394</v>
      </c>
      <c r="E234" s="950" t="s">
        <v>404</v>
      </c>
      <c r="F234" s="950" t="s">
        <v>429</v>
      </c>
      <c r="G234" s="950" t="s">
        <v>430</v>
      </c>
      <c r="H234" s="950">
        <v>6</v>
      </c>
      <c r="I234" s="951">
        <v>1.0839000000000001</v>
      </c>
    </row>
    <row r="235" spans="1:9" x14ac:dyDescent="0.25">
      <c r="A235" s="950" t="str">
        <f>Inek2022A1a2a[PEPP]&amp;"#"&amp;Inek2022A1a2a[Klasse]</f>
        <v>PA14B#7</v>
      </c>
      <c r="B235" s="950">
        <f>Inek2022A1a2a[Klasse2]</f>
        <v>7</v>
      </c>
      <c r="C235" s="951">
        <f>Inek2022A1a2a[BewJeTag2]</f>
        <v>1.0544</v>
      </c>
      <c r="D235" s="950" t="s">
        <v>394</v>
      </c>
      <c r="E235" s="950" t="s">
        <v>404</v>
      </c>
      <c r="F235" s="950" t="s">
        <v>429</v>
      </c>
      <c r="G235" s="950" t="s">
        <v>430</v>
      </c>
      <c r="H235" s="950">
        <v>7</v>
      </c>
      <c r="I235" s="951">
        <v>1.0544</v>
      </c>
    </row>
    <row r="236" spans="1:9" x14ac:dyDescent="0.25">
      <c r="A236" s="950" t="str">
        <f>Inek2022A1a2a[PEPP]&amp;"#"&amp;Inek2022A1a2a[Klasse]</f>
        <v>PA14B#8</v>
      </c>
      <c r="B236" s="950">
        <f>Inek2022A1a2a[Klasse2]</f>
        <v>8</v>
      </c>
      <c r="C236" s="951">
        <f>Inek2022A1a2a[BewJeTag2]</f>
        <v>1.0248999999999999</v>
      </c>
      <c r="D236" s="950" t="s">
        <v>394</v>
      </c>
      <c r="E236" s="950" t="s">
        <v>404</v>
      </c>
      <c r="F236" s="950" t="s">
        <v>429</v>
      </c>
      <c r="G236" s="950" t="s">
        <v>430</v>
      </c>
      <c r="H236" s="950">
        <v>8</v>
      </c>
      <c r="I236" s="951">
        <v>1.0248999999999999</v>
      </c>
    </row>
    <row r="237" spans="1:9" x14ac:dyDescent="0.25">
      <c r="A237" s="950" t="str">
        <f>Inek2022A1a2a[PEPP]&amp;"#"&amp;Inek2022A1a2a[Klasse]</f>
        <v>PA14B#9</v>
      </c>
      <c r="B237" s="950">
        <f>Inek2022A1a2a[Klasse2]</f>
        <v>9</v>
      </c>
      <c r="C237" s="951">
        <f>Inek2022A1a2a[BewJeTag2]</f>
        <v>0.99529999999999996</v>
      </c>
      <c r="D237" s="950" t="s">
        <v>394</v>
      </c>
      <c r="E237" s="950" t="s">
        <v>404</v>
      </c>
      <c r="F237" s="950" t="s">
        <v>429</v>
      </c>
      <c r="G237" s="950" t="s">
        <v>430</v>
      </c>
      <c r="H237" s="950">
        <v>9</v>
      </c>
      <c r="I237" s="951">
        <v>0.99529999999999996</v>
      </c>
    </row>
    <row r="238" spans="1:9" x14ac:dyDescent="0.25">
      <c r="A238" s="950" t="str">
        <f>Inek2022A1a2a[PEPP]&amp;"#"&amp;Inek2022A1a2a[Klasse]</f>
        <v>PA14B#10</v>
      </c>
      <c r="B238" s="950">
        <f>Inek2022A1a2a[Klasse2]</f>
        <v>10</v>
      </c>
      <c r="C238" s="951">
        <f>Inek2022A1a2a[BewJeTag2]</f>
        <v>0.96579999999999999</v>
      </c>
      <c r="D238" s="950" t="s">
        <v>394</v>
      </c>
      <c r="E238" s="950" t="s">
        <v>404</v>
      </c>
      <c r="F238" s="950" t="s">
        <v>429</v>
      </c>
      <c r="G238" s="950" t="s">
        <v>430</v>
      </c>
      <c r="H238" s="950">
        <v>10</v>
      </c>
      <c r="I238" s="951">
        <v>0.96579999999999999</v>
      </c>
    </row>
    <row r="239" spans="1:9" x14ac:dyDescent="0.25">
      <c r="A239" s="950" t="str">
        <f>Inek2022A1a2a[PEPP]&amp;"#"&amp;Inek2022A1a2a[Klasse]</f>
        <v>PA14B#11</v>
      </c>
      <c r="B239" s="950">
        <f>Inek2022A1a2a[Klasse2]</f>
        <v>11</v>
      </c>
      <c r="C239" s="951">
        <f>Inek2022A1a2a[BewJeTag2]</f>
        <v>0.93630000000000002</v>
      </c>
      <c r="D239" s="950" t="s">
        <v>394</v>
      </c>
      <c r="E239" s="950" t="s">
        <v>404</v>
      </c>
      <c r="F239" s="950" t="s">
        <v>429</v>
      </c>
      <c r="G239" s="950" t="s">
        <v>430</v>
      </c>
      <c r="H239" s="950">
        <v>11</v>
      </c>
      <c r="I239" s="951">
        <v>0.93630000000000002</v>
      </c>
    </row>
    <row r="240" spans="1:9" x14ac:dyDescent="0.25">
      <c r="A240" s="950" t="str">
        <f>Inek2022A1a2a[PEPP]&amp;"#"&amp;Inek2022A1a2a[Klasse]</f>
        <v>PA14B#12</v>
      </c>
      <c r="B240" s="950">
        <f>Inek2022A1a2a[Klasse2]</f>
        <v>12</v>
      </c>
      <c r="C240" s="951">
        <f>Inek2022A1a2a[BewJeTag2]</f>
        <v>0.90680000000000005</v>
      </c>
      <c r="D240" s="950" t="s">
        <v>394</v>
      </c>
      <c r="E240" s="950" t="s">
        <v>404</v>
      </c>
      <c r="F240" s="950" t="s">
        <v>429</v>
      </c>
      <c r="G240" s="950" t="s">
        <v>430</v>
      </c>
      <c r="H240" s="950">
        <v>12</v>
      </c>
      <c r="I240" s="951">
        <v>0.90680000000000005</v>
      </c>
    </row>
    <row r="241" spans="1:9" x14ac:dyDescent="0.25">
      <c r="A241" s="950" t="str">
        <f>Inek2022A1a2a[PEPP]&amp;"#"&amp;Inek2022A1a2a[Klasse]</f>
        <v>PA15A#1</v>
      </c>
      <c r="B241" s="950">
        <f>Inek2022A1a2a[Klasse2]</f>
        <v>1</v>
      </c>
      <c r="C241" s="951">
        <f>Inek2022A1a2a[BewJeTag2]</f>
        <v>1.5747</v>
      </c>
      <c r="D241" s="950" t="s">
        <v>394</v>
      </c>
      <c r="E241" s="950" t="s">
        <v>404</v>
      </c>
      <c r="F241" s="950" t="s">
        <v>431</v>
      </c>
      <c r="G241" s="950" t="s">
        <v>504</v>
      </c>
      <c r="H241" s="950">
        <v>1</v>
      </c>
      <c r="I241" s="951">
        <v>1.5747</v>
      </c>
    </row>
    <row r="242" spans="1:9" x14ac:dyDescent="0.25">
      <c r="A242" s="950" t="str">
        <f>Inek2022A1a2a[PEPP]&amp;"#"&amp;Inek2022A1a2a[Klasse]</f>
        <v>PA15A#2</v>
      </c>
      <c r="B242" s="950">
        <f>Inek2022A1a2a[Klasse2]</f>
        <v>2</v>
      </c>
      <c r="C242" s="951">
        <f>Inek2022A1a2a[BewJeTag2]</f>
        <v>1.5415000000000001</v>
      </c>
      <c r="D242" s="950" t="s">
        <v>394</v>
      </c>
      <c r="E242" s="950" t="s">
        <v>404</v>
      </c>
      <c r="F242" s="950" t="s">
        <v>431</v>
      </c>
      <c r="G242" s="950" t="s">
        <v>504</v>
      </c>
      <c r="H242" s="950">
        <v>2</v>
      </c>
      <c r="I242" s="951">
        <v>1.5415000000000001</v>
      </c>
    </row>
    <row r="243" spans="1:9" x14ac:dyDescent="0.25">
      <c r="A243" s="950" t="str">
        <f>Inek2022A1a2a[PEPP]&amp;"#"&amp;Inek2022A1a2a[Klasse]</f>
        <v>PA15A#3</v>
      </c>
      <c r="B243" s="950">
        <f>Inek2022A1a2a[Klasse2]</f>
        <v>3</v>
      </c>
      <c r="C243" s="951">
        <f>Inek2022A1a2a[BewJeTag2]</f>
        <v>1.5194000000000001</v>
      </c>
      <c r="D243" s="950" t="s">
        <v>394</v>
      </c>
      <c r="E243" s="950" t="s">
        <v>404</v>
      </c>
      <c r="F243" s="950" t="s">
        <v>431</v>
      </c>
      <c r="G243" s="950" t="s">
        <v>504</v>
      </c>
      <c r="H243" s="950">
        <v>3</v>
      </c>
      <c r="I243" s="951">
        <v>1.5194000000000001</v>
      </c>
    </row>
    <row r="244" spans="1:9" x14ac:dyDescent="0.25">
      <c r="A244" s="950" t="str">
        <f>Inek2022A1a2a[PEPP]&amp;"#"&amp;Inek2022A1a2a[Klasse]</f>
        <v>PA15A#4</v>
      </c>
      <c r="B244" s="950">
        <f>Inek2022A1a2a[Klasse2]</f>
        <v>4</v>
      </c>
      <c r="C244" s="951">
        <f>Inek2022A1a2a[BewJeTag2]</f>
        <v>1.4975000000000001</v>
      </c>
      <c r="D244" s="950" t="s">
        <v>394</v>
      </c>
      <c r="E244" s="950" t="s">
        <v>404</v>
      </c>
      <c r="F244" s="950" t="s">
        <v>431</v>
      </c>
      <c r="G244" s="950" t="s">
        <v>504</v>
      </c>
      <c r="H244" s="950">
        <v>4</v>
      </c>
      <c r="I244" s="951">
        <v>1.4975000000000001</v>
      </c>
    </row>
    <row r="245" spans="1:9" x14ac:dyDescent="0.25">
      <c r="A245" s="950" t="str">
        <f>Inek2022A1a2a[PEPP]&amp;"#"&amp;Inek2022A1a2a[Klasse]</f>
        <v>PA15A#5</v>
      </c>
      <c r="B245" s="950">
        <f>Inek2022A1a2a[Klasse2]</f>
        <v>5</v>
      </c>
      <c r="C245" s="951">
        <f>Inek2022A1a2a[BewJeTag2]</f>
        <v>1.4755</v>
      </c>
      <c r="D245" s="950" t="s">
        <v>394</v>
      </c>
      <c r="E245" s="950" t="s">
        <v>404</v>
      </c>
      <c r="F245" s="950" t="s">
        <v>431</v>
      </c>
      <c r="G245" s="950" t="s">
        <v>504</v>
      </c>
      <c r="H245" s="950">
        <v>5</v>
      </c>
      <c r="I245" s="951">
        <v>1.4755</v>
      </c>
    </row>
    <row r="246" spans="1:9" x14ac:dyDescent="0.25">
      <c r="A246" s="950" t="str">
        <f>Inek2022A1a2a[PEPP]&amp;"#"&amp;Inek2022A1a2a[Klasse]</f>
        <v>PA15A#6</v>
      </c>
      <c r="B246" s="950">
        <f>Inek2022A1a2a[Klasse2]</f>
        <v>6</v>
      </c>
      <c r="C246" s="951">
        <f>Inek2022A1a2a[BewJeTag2]</f>
        <v>1.4535</v>
      </c>
      <c r="D246" s="950" t="s">
        <v>394</v>
      </c>
      <c r="E246" s="950" t="s">
        <v>404</v>
      </c>
      <c r="F246" s="950" t="s">
        <v>431</v>
      </c>
      <c r="G246" s="950" t="s">
        <v>504</v>
      </c>
      <c r="H246" s="950">
        <v>6</v>
      </c>
      <c r="I246" s="951">
        <v>1.4535</v>
      </c>
    </row>
    <row r="247" spans="1:9" x14ac:dyDescent="0.25">
      <c r="A247" s="950" t="str">
        <f>Inek2022A1a2a[PEPP]&amp;"#"&amp;Inek2022A1a2a[Klasse]</f>
        <v>PA15A#7</v>
      </c>
      <c r="B247" s="950">
        <f>Inek2022A1a2a[Klasse2]</f>
        <v>7</v>
      </c>
      <c r="C247" s="951">
        <f>Inek2022A1a2a[BewJeTag2]</f>
        <v>1.4316</v>
      </c>
      <c r="D247" s="950" t="s">
        <v>394</v>
      </c>
      <c r="E247" s="950" t="s">
        <v>404</v>
      </c>
      <c r="F247" s="950" t="s">
        <v>431</v>
      </c>
      <c r="G247" s="950" t="s">
        <v>504</v>
      </c>
      <c r="H247" s="950">
        <v>7</v>
      </c>
      <c r="I247" s="951">
        <v>1.4316</v>
      </c>
    </row>
    <row r="248" spans="1:9" x14ac:dyDescent="0.25">
      <c r="A248" s="950" t="str">
        <f>Inek2022A1a2a[PEPP]&amp;"#"&amp;Inek2022A1a2a[Klasse]</f>
        <v>PA15A#8</v>
      </c>
      <c r="B248" s="950">
        <f>Inek2022A1a2a[Klasse2]</f>
        <v>8</v>
      </c>
      <c r="C248" s="951">
        <f>Inek2022A1a2a[BewJeTag2]</f>
        <v>1.4096</v>
      </c>
      <c r="D248" s="950" t="s">
        <v>394</v>
      </c>
      <c r="E248" s="950" t="s">
        <v>404</v>
      </c>
      <c r="F248" s="950" t="s">
        <v>431</v>
      </c>
      <c r="G248" s="950" t="s">
        <v>504</v>
      </c>
      <c r="H248" s="950">
        <v>8</v>
      </c>
      <c r="I248" s="951">
        <v>1.4096</v>
      </c>
    </row>
    <row r="249" spans="1:9" x14ac:dyDescent="0.25">
      <c r="A249" s="950" t="str">
        <f>Inek2022A1a2a[PEPP]&amp;"#"&amp;Inek2022A1a2a[Klasse]</f>
        <v>PA15A#9</v>
      </c>
      <c r="B249" s="950">
        <f>Inek2022A1a2a[Klasse2]</f>
        <v>9</v>
      </c>
      <c r="C249" s="951">
        <f>Inek2022A1a2a[BewJeTag2]</f>
        <v>1.3876999999999999</v>
      </c>
      <c r="D249" s="950" t="s">
        <v>394</v>
      </c>
      <c r="E249" s="950" t="s">
        <v>404</v>
      </c>
      <c r="F249" s="950" t="s">
        <v>431</v>
      </c>
      <c r="G249" s="950" t="s">
        <v>504</v>
      </c>
      <c r="H249" s="950">
        <v>9</v>
      </c>
      <c r="I249" s="951">
        <v>1.3876999999999999</v>
      </c>
    </row>
    <row r="250" spans="1:9" x14ac:dyDescent="0.25">
      <c r="A250" s="950" t="str">
        <f>Inek2022A1a2a[PEPP]&amp;"#"&amp;Inek2022A1a2a[Klasse]</f>
        <v>PA15A#10</v>
      </c>
      <c r="B250" s="950">
        <f>Inek2022A1a2a[Klasse2]</f>
        <v>10</v>
      </c>
      <c r="C250" s="951">
        <f>Inek2022A1a2a[BewJeTag2]</f>
        <v>1.3655999999999999</v>
      </c>
      <c r="D250" s="950" t="s">
        <v>394</v>
      </c>
      <c r="E250" s="950" t="s">
        <v>404</v>
      </c>
      <c r="F250" s="950" t="s">
        <v>431</v>
      </c>
      <c r="G250" s="950" t="s">
        <v>504</v>
      </c>
      <c r="H250" s="950">
        <v>10</v>
      </c>
      <c r="I250" s="951">
        <v>1.3655999999999999</v>
      </c>
    </row>
    <row r="251" spans="1:9" x14ac:dyDescent="0.25">
      <c r="A251" s="950" t="str">
        <f>Inek2022A1a2a[PEPP]&amp;"#"&amp;Inek2022A1a2a[Klasse]</f>
        <v>PA15A#11</v>
      </c>
      <c r="B251" s="950">
        <f>Inek2022A1a2a[Klasse2]</f>
        <v>11</v>
      </c>
      <c r="C251" s="951">
        <f>Inek2022A1a2a[BewJeTag2]</f>
        <v>1.3436999999999999</v>
      </c>
      <c r="D251" s="950" t="s">
        <v>394</v>
      </c>
      <c r="E251" s="950" t="s">
        <v>404</v>
      </c>
      <c r="F251" s="950" t="s">
        <v>431</v>
      </c>
      <c r="G251" s="950" t="s">
        <v>504</v>
      </c>
      <c r="H251" s="950">
        <v>11</v>
      </c>
      <c r="I251" s="951">
        <v>1.3436999999999999</v>
      </c>
    </row>
    <row r="252" spans="1:9" x14ac:dyDescent="0.25">
      <c r="A252" s="950" t="str">
        <f>Inek2022A1a2a[PEPP]&amp;"#"&amp;Inek2022A1a2a[Klasse]</f>
        <v>PA15A#12</v>
      </c>
      <c r="B252" s="950">
        <f>Inek2022A1a2a[Klasse2]</f>
        <v>12</v>
      </c>
      <c r="C252" s="951">
        <f>Inek2022A1a2a[BewJeTag2]</f>
        <v>1.3217000000000001</v>
      </c>
      <c r="D252" s="950" t="s">
        <v>394</v>
      </c>
      <c r="E252" s="950" t="s">
        <v>404</v>
      </c>
      <c r="F252" s="950" t="s">
        <v>431</v>
      </c>
      <c r="G252" s="950" t="s">
        <v>504</v>
      </c>
      <c r="H252" s="950">
        <v>12</v>
      </c>
      <c r="I252" s="951">
        <v>1.3217000000000001</v>
      </c>
    </row>
    <row r="253" spans="1:9" x14ac:dyDescent="0.25">
      <c r="A253" s="950" t="str">
        <f>Inek2022A1a2a[PEPP]&amp;"#"&amp;Inek2022A1a2a[Klasse]</f>
        <v>PA15A#13</v>
      </c>
      <c r="B253" s="950">
        <f>Inek2022A1a2a[Klasse2]</f>
        <v>13</v>
      </c>
      <c r="C253" s="951">
        <f>Inek2022A1a2a[BewJeTag2]</f>
        <v>1.2998000000000001</v>
      </c>
      <c r="D253" s="950" t="s">
        <v>394</v>
      </c>
      <c r="E253" s="950" t="s">
        <v>404</v>
      </c>
      <c r="F253" s="950" t="s">
        <v>431</v>
      </c>
      <c r="G253" s="950" t="s">
        <v>504</v>
      </c>
      <c r="H253" s="950">
        <v>13</v>
      </c>
      <c r="I253" s="951">
        <v>1.2998000000000001</v>
      </c>
    </row>
    <row r="254" spans="1:9" x14ac:dyDescent="0.25">
      <c r="A254" s="950" t="str">
        <f>Inek2022A1a2a[PEPP]&amp;"#"&amp;Inek2022A1a2a[Klasse]</f>
        <v>PA15A#14</v>
      </c>
      <c r="B254" s="950">
        <f>Inek2022A1a2a[Klasse2]</f>
        <v>14</v>
      </c>
      <c r="C254" s="951">
        <f>Inek2022A1a2a[BewJeTag2]</f>
        <v>1.2778</v>
      </c>
      <c r="D254" s="950" t="s">
        <v>394</v>
      </c>
      <c r="E254" s="950" t="s">
        <v>404</v>
      </c>
      <c r="F254" s="950" t="s">
        <v>431</v>
      </c>
      <c r="G254" s="950" t="s">
        <v>504</v>
      </c>
      <c r="H254" s="950">
        <v>14</v>
      </c>
      <c r="I254" s="951">
        <v>1.2778</v>
      </c>
    </row>
    <row r="255" spans="1:9" x14ac:dyDescent="0.25">
      <c r="A255" s="950" t="str">
        <f>Inek2022A1a2a[PEPP]&amp;"#"&amp;Inek2022A1a2a[Klasse]</f>
        <v>PA15A#15</v>
      </c>
      <c r="B255" s="950">
        <f>Inek2022A1a2a[Klasse2]</f>
        <v>15</v>
      </c>
      <c r="C255" s="951">
        <f>Inek2022A1a2a[BewJeTag2]</f>
        <v>1.2558</v>
      </c>
      <c r="D255" s="950" t="s">
        <v>394</v>
      </c>
      <c r="E255" s="950" t="s">
        <v>404</v>
      </c>
      <c r="F255" s="950" t="s">
        <v>431</v>
      </c>
      <c r="G255" s="950" t="s">
        <v>504</v>
      </c>
      <c r="H255" s="950">
        <v>15</v>
      </c>
      <c r="I255" s="951">
        <v>1.2558</v>
      </c>
    </row>
    <row r="256" spans="1:9" x14ac:dyDescent="0.25">
      <c r="A256" s="950" t="str">
        <f>Inek2022A1a2a[PEPP]&amp;"#"&amp;Inek2022A1a2a[Klasse]</f>
        <v>PA15B#1</v>
      </c>
      <c r="B256" s="950">
        <f>Inek2022A1a2a[Klasse2]</f>
        <v>1</v>
      </c>
      <c r="C256" s="951">
        <f>Inek2022A1a2a[BewJeTag2]</f>
        <v>1.5134000000000001</v>
      </c>
      <c r="D256" s="950" t="s">
        <v>394</v>
      </c>
      <c r="E256" s="950" t="s">
        <v>404</v>
      </c>
      <c r="F256" s="950" t="s">
        <v>433</v>
      </c>
      <c r="G256" s="950" t="s">
        <v>548</v>
      </c>
      <c r="H256" s="950">
        <v>1</v>
      </c>
      <c r="I256" s="951">
        <v>1.5134000000000001</v>
      </c>
    </row>
    <row r="257" spans="1:9" x14ac:dyDescent="0.25">
      <c r="A257" s="950" t="str">
        <f>Inek2022A1a2a[PEPP]&amp;"#"&amp;Inek2022A1a2a[Klasse]</f>
        <v>PA15B#2</v>
      </c>
      <c r="B257" s="950">
        <f>Inek2022A1a2a[Klasse2]</f>
        <v>2</v>
      </c>
      <c r="C257" s="951">
        <f>Inek2022A1a2a[BewJeTag2]</f>
        <v>1.4799</v>
      </c>
      <c r="D257" s="950" t="s">
        <v>394</v>
      </c>
      <c r="E257" s="950" t="s">
        <v>404</v>
      </c>
      <c r="F257" s="950" t="s">
        <v>433</v>
      </c>
      <c r="G257" s="950" t="s">
        <v>548</v>
      </c>
      <c r="H257" s="950">
        <v>2</v>
      </c>
      <c r="I257" s="951">
        <v>1.4799</v>
      </c>
    </row>
    <row r="258" spans="1:9" x14ac:dyDescent="0.25">
      <c r="A258" s="950" t="str">
        <f>Inek2022A1a2a[PEPP]&amp;"#"&amp;Inek2022A1a2a[Klasse]</f>
        <v>PA15B#3</v>
      </c>
      <c r="B258" s="950">
        <f>Inek2022A1a2a[Klasse2]</f>
        <v>3</v>
      </c>
      <c r="C258" s="951">
        <f>Inek2022A1a2a[BewJeTag2]</f>
        <v>1.4581</v>
      </c>
      <c r="D258" s="950" t="s">
        <v>394</v>
      </c>
      <c r="E258" s="950" t="s">
        <v>404</v>
      </c>
      <c r="F258" s="950" t="s">
        <v>433</v>
      </c>
      <c r="G258" s="950" t="s">
        <v>548</v>
      </c>
      <c r="H258" s="950">
        <v>3</v>
      </c>
      <c r="I258" s="951">
        <v>1.4581</v>
      </c>
    </row>
    <row r="259" spans="1:9" x14ac:dyDescent="0.25">
      <c r="A259" s="950" t="str">
        <f>Inek2022A1a2a[PEPP]&amp;"#"&amp;Inek2022A1a2a[Klasse]</f>
        <v>PA15B#4</v>
      </c>
      <c r="B259" s="950">
        <f>Inek2022A1a2a[Klasse2]</f>
        <v>4</v>
      </c>
      <c r="C259" s="951">
        <f>Inek2022A1a2a[BewJeTag2]</f>
        <v>1.4363999999999999</v>
      </c>
      <c r="D259" s="950" t="s">
        <v>394</v>
      </c>
      <c r="E259" s="950" t="s">
        <v>404</v>
      </c>
      <c r="F259" s="950" t="s">
        <v>433</v>
      </c>
      <c r="G259" s="950" t="s">
        <v>548</v>
      </c>
      <c r="H259" s="950">
        <v>4</v>
      </c>
      <c r="I259" s="951">
        <v>1.4363999999999999</v>
      </c>
    </row>
    <row r="260" spans="1:9" x14ac:dyDescent="0.25">
      <c r="A260" s="950" t="str">
        <f>Inek2022A1a2a[PEPP]&amp;"#"&amp;Inek2022A1a2a[Klasse]</f>
        <v>PA15B#5</v>
      </c>
      <c r="B260" s="950">
        <f>Inek2022A1a2a[Klasse2]</f>
        <v>5</v>
      </c>
      <c r="C260" s="951">
        <f>Inek2022A1a2a[BewJeTag2]</f>
        <v>1.4147000000000001</v>
      </c>
      <c r="D260" s="950" t="s">
        <v>394</v>
      </c>
      <c r="E260" s="950" t="s">
        <v>404</v>
      </c>
      <c r="F260" s="950" t="s">
        <v>433</v>
      </c>
      <c r="G260" s="950" t="s">
        <v>548</v>
      </c>
      <c r="H260" s="950">
        <v>5</v>
      </c>
      <c r="I260" s="951">
        <v>1.4147000000000001</v>
      </c>
    </row>
    <row r="261" spans="1:9" x14ac:dyDescent="0.25">
      <c r="A261" s="950" t="str">
        <f>Inek2022A1a2a[PEPP]&amp;"#"&amp;Inek2022A1a2a[Klasse]</f>
        <v>PA15B#6</v>
      </c>
      <c r="B261" s="950">
        <f>Inek2022A1a2a[Klasse2]</f>
        <v>6</v>
      </c>
      <c r="C261" s="951">
        <f>Inek2022A1a2a[BewJeTag2]</f>
        <v>1.393</v>
      </c>
      <c r="D261" s="950" t="s">
        <v>394</v>
      </c>
      <c r="E261" s="950" t="s">
        <v>404</v>
      </c>
      <c r="F261" s="950" t="s">
        <v>433</v>
      </c>
      <c r="G261" s="950" t="s">
        <v>548</v>
      </c>
      <c r="H261" s="950">
        <v>6</v>
      </c>
      <c r="I261" s="951">
        <v>1.393</v>
      </c>
    </row>
    <row r="262" spans="1:9" x14ac:dyDescent="0.25">
      <c r="A262" s="950" t="str">
        <f>Inek2022A1a2a[PEPP]&amp;"#"&amp;Inek2022A1a2a[Klasse]</f>
        <v>PA15B#7</v>
      </c>
      <c r="B262" s="950">
        <f>Inek2022A1a2a[Klasse2]</f>
        <v>7</v>
      </c>
      <c r="C262" s="951">
        <f>Inek2022A1a2a[BewJeTag2]</f>
        <v>1.3712</v>
      </c>
      <c r="D262" s="950" t="s">
        <v>394</v>
      </c>
      <c r="E262" s="950" t="s">
        <v>404</v>
      </c>
      <c r="F262" s="950" t="s">
        <v>433</v>
      </c>
      <c r="G262" s="950" t="s">
        <v>548</v>
      </c>
      <c r="H262" s="950">
        <v>7</v>
      </c>
      <c r="I262" s="951">
        <v>1.3712</v>
      </c>
    </row>
    <row r="263" spans="1:9" x14ac:dyDescent="0.25">
      <c r="A263" s="950" t="str">
        <f>Inek2022A1a2a[PEPP]&amp;"#"&amp;Inek2022A1a2a[Klasse]</f>
        <v>PA15B#8</v>
      </c>
      <c r="B263" s="950">
        <f>Inek2022A1a2a[Klasse2]</f>
        <v>8</v>
      </c>
      <c r="C263" s="951">
        <f>Inek2022A1a2a[BewJeTag2]</f>
        <v>1.3494999999999999</v>
      </c>
      <c r="D263" s="950" t="s">
        <v>394</v>
      </c>
      <c r="E263" s="950" t="s">
        <v>404</v>
      </c>
      <c r="F263" s="950" t="s">
        <v>433</v>
      </c>
      <c r="G263" s="950" t="s">
        <v>548</v>
      </c>
      <c r="H263" s="950">
        <v>8</v>
      </c>
      <c r="I263" s="951">
        <v>1.3494999999999999</v>
      </c>
    </row>
    <row r="264" spans="1:9" x14ac:dyDescent="0.25">
      <c r="A264" s="950" t="str">
        <f>Inek2022A1a2a[PEPP]&amp;"#"&amp;Inek2022A1a2a[Klasse]</f>
        <v>PA15B#9</v>
      </c>
      <c r="B264" s="950">
        <f>Inek2022A1a2a[Klasse2]</f>
        <v>9</v>
      </c>
      <c r="C264" s="951">
        <f>Inek2022A1a2a[BewJeTag2]</f>
        <v>1.3277000000000001</v>
      </c>
      <c r="D264" s="950" t="s">
        <v>394</v>
      </c>
      <c r="E264" s="950" t="s">
        <v>404</v>
      </c>
      <c r="F264" s="950" t="s">
        <v>433</v>
      </c>
      <c r="G264" s="950" t="s">
        <v>548</v>
      </c>
      <c r="H264" s="950">
        <v>9</v>
      </c>
      <c r="I264" s="951">
        <v>1.3277000000000001</v>
      </c>
    </row>
    <row r="265" spans="1:9" x14ac:dyDescent="0.25">
      <c r="A265" s="950" t="str">
        <f>Inek2022A1a2a[PEPP]&amp;"#"&amp;Inek2022A1a2a[Klasse]</f>
        <v>PA15B#10</v>
      </c>
      <c r="B265" s="950">
        <f>Inek2022A1a2a[Klasse2]</f>
        <v>10</v>
      </c>
      <c r="C265" s="951">
        <f>Inek2022A1a2a[BewJeTag2]</f>
        <v>1.306</v>
      </c>
      <c r="D265" s="950" t="s">
        <v>394</v>
      </c>
      <c r="E265" s="950" t="s">
        <v>404</v>
      </c>
      <c r="F265" s="950" t="s">
        <v>433</v>
      </c>
      <c r="G265" s="950" t="s">
        <v>548</v>
      </c>
      <c r="H265" s="950">
        <v>10</v>
      </c>
      <c r="I265" s="951">
        <v>1.306</v>
      </c>
    </row>
    <row r="266" spans="1:9" x14ac:dyDescent="0.25">
      <c r="A266" s="950" t="str">
        <f>Inek2022A1a2a[PEPP]&amp;"#"&amp;Inek2022A1a2a[Klasse]</f>
        <v>PA15B#11</v>
      </c>
      <c r="B266" s="950">
        <f>Inek2022A1a2a[Klasse2]</f>
        <v>11</v>
      </c>
      <c r="C266" s="951">
        <f>Inek2022A1a2a[BewJeTag2]</f>
        <v>1.2843</v>
      </c>
      <c r="D266" s="950" t="s">
        <v>394</v>
      </c>
      <c r="E266" s="950" t="s">
        <v>404</v>
      </c>
      <c r="F266" s="950" t="s">
        <v>433</v>
      </c>
      <c r="G266" s="950" t="s">
        <v>548</v>
      </c>
      <c r="H266" s="950">
        <v>11</v>
      </c>
      <c r="I266" s="951">
        <v>1.2843</v>
      </c>
    </row>
    <row r="267" spans="1:9" x14ac:dyDescent="0.25">
      <c r="A267" s="950" t="str">
        <f>Inek2022A1a2a[PEPP]&amp;"#"&amp;Inek2022A1a2a[Klasse]</f>
        <v>PA15B#12</v>
      </c>
      <c r="B267" s="950">
        <f>Inek2022A1a2a[Klasse2]</f>
        <v>12</v>
      </c>
      <c r="C267" s="951">
        <f>Inek2022A1a2a[BewJeTag2]</f>
        <v>1.2625999999999999</v>
      </c>
      <c r="D267" s="950" t="s">
        <v>394</v>
      </c>
      <c r="E267" s="950" t="s">
        <v>404</v>
      </c>
      <c r="F267" s="950" t="s">
        <v>433</v>
      </c>
      <c r="G267" s="950" t="s">
        <v>548</v>
      </c>
      <c r="H267" s="950">
        <v>12</v>
      </c>
      <c r="I267" s="951">
        <v>1.2625999999999999</v>
      </c>
    </row>
    <row r="268" spans="1:9" x14ac:dyDescent="0.25">
      <c r="A268" s="950" t="str">
        <f>Inek2022A1a2a[PEPP]&amp;"#"&amp;Inek2022A1a2a[Klasse]</f>
        <v>PA15B#13</v>
      </c>
      <c r="B268" s="950">
        <f>Inek2022A1a2a[Klasse2]</f>
        <v>13</v>
      </c>
      <c r="C268" s="951">
        <f>Inek2022A1a2a[BewJeTag2]</f>
        <v>1.2408999999999999</v>
      </c>
      <c r="D268" s="950" t="s">
        <v>394</v>
      </c>
      <c r="E268" s="950" t="s">
        <v>404</v>
      </c>
      <c r="F268" s="950" t="s">
        <v>433</v>
      </c>
      <c r="G268" s="950" t="s">
        <v>548</v>
      </c>
      <c r="H268" s="950">
        <v>13</v>
      </c>
      <c r="I268" s="951">
        <v>1.2408999999999999</v>
      </c>
    </row>
    <row r="269" spans="1:9" x14ac:dyDescent="0.25">
      <c r="A269" s="950" t="str">
        <f>Inek2022A1a2a[PEPP]&amp;"#"&amp;Inek2022A1a2a[Klasse]</f>
        <v>PA15B#14</v>
      </c>
      <c r="B269" s="950">
        <f>Inek2022A1a2a[Klasse2]</f>
        <v>14</v>
      </c>
      <c r="C269" s="951">
        <f>Inek2022A1a2a[BewJeTag2]</f>
        <v>1.2191000000000001</v>
      </c>
      <c r="D269" s="950" t="s">
        <v>394</v>
      </c>
      <c r="E269" s="950" t="s">
        <v>404</v>
      </c>
      <c r="F269" s="950" t="s">
        <v>433</v>
      </c>
      <c r="G269" s="950" t="s">
        <v>548</v>
      </c>
      <c r="H269" s="950">
        <v>14</v>
      </c>
      <c r="I269" s="951">
        <v>1.2191000000000001</v>
      </c>
    </row>
    <row r="270" spans="1:9" x14ac:dyDescent="0.25">
      <c r="A270" s="950" t="str">
        <f>Inek2022A1a2a[PEPP]&amp;"#"&amp;Inek2022A1a2a[Klasse]</f>
        <v>PA15B#15</v>
      </c>
      <c r="B270" s="950">
        <f>Inek2022A1a2a[Klasse2]</f>
        <v>15</v>
      </c>
      <c r="C270" s="951">
        <f>Inek2022A1a2a[BewJeTag2]</f>
        <v>1.1974</v>
      </c>
      <c r="D270" s="950" t="s">
        <v>394</v>
      </c>
      <c r="E270" s="950" t="s">
        <v>404</v>
      </c>
      <c r="F270" s="950" t="s">
        <v>433</v>
      </c>
      <c r="G270" s="950" t="s">
        <v>548</v>
      </c>
      <c r="H270" s="950">
        <v>15</v>
      </c>
      <c r="I270" s="951">
        <v>1.1974</v>
      </c>
    </row>
    <row r="271" spans="1:9" x14ac:dyDescent="0.25">
      <c r="A271" s="950" t="str">
        <f>Inek2022A1a2a[PEPP]&amp;"#"&amp;Inek2022A1a2a[Klasse]</f>
        <v>PA15B#16</v>
      </c>
      <c r="B271" s="950">
        <f>Inek2022A1a2a[Klasse2]</f>
        <v>16</v>
      </c>
      <c r="C271" s="951">
        <f>Inek2022A1a2a[BewJeTag2]</f>
        <v>1.1757</v>
      </c>
      <c r="D271" s="950" t="s">
        <v>394</v>
      </c>
      <c r="E271" s="950" t="s">
        <v>404</v>
      </c>
      <c r="F271" s="950" t="s">
        <v>433</v>
      </c>
      <c r="G271" s="950" t="s">
        <v>548</v>
      </c>
      <c r="H271" s="950">
        <v>16</v>
      </c>
      <c r="I271" s="951">
        <v>1.1757</v>
      </c>
    </row>
    <row r="272" spans="1:9" x14ac:dyDescent="0.25">
      <c r="A272" s="950" t="str">
        <f>Inek2022A1a2a[PEPP]&amp;"#"&amp;Inek2022A1a2a[Klasse]</f>
        <v>PA15C#1</v>
      </c>
      <c r="B272" s="950">
        <f>Inek2022A1a2a[Klasse2]</f>
        <v>1</v>
      </c>
      <c r="C272" s="951">
        <f>Inek2022A1a2a[BewJeTag2]</f>
        <v>1.4491000000000001</v>
      </c>
      <c r="D272" s="950" t="s">
        <v>394</v>
      </c>
      <c r="E272" s="950" t="s">
        <v>404</v>
      </c>
      <c r="F272" s="950" t="s">
        <v>435</v>
      </c>
      <c r="G272" s="950" t="s">
        <v>530</v>
      </c>
      <c r="H272" s="950">
        <v>1</v>
      </c>
      <c r="I272" s="951">
        <v>1.4491000000000001</v>
      </c>
    </row>
    <row r="273" spans="1:9" x14ac:dyDescent="0.25">
      <c r="A273" s="950" t="str">
        <f>Inek2022A1a2a[PEPP]&amp;"#"&amp;Inek2022A1a2a[Klasse]</f>
        <v>PA15C#2</v>
      </c>
      <c r="B273" s="950">
        <f>Inek2022A1a2a[Klasse2]</f>
        <v>2</v>
      </c>
      <c r="C273" s="951">
        <f>Inek2022A1a2a[BewJeTag2]</f>
        <v>1.4176</v>
      </c>
      <c r="D273" s="950" t="s">
        <v>394</v>
      </c>
      <c r="E273" s="950" t="s">
        <v>404</v>
      </c>
      <c r="F273" s="950" t="s">
        <v>435</v>
      </c>
      <c r="G273" s="950" t="s">
        <v>530</v>
      </c>
      <c r="H273" s="950">
        <v>2</v>
      </c>
      <c r="I273" s="951">
        <v>1.4176</v>
      </c>
    </row>
    <row r="274" spans="1:9" x14ac:dyDescent="0.25">
      <c r="A274" s="950" t="str">
        <f>Inek2022A1a2a[PEPP]&amp;"#"&amp;Inek2022A1a2a[Klasse]</f>
        <v>PA15C#3</v>
      </c>
      <c r="B274" s="950">
        <f>Inek2022A1a2a[Klasse2]</f>
        <v>3</v>
      </c>
      <c r="C274" s="951">
        <f>Inek2022A1a2a[BewJeTag2]</f>
        <v>1.3951</v>
      </c>
      <c r="D274" s="950" t="s">
        <v>394</v>
      </c>
      <c r="E274" s="950" t="s">
        <v>404</v>
      </c>
      <c r="F274" s="950" t="s">
        <v>435</v>
      </c>
      <c r="G274" s="950" t="s">
        <v>530</v>
      </c>
      <c r="H274" s="950">
        <v>3</v>
      </c>
      <c r="I274" s="951">
        <v>1.3951</v>
      </c>
    </row>
    <row r="275" spans="1:9" x14ac:dyDescent="0.25">
      <c r="A275" s="950" t="str">
        <f>Inek2022A1a2a[PEPP]&amp;"#"&amp;Inek2022A1a2a[Klasse]</f>
        <v>PA15C#4</v>
      </c>
      <c r="B275" s="950">
        <f>Inek2022A1a2a[Klasse2]</f>
        <v>4</v>
      </c>
      <c r="C275" s="951">
        <f>Inek2022A1a2a[BewJeTag2]</f>
        <v>1.3725000000000001</v>
      </c>
      <c r="D275" s="950" t="s">
        <v>394</v>
      </c>
      <c r="E275" s="950" t="s">
        <v>404</v>
      </c>
      <c r="F275" s="950" t="s">
        <v>435</v>
      </c>
      <c r="G275" s="950" t="s">
        <v>530</v>
      </c>
      <c r="H275" s="950">
        <v>4</v>
      </c>
      <c r="I275" s="951">
        <v>1.3725000000000001</v>
      </c>
    </row>
    <row r="276" spans="1:9" x14ac:dyDescent="0.25">
      <c r="A276" s="950" t="str">
        <f>Inek2022A1a2a[PEPP]&amp;"#"&amp;Inek2022A1a2a[Klasse]</f>
        <v>PA15C#5</v>
      </c>
      <c r="B276" s="950">
        <f>Inek2022A1a2a[Klasse2]</f>
        <v>5</v>
      </c>
      <c r="C276" s="951">
        <f>Inek2022A1a2a[BewJeTag2]</f>
        <v>1.35</v>
      </c>
      <c r="D276" s="950" t="s">
        <v>394</v>
      </c>
      <c r="E276" s="950" t="s">
        <v>404</v>
      </c>
      <c r="F276" s="950" t="s">
        <v>435</v>
      </c>
      <c r="G276" s="950" t="s">
        <v>530</v>
      </c>
      <c r="H276" s="950">
        <v>5</v>
      </c>
      <c r="I276" s="951">
        <v>1.35</v>
      </c>
    </row>
    <row r="277" spans="1:9" x14ac:dyDescent="0.25">
      <c r="A277" s="950" t="str">
        <f>Inek2022A1a2a[PEPP]&amp;"#"&amp;Inek2022A1a2a[Klasse]</f>
        <v>PA15C#6</v>
      </c>
      <c r="B277" s="950">
        <f>Inek2022A1a2a[Klasse2]</f>
        <v>6</v>
      </c>
      <c r="C277" s="951">
        <f>Inek2022A1a2a[BewJeTag2]</f>
        <v>1.3273999999999999</v>
      </c>
      <c r="D277" s="950" t="s">
        <v>394</v>
      </c>
      <c r="E277" s="950" t="s">
        <v>404</v>
      </c>
      <c r="F277" s="950" t="s">
        <v>435</v>
      </c>
      <c r="G277" s="950" t="s">
        <v>530</v>
      </c>
      <c r="H277" s="950">
        <v>6</v>
      </c>
      <c r="I277" s="951">
        <v>1.3273999999999999</v>
      </c>
    </row>
    <row r="278" spans="1:9" x14ac:dyDescent="0.25">
      <c r="A278" s="950" t="str">
        <f>Inek2022A1a2a[PEPP]&amp;"#"&amp;Inek2022A1a2a[Klasse]</f>
        <v>PA15C#7</v>
      </c>
      <c r="B278" s="950">
        <f>Inek2022A1a2a[Klasse2]</f>
        <v>7</v>
      </c>
      <c r="C278" s="951">
        <f>Inek2022A1a2a[BewJeTag2]</f>
        <v>1.3048999999999999</v>
      </c>
      <c r="D278" s="950" t="s">
        <v>394</v>
      </c>
      <c r="E278" s="950" t="s">
        <v>404</v>
      </c>
      <c r="F278" s="950" t="s">
        <v>435</v>
      </c>
      <c r="G278" s="950" t="s">
        <v>530</v>
      </c>
      <c r="H278" s="950">
        <v>7</v>
      </c>
      <c r="I278" s="951">
        <v>1.3048999999999999</v>
      </c>
    </row>
    <row r="279" spans="1:9" x14ac:dyDescent="0.25">
      <c r="A279" s="950" t="str">
        <f>Inek2022A1a2a[PEPP]&amp;"#"&amp;Inek2022A1a2a[Klasse]</f>
        <v>PA15C#8</v>
      </c>
      <c r="B279" s="950">
        <f>Inek2022A1a2a[Klasse2]</f>
        <v>8</v>
      </c>
      <c r="C279" s="951">
        <f>Inek2022A1a2a[BewJeTag2]</f>
        <v>1.2824</v>
      </c>
      <c r="D279" s="950" t="s">
        <v>394</v>
      </c>
      <c r="E279" s="950" t="s">
        <v>404</v>
      </c>
      <c r="F279" s="950" t="s">
        <v>435</v>
      </c>
      <c r="G279" s="950" t="s">
        <v>530</v>
      </c>
      <c r="H279" s="950">
        <v>8</v>
      </c>
      <c r="I279" s="951">
        <v>1.2824</v>
      </c>
    </row>
    <row r="280" spans="1:9" x14ac:dyDescent="0.25">
      <c r="A280" s="950" t="str">
        <f>Inek2022A1a2a[PEPP]&amp;"#"&amp;Inek2022A1a2a[Klasse]</f>
        <v>PA15C#9</v>
      </c>
      <c r="B280" s="950">
        <f>Inek2022A1a2a[Klasse2]</f>
        <v>9</v>
      </c>
      <c r="C280" s="951">
        <f>Inek2022A1a2a[BewJeTag2]</f>
        <v>1.2598</v>
      </c>
      <c r="D280" s="950" t="s">
        <v>394</v>
      </c>
      <c r="E280" s="950" t="s">
        <v>404</v>
      </c>
      <c r="F280" s="950" t="s">
        <v>435</v>
      </c>
      <c r="G280" s="950" t="s">
        <v>530</v>
      </c>
      <c r="H280" s="950">
        <v>9</v>
      </c>
      <c r="I280" s="951">
        <v>1.2598</v>
      </c>
    </row>
    <row r="281" spans="1:9" x14ac:dyDescent="0.25">
      <c r="A281" s="950" t="str">
        <f>Inek2022A1a2a[PEPP]&amp;"#"&amp;Inek2022A1a2a[Klasse]</f>
        <v>PA15C#10</v>
      </c>
      <c r="B281" s="950">
        <f>Inek2022A1a2a[Klasse2]</f>
        <v>10</v>
      </c>
      <c r="C281" s="951">
        <f>Inek2022A1a2a[BewJeTag2]</f>
        <v>1.2373000000000001</v>
      </c>
      <c r="D281" s="950" t="s">
        <v>394</v>
      </c>
      <c r="E281" s="950" t="s">
        <v>404</v>
      </c>
      <c r="F281" s="950" t="s">
        <v>435</v>
      </c>
      <c r="G281" s="950" t="s">
        <v>530</v>
      </c>
      <c r="H281" s="950">
        <v>10</v>
      </c>
      <c r="I281" s="951">
        <v>1.2373000000000001</v>
      </c>
    </row>
    <row r="282" spans="1:9" x14ac:dyDescent="0.25">
      <c r="A282" s="950" t="str">
        <f>Inek2022A1a2a[PEPP]&amp;"#"&amp;Inek2022A1a2a[Klasse]</f>
        <v>PA15C#11</v>
      </c>
      <c r="B282" s="950">
        <f>Inek2022A1a2a[Klasse2]</f>
        <v>11</v>
      </c>
      <c r="C282" s="951">
        <f>Inek2022A1a2a[BewJeTag2]</f>
        <v>1.2148000000000001</v>
      </c>
      <c r="D282" s="950" t="s">
        <v>394</v>
      </c>
      <c r="E282" s="950" t="s">
        <v>404</v>
      </c>
      <c r="F282" s="950" t="s">
        <v>435</v>
      </c>
      <c r="G282" s="950" t="s">
        <v>530</v>
      </c>
      <c r="H282" s="950">
        <v>11</v>
      </c>
      <c r="I282" s="951">
        <v>1.2148000000000001</v>
      </c>
    </row>
    <row r="283" spans="1:9" x14ac:dyDescent="0.25">
      <c r="A283" s="950" t="str">
        <f>Inek2022A1a2a[PEPP]&amp;"#"&amp;Inek2022A1a2a[Klasse]</f>
        <v>PA15C#12</v>
      </c>
      <c r="B283" s="950">
        <f>Inek2022A1a2a[Klasse2]</f>
        <v>12</v>
      </c>
      <c r="C283" s="951">
        <f>Inek2022A1a2a[BewJeTag2]</f>
        <v>1.1921999999999999</v>
      </c>
      <c r="D283" s="950" t="s">
        <v>394</v>
      </c>
      <c r="E283" s="950" t="s">
        <v>404</v>
      </c>
      <c r="F283" s="950" t="s">
        <v>435</v>
      </c>
      <c r="G283" s="950" t="s">
        <v>530</v>
      </c>
      <c r="H283" s="950">
        <v>12</v>
      </c>
      <c r="I283" s="951">
        <v>1.1921999999999999</v>
      </c>
    </row>
    <row r="284" spans="1:9" x14ac:dyDescent="0.25">
      <c r="A284" s="950" t="str">
        <f>Inek2022A1a2a[PEPP]&amp;"#"&amp;Inek2022A1a2a[Klasse]</f>
        <v>PA15C#13</v>
      </c>
      <c r="B284" s="950">
        <f>Inek2022A1a2a[Klasse2]</f>
        <v>13</v>
      </c>
      <c r="C284" s="951">
        <f>Inek2022A1a2a[BewJeTag2]</f>
        <v>1.1697</v>
      </c>
      <c r="D284" s="950" t="s">
        <v>394</v>
      </c>
      <c r="E284" s="950" t="s">
        <v>404</v>
      </c>
      <c r="F284" s="950" t="s">
        <v>435</v>
      </c>
      <c r="G284" s="950" t="s">
        <v>530</v>
      </c>
      <c r="H284" s="950">
        <v>13</v>
      </c>
      <c r="I284" s="951">
        <v>1.1697</v>
      </c>
    </row>
    <row r="285" spans="1:9" x14ac:dyDescent="0.25">
      <c r="A285" s="950" t="str">
        <f>Inek2022A1a2a[PEPP]&amp;"#"&amp;Inek2022A1a2a[Klasse]</f>
        <v>PA15C#14</v>
      </c>
      <c r="B285" s="950">
        <f>Inek2022A1a2a[Klasse2]</f>
        <v>14</v>
      </c>
      <c r="C285" s="951">
        <f>Inek2022A1a2a[BewJeTag2]</f>
        <v>1.1473</v>
      </c>
      <c r="D285" s="950" t="s">
        <v>394</v>
      </c>
      <c r="E285" s="950" t="s">
        <v>404</v>
      </c>
      <c r="F285" s="950" t="s">
        <v>435</v>
      </c>
      <c r="G285" s="950" t="s">
        <v>530</v>
      </c>
      <c r="H285" s="950">
        <v>14</v>
      </c>
      <c r="I285" s="951">
        <v>1.1473</v>
      </c>
    </row>
    <row r="286" spans="1:9" x14ac:dyDescent="0.25">
      <c r="A286" s="950" t="str">
        <f>Inek2022A1a2a[PEPP]&amp;"#"&amp;Inek2022A1a2a[Klasse]</f>
        <v>PA15C#15</v>
      </c>
      <c r="B286" s="950">
        <f>Inek2022A1a2a[Klasse2]</f>
        <v>15</v>
      </c>
      <c r="C286" s="951">
        <f>Inek2022A1a2a[BewJeTag2]</f>
        <v>1.1247</v>
      </c>
      <c r="D286" s="950" t="s">
        <v>394</v>
      </c>
      <c r="E286" s="950" t="s">
        <v>404</v>
      </c>
      <c r="F286" s="950" t="s">
        <v>435</v>
      </c>
      <c r="G286" s="950" t="s">
        <v>530</v>
      </c>
      <c r="H286" s="950">
        <v>15</v>
      </c>
      <c r="I286" s="951">
        <v>1.1247</v>
      </c>
    </row>
    <row r="287" spans="1:9" x14ac:dyDescent="0.25">
      <c r="A287" s="950" t="str">
        <f>Inek2022A1a2a[PEPP]&amp;"#"&amp;Inek2022A1a2a[Klasse]</f>
        <v>PA15C#16</v>
      </c>
      <c r="B287" s="950">
        <f>Inek2022A1a2a[Klasse2]</f>
        <v>16</v>
      </c>
      <c r="C287" s="951">
        <f>Inek2022A1a2a[BewJeTag2]</f>
        <v>1.1022000000000001</v>
      </c>
      <c r="D287" s="950" t="s">
        <v>394</v>
      </c>
      <c r="E287" s="950" t="s">
        <v>404</v>
      </c>
      <c r="F287" s="950" t="s">
        <v>435</v>
      </c>
      <c r="G287" s="950" t="s">
        <v>530</v>
      </c>
      <c r="H287" s="950">
        <v>16</v>
      </c>
      <c r="I287" s="951">
        <v>1.1022000000000001</v>
      </c>
    </row>
    <row r="288" spans="1:9" x14ac:dyDescent="0.25">
      <c r="A288" s="950" t="str">
        <f>Inek2022A1a2a[PEPP]&amp;"#"&amp;Inek2022A1a2a[Klasse]</f>
        <v>PA15C#17</v>
      </c>
      <c r="B288" s="950">
        <f>Inek2022A1a2a[Klasse2]</f>
        <v>17</v>
      </c>
      <c r="C288" s="951">
        <f>Inek2022A1a2a[BewJeTag2]</f>
        <v>1.0797000000000001</v>
      </c>
      <c r="D288" s="950" t="s">
        <v>394</v>
      </c>
      <c r="E288" s="950" t="s">
        <v>404</v>
      </c>
      <c r="F288" s="950" t="s">
        <v>435</v>
      </c>
      <c r="G288" s="950" t="s">
        <v>530</v>
      </c>
      <c r="H288" s="950">
        <v>17</v>
      </c>
      <c r="I288" s="951">
        <v>1.0797000000000001</v>
      </c>
    </row>
    <row r="289" spans="1:9" x14ac:dyDescent="0.25">
      <c r="A289" s="950" t="str">
        <f>Inek2022A1a2a[PEPP]&amp;"#"&amp;Inek2022A1a2a[Klasse]</f>
        <v>PA15C#18</v>
      </c>
      <c r="B289" s="950">
        <f>Inek2022A1a2a[Klasse2]</f>
        <v>18</v>
      </c>
      <c r="C289" s="951">
        <f>Inek2022A1a2a[BewJeTag2]</f>
        <v>1.0570999999999999</v>
      </c>
      <c r="D289" s="950" t="s">
        <v>394</v>
      </c>
      <c r="E289" s="950" t="s">
        <v>404</v>
      </c>
      <c r="F289" s="950" t="s">
        <v>435</v>
      </c>
      <c r="G289" s="950" t="s">
        <v>530</v>
      </c>
      <c r="H289" s="950">
        <v>18</v>
      </c>
      <c r="I289" s="951">
        <v>1.0570999999999999</v>
      </c>
    </row>
    <row r="290" spans="1:9" x14ac:dyDescent="0.25">
      <c r="A290" s="950" t="str">
        <f>Inek2022A1a2a[PEPP]&amp;"#"&amp;Inek2022A1a2a[Klasse]</f>
        <v>PK01A#1</v>
      </c>
      <c r="B290" s="950">
        <f>Inek2022A1a2a[Klasse2]</f>
        <v>1</v>
      </c>
      <c r="C290" s="951">
        <f>Inek2022A1a2a[BewJeTag2]</f>
        <v>2.2936999999999999</v>
      </c>
      <c r="D290" s="950" t="s">
        <v>394</v>
      </c>
      <c r="E290" s="950" t="s">
        <v>531</v>
      </c>
      <c r="F290" s="950" t="s">
        <v>438</v>
      </c>
      <c r="G290" s="950" t="s">
        <v>406</v>
      </c>
      <c r="H290" s="950">
        <v>1</v>
      </c>
      <c r="I290" s="951">
        <v>2.2936999999999999</v>
      </c>
    </row>
    <row r="291" spans="1:9" x14ac:dyDescent="0.25">
      <c r="A291" s="950" t="str">
        <f>Inek2022A1a2a[PEPP]&amp;"#"&amp;Inek2022A1a2a[Klasse]</f>
        <v>PK01A#2</v>
      </c>
      <c r="B291" s="950">
        <f>Inek2022A1a2a[Klasse2]</f>
        <v>2</v>
      </c>
      <c r="C291" s="951">
        <f>Inek2022A1a2a[BewJeTag2]</f>
        <v>2.2936999999999999</v>
      </c>
      <c r="D291" s="950" t="s">
        <v>394</v>
      </c>
      <c r="E291" s="950" t="s">
        <v>531</v>
      </c>
      <c r="F291" s="950" t="s">
        <v>438</v>
      </c>
      <c r="G291" s="950" t="s">
        <v>406</v>
      </c>
      <c r="H291" s="950">
        <v>2</v>
      </c>
      <c r="I291" s="951">
        <v>2.2936999999999999</v>
      </c>
    </row>
    <row r="292" spans="1:9" x14ac:dyDescent="0.25">
      <c r="A292" s="950" t="str">
        <f>Inek2022A1a2a[PEPP]&amp;"#"&amp;Inek2022A1a2a[Klasse]</f>
        <v>PK01A#3</v>
      </c>
      <c r="B292" s="950">
        <f>Inek2022A1a2a[Klasse2]</f>
        <v>3</v>
      </c>
      <c r="C292" s="951">
        <f>Inek2022A1a2a[BewJeTag2]</f>
        <v>2.2391999999999999</v>
      </c>
      <c r="D292" s="950" t="s">
        <v>394</v>
      </c>
      <c r="E292" s="950" t="s">
        <v>531</v>
      </c>
      <c r="F292" s="950" t="s">
        <v>438</v>
      </c>
      <c r="G292" s="950" t="s">
        <v>406</v>
      </c>
      <c r="H292" s="950">
        <v>3</v>
      </c>
      <c r="I292" s="951">
        <v>2.2391999999999999</v>
      </c>
    </row>
    <row r="293" spans="1:9" x14ac:dyDescent="0.25">
      <c r="A293" s="950" t="str">
        <f>Inek2022A1a2a[PEPP]&amp;"#"&amp;Inek2022A1a2a[Klasse]</f>
        <v>PK01A#4</v>
      </c>
      <c r="B293" s="950">
        <f>Inek2022A1a2a[Klasse2]</f>
        <v>4</v>
      </c>
      <c r="C293" s="951">
        <f>Inek2022A1a2a[BewJeTag2]</f>
        <v>2.1823000000000001</v>
      </c>
      <c r="D293" s="950" t="s">
        <v>394</v>
      </c>
      <c r="E293" s="950" t="s">
        <v>531</v>
      </c>
      <c r="F293" s="950" t="s">
        <v>438</v>
      </c>
      <c r="G293" s="950" t="s">
        <v>406</v>
      </c>
      <c r="H293" s="950">
        <v>4</v>
      </c>
      <c r="I293" s="951">
        <v>2.1823000000000001</v>
      </c>
    </row>
    <row r="294" spans="1:9" x14ac:dyDescent="0.25">
      <c r="A294" s="950" t="str">
        <f>Inek2022A1a2a[PEPP]&amp;"#"&amp;Inek2022A1a2a[Klasse]</f>
        <v>PK01A#5</v>
      </c>
      <c r="B294" s="950">
        <f>Inek2022A1a2a[Klasse2]</f>
        <v>5</v>
      </c>
      <c r="C294" s="951">
        <f>Inek2022A1a2a[BewJeTag2]</f>
        <v>2.1252</v>
      </c>
      <c r="D294" s="950" t="s">
        <v>394</v>
      </c>
      <c r="E294" s="950" t="s">
        <v>531</v>
      </c>
      <c r="F294" s="950" t="s">
        <v>438</v>
      </c>
      <c r="G294" s="950" t="s">
        <v>406</v>
      </c>
      <c r="H294" s="950">
        <v>5</v>
      </c>
      <c r="I294" s="951">
        <v>2.1252</v>
      </c>
    </row>
    <row r="295" spans="1:9" x14ac:dyDescent="0.25">
      <c r="A295" s="950" t="str">
        <f>Inek2022A1a2a[PEPP]&amp;"#"&amp;Inek2022A1a2a[Klasse]</f>
        <v>PK01A#6</v>
      </c>
      <c r="B295" s="950">
        <f>Inek2022A1a2a[Klasse2]</f>
        <v>6</v>
      </c>
      <c r="C295" s="951">
        <f>Inek2022A1a2a[BewJeTag2]</f>
        <v>2.0682</v>
      </c>
      <c r="D295" s="950" t="s">
        <v>394</v>
      </c>
      <c r="E295" s="950" t="s">
        <v>531</v>
      </c>
      <c r="F295" s="950" t="s">
        <v>438</v>
      </c>
      <c r="G295" s="950" t="s">
        <v>406</v>
      </c>
      <c r="H295" s="950">
        <v>6</v>
      </c>
      <c r="I295" s="951">
        <v>2.0682</v>
      </c>
    </row>
    <row r="296" spans="1:9" x14ac:dyDescent="0.25">
      <c r="A296" s="950" t="str">
        <f>Inek2022A1a2a[PEPP]&amp;"#"&amp;Inek2022A1a2a[Klasse]</f>
        <v>PK01A#7</v>
      </c>
      <c r="B296" s="950">
        <f>Inek2022A1a2a[Klasse2]</f>
        <v>7</v>
      </c>
      <c r="C296" s="951">
        <f>Inek2022A1a2a[BewJeTag2]</f>
        <v>2.0110999999999999</v>
      </c>
      <c r="D296" s="950" t="s">
        <v>394</v>
      </c>
      <c r="E296" s="950" t="s">
        <v>531</v>
      </c>
      <c r="F296" s="950" t="s">
        <v>438</v>
      </c>
      <c r="G296" s="950" t="s">
        <v>406</v>
      </c>
      <c r="H296" s="950">
        <v>7</v>
      </c>
      <c r="I296" s="951">
        <v>2.0110999999999999</v>
      </c>
    </row>
    <row r="297" spans="1:9" x14ac:dyDescent="0.25">
      <c r="A297" s="950" t="str">
        <f>Inek2022A1a2a[PEPP]&amp;"#"&amp;Inek2022A1a2a[Klasse]</f>
        <v>PK01A#8</v>
      </c>
      <c r="B297" s="950">
        <f>Inek2022A1a2a[Klasse2]</f>
        <v>8</v>
      </c>
      <c r="C297" s="951">
        <f>Inek2022A1a2a[BewJeTag2]</f>
        <v>1.9541999999999999</v>
      </c>
      <c r="D297" s="950" t="s">
        <v>394</v>
      </c>
      <c r="E297" s="950" t="s">
        <v>531</v>
      </c>
      <c r="F297" s="950" t="s">
        <v>438</v>
      </c>
      <c r="G297" s="950" t="s">
        <v>406</v>
      </c>
      <c r="H297" s="950">
        <v>8</v>
      </c>
      <c r="I297" s="951">
        <v>1.9541999999999999</v>
      </c>
    </row>
    <row r="298" spans="1:9" x14ac:dyDescent="0.25">
      <c r="A298" s="950" t="str">
        <f>Inek2022A1a2a[PEPP]&amp;"#"&amp;Inek2022A1a2a[Klasse]</f>
        <v>PK01A#9</v>
      </c>
      <c r="B298" s="950">
        <f>Inek2022A1a2a[Klasse2]</f>
        <v>9</v>
      </c>
      <c r="C298" s="951">
        <f>Inek2022A1a2a[BewJeTag2]</f>
        <v>1.8972</v>
      </c>
      <c r="D298" s="950" t="s">
        <v>394</v>
      </c>
      <c r="E298" s="950" t="s">
        <v>531</v>
      </c>
      <c r="F298" s="950" t="s">
        <v>438</v>
      </c>
      <c r="G298" s="950" t="s">
        <v>406</v>
      </c>
      <c r="H298" s="950">
        <v>9</v>
      </c>
      <c r="I298" s="951">
        <v>1.8972</v>
      </c>
    </row>
    <row r="299" spans="1:9" x14ac:dyDescent="0.25">
      <c r="A299" s="950" t="str">
        <f>Inek2022A1a2a[PEPP]&amp;"#"&amp;Inek2022A1a2a[Klasse]</f>
        <v>PK01A#10</v>
      </c>
      <c r="B299" s="950">
        <f>Inek2022A1a2a[Klasse2]</f>
        <v>10</v>
      </c>
      <c r="C299" s="951">
        <f>Inek2022A1a2a[BewJeTag2]</f>
        <v>1.8401000000000001</v>
      </c>
      <c r="D299" s="950" t="s">
        <v>394</v>
      </c>
      <c r="E299" s="950" t="s">
        <v>531</v>
      </c>
      <c r="F299" s="950" t="s">
        <v>438</v>
      </c>
      <c r="G299" s="950" t="s">
        <v>406</v>
      </c>
      <c r="H299" s="950">
        <v>10</v>
      </c>
      <c r="I299" s="951">
        <v>1.8401000000000001</v>
      </c>
    </row>
    <row r="300" spans="1:9" x14ac:dyDescent="0.25">
      <c r="A300" s="950" t="str">
        <f>Inek2022A1a2a[PEPP]&amp;"#"&amp;Inek2022A1a2a[Klasse]</f>
        <v>PK01A#11</v>
      </c>
      <c r="B300" s="950">
        <f>Inek2022A1a2a[Klasse2]</f>
        <v>11</v>
      </c>
      <c r="C300" s="951">
        <f>Inek2022A1a2a[BewJeTag2]</f>
        <v>1.7831999999999999</v>
      </c>
      <c r="D300" s="950" t="s">
        <v>394</v>
      </c>
      <c r="E300" s="950" t="s">
        <v>531</v>
      </c>
      <c r="F300" s="950" t="s">
        <v>438</v>
      </c>
      <c r="G300" s="950" t="s">
        <v>406</v>
      </c>
      <c r="H300" s="950">
        <v>11</v>
      </c>
      <c r="I300" s="951">
        <v>1.7831999999999999</v>
      </c>
    </row>
    <row r="301" spans="1:9" x14ac:dyDescent="0.25">
      <c r="A301" s="950" t="str">
        <f>Inek2022A1a2a[PEPP]&amp;"#"&amp;Inek2022A1a2a[Klasse]</f>
        <v>PK01B#1</v>
      </c>
      <c r="B301" s="950">
        <f>Inek2022A1a2a[Klasse2]</f>
        <v>1</v>
      </c>
      <c r="C301" s="951">
        <f>Inek2022A1a2a[BewJeTag2]</f>
        <v>2.0024999999999999</v>
      </c>
      <c r="D301" s="950" t="s">
        <v>394</v>
      </c>
      <c r="E301" s="950" t="s">
        <v>531</v>
      </c>
      <c r="F301" s="950" t="s">
        <v>439</v>
      </c>
      <c r="G301" s="950" t="s">
        <v>408</v>
      </c>
      <c r="H301" s="950">
        <v>1</v>
      </c>
      <c r="I301" s="951">
        <v>2.0024999999999999</v>
      </c>
    </row>
    <row r="302" spans="1:9" x14ac:dyDescent="0.25">
      <c r="A302" s="950" t="str">
        <f>Inek2022A1a2a[PEPP]&amp;"#"&amp;Inek2022A1a2a[Klasse]</f>
        <v>PK01B#2</v>
      </c>
      <c r="B302" s="950">
        <f>Inek2022A1a2a[Klasse2]</f>
        <v>2</v>
      </c>
      <c r="C302" s="951">
        <f>Inek2022A1a2a[BewJeTag2]</f>
        <v>2.0024999999999999</v>
      </c>
      <c r="D302" s="950" t="s">
        <v>394</v>
      </c>
      <c r="E302" s="950" t="s">
        <v>531</v>
      </c>
      <c r="F302" s="950" t="s">
        <v>439</v>
      </c>
      <c r="G302" s="950" t="s">
        <v>408</v>
      </c>
      <c r="H302" s="950">
        <v>2</v>
      </c>
      <c r="I302" s="951">
        <v>2.0024999999999999</v>
      </c>
    </row>
    <row r="303" spans="1:9" x14ac:dyDescent="0.25">
      <c r="A303" s="950" t="str">
        <f>Inek2022A1a2a[PEPP]&amp;"#"&amp;Inek2022A1a2a[Klasse]</f>
        <v>PK01B#3</v>
      </c>
      <c r="B303" s="950">
        <f>Inek2022A1a2a[Klasse2]</f>
        <v>3</v>
      </c>
      <c r="C303" s="951">
        <f>Inek2022A1a2a[BewJeTag2]</f>
        <v>1.9475</v>
      </c>
      <c r="D303" s="950" t="s">
        <v>394</v>
      </c>
      <c r="E303" s="950" t="s">
        <v>531</v>
      </c>
      <c r="F303" s="950" t="s">
        <v>439</v>
      </c>
      <c r="G303" s="950" t="s">
        <v>408</v>
      </c>
      <c r="H303" s="950">
        <v>3</v>
      </c>
      <c r="I303" s="951">
        <v>1.9475</v>
      </c>
    </row>
    <row r="304" spans="1:9" x14ac:dyDescent="0.25">
      <c r="A304" s="950" t="str">
        <f>Inek2022A1a2a[PEPP]&amp;"#"&amp;Inek2022A1a2a[Klasse]</f>
        <v>PK01B#4</v>
      </c>
      <c r="B304" s="950">
        <f>Inek2022A1a2a[Klasse2]</f>
        <v>4</v>
      </c>
      <c r="C304" s="951">
        <f>Inek2022A1a2a[BewJeTag2]</f>
        <v>1.8994</v>
      </c>
      <c r="D304" s="950" t="s">
        <v>394</v>
      </c>
      <c r="E304" s="950" t="s">
        <v>531</v>
      </c>
      <c r="F304" s="950" t="s">
        <v>439</v>
      </c>
      <c r="G304" s="950" t="s">
        <v>408</v>
      </c>
      <c r="H304" s="950">
        <v>4</v>
      </c>
      <c r="I304" s="951">
        <v>1.8994</v>
      </c>
    </row>
    <row r="305" spans="1:9" x14ac:dyDescent="0.25">
      <c r="A305" s="950" t="str">
        <f>Inek2022A1a2a[PEPP]&amp;"#"&amp;Inek2022A1a2a[Klasse]</f>
        <v>PK01B#5</v>
      </c>
      <c r="B305" s="950">
        <f>Inek2022A1a2a[Klasse2]</f>
        <v>5</v>
      </c>
      <c r="C305" s="951">
        <f>Inek2022A1a2a[BewJeTag2]</f>
        <v>1.8511</v>
      </c>
      <c r="D305" s="950" t="s">
        <v>394</v>
      </c>
      <c r="E305" s="950" t="s">
        <v>531</v>
      </c>
      <c r="F305" s="950" t="s">
        <v>439</v>
      </c>
      <c r="G305" s="950" t="s">
        <v>408</v>
      </c>
      <c r="H305" s="950">
        <v>5</v>
      </c>
      <c r="I305" s="951">
        <v>1.8511</v>
      </c>
    </row>
    <row r="306" spans="1:9" x14ac:dyDescent="0.25">
      <c r="A306" s="950" t="str">
        <f>Inek2022A1a2a[PEPP]&amp;"#"&amp;Inek2022A1a2a[Klasse]</f>
        <v>PK01B#6</v>
      </c>
      <c r="B306" s="950">
        <f>Inek2022A1a2a[Klasse2]</f>
        <v>6</v>
      </c>
      <c r="C306" s="951">
        <f>Inek2022A1a2a[BewJeTag2]</f>
        <v>1.8029999999999999</v>
      </c>
      <c r="D306" s="950" t="s">
        <v>394</v>
      </c>
      <c r="E306" s="950" t="s">
        <v>531</v>
      </c>
      <c r="F306" s="950" t="s">
        <v>439</v>
      </c>
      <c r="G306" s="950" t="s">
        <v>408</v>
      </c>
      <c r="H306" s="950">
        <v>6</v>
      </c>
      <c r="I306" s="951">
        <v>1.8029999999999999</v>
      </c>
    </row>
    <row r="307" spans="1:9" x14ac:dyDescent="0.25">
      <c r="A307" s="950" t="str">
        <f>Inek2022A1a2a[PEPP]&amp;"#"&amp;Inek2022A1a2a[Klasse]</f>
        <v>PK01B#7</v>
      </c>
      <c r="B307" s="950">
        <f>Inek2022A1a2a[Klasse2]</f>
        <v>7</v>
      </c>
      <c r="C307" s="951">
        <f>Inek2022A1a2a[BewJeTag2]</f>
        <v>1.7548999999999999</v>
      </c>
      <c r="D307" s="950" t="s">
        <v>394</v>
      </c>
      <c r="E307" s="950" t="s">
        <v>531</v>
      </c>
      <c r="F307" s="950" t="s">
        <v>439</v>
      </c>
      <c r="G307" s="950" t="s">
        <v>408</v>
      </c>
      <c r="H307" s="950">
        <v>7</v>
      </c>
      <c r="I307" s="951">
        <v>1.7548999999999999</v>
      </c>
    </row>
    <row r="308" spans="1:9" x14ac:dyDescent="0.25">
      <c r="A308" s="950" t="str">
        <f>Inek2022A1a2a[PEPP]&amp;"#"&amp;Inek2022A1a2a[Klasse]</f>
        <v>PK01B#8</v>
      </c>
      <c r="B308" s="950">
        <f>Inek2022A1a2a[Klasse2]</f>
        <v>8</v>
      </c>
      <c r="C308" s="951">
        <f>Inek2022A1a2a[BewJeTag2]</f>
        <v>1.7068000000000001</v>
      </c>
      <c r="D308" s="950" t="s">
        <v>394</v>
      </c>
      <c r="E308" s="950" t="s">
        <v>531</v>
      </c>
      <c r="F308" s="950" t="s">
        <v>439</v>
      </c>
      <c r="G308" s="950" t="s">
        <v>408</v>
      </c>
      <c r="H308" s="950">
        <v>8</v>
      </c>
      <c r="I308" s="951">
        <v>1.7068000000000001</v>
      </c>
    </row>
    <row r="309" spans="1:9" x14ac:dyDescent="0.25">
      <c r="A309" s="950" t="str">
        <f>Inek2022A1a2a[PEPP]&amp;"#"&amp;Inek2022A1a2a[Klasse]</f>
        <v>PK01B#9</v>
      </c>
      <c r="B309" s="950">
        <f>Inek2022A1a2a[Klasse2]</f>
        <v>9</v>
      </c>
      <c r="C309" s="951">
        <f>Inek2022A1a2a[BewJeTag2]</f>
        <v>1.6587000000000001</v>
      </c>
      <c r="D309" s="950" t="s">
        <v>394</v>
      </c>
      <c r="E309" s="950" t="s">
        <v>531</v>
      </c>
      <c r="F309" s="950" t="s">
        <v>439</v>
      </c>
      <c r="G309" s="950" t="s">
        <v>408</v>
      </c>
      <c r="H309" s="950">
        <v>9</v>
      </c>
      <c r="I309" s="951">
        <v>1.6587000000000001</v>
      </c>
    </row>
    <row r="310" spans="1:9" x14ac:dyDescent="0.25">
      <c r="A310" s="950" t="str">
        <f>Inek2022A1a2a[PEPP]&amp;"#"&amp;Inek2022A1a2a[Klasse]</f>
        <v>PK01B#10</v>
      </c>
      <c r="B310" s="950">
        <f>Inek2022A1a2a[Klasse2]</f>
        <v>10</v>
      </c>
      <c r="C310" s="951">
        <f>Inek2022A1a2a[BewJeTag2]</f>
        <v>1.6106</v>
      </c>
      <c r="D310" s="950" t="s">
        <v>394</v>
      </c>
      <c r="E310" s="950" t="s">
        <v>531</v>
      </c>
      <c r="F310" s="950" t="s">
        <v>439</v>
      </c>
      <c r="G310" s="950" t="s">
        <v>408</v>
      </c>
      <c r="H310" s="950">
        <v>10</v>
      </c>
      <c r="I310" s="951">
        <v>1.6106</v>
      </c>
    </row>
    <row r="311" spans="1:9" x14ac:dyDescent="0.25">
      <c r="A311" s="950" t="str">
        <f>Inek2022A1a2a[PEPP]&amp;"#"&amp;Inek2022A1a2a[Klasse]</f>
        <v>PK01B#11</v>
      </c>
      <c r="B311" s="950">
        <f>Inek2022A1a2a[Klasse2]</f>
        <v>11</v>
      </c>
      <c r="C311" s="951">
        <f>Inek2022A1a2a[BewJeTag2]</f>
        <v>1.5623</v>
      </c>
      <c r="D311" s="950" t="s">
        <v>394</v>
      </c>
      <c r="E311" s="950" t="s">
        <v>531</v>
      </c>
      <c r="F311" s="950" t="s">
        <v>439</v>
      </c>
      <c r="G311" s="950" t="s">
        <v>408</v>
      </c>
      <c r="H311" s="950">
        <v>11</v>
      </c>
      <c r="I311" s="951">
        <v>1.5623</v>
      </c>
    </row>
    <row r="312" spans="1:9" x14ac:dyDescent="0.25">
      <c r="A312" s="950" t="str">
        <f>Inek2022A1a2a[PEPP]&amp;"#"&amp;Inek2022A1a2a[Klasse]</f>
        <v>PK02A#1</v>
      </c>
      <c r="B312" s="950">
        <f>Inek2022A1a2a[Klasse2]</f>
        <v>1</v>
      </c>
      <c r="C312" s="951">
        <f>Inek2022A1a2a[BewJeTag2]</f>
        <v>2.5152999999999999</v>
      </c>
      <c r="D312" s="950" t="s">
        <v>394</v>
      </c>
      <c r="E312" s="950" t="s">
        <v>531</v>
      </c>
      <c r="F312" s="950" t="s">
        <v>440</v>
      </c>
      <c r="G312" s="950" t="s">
        <v>441</v>
      </c>
      <c r="H312" s="950">
        <v>1</v>
      </c>
      <c r="I312" s="951">
        <v>2.5152999999999999</v>
      </c>
    </row>
    <row r="313" spans="1:9" x14ac:dyDescent="0.25">
      <c r="A313" s="950" t="str">
        <f>Inek2022A1a2a[PEPP]&amp;"#"&amp;Inek2022A1a2a[Klasse]</f>
        <v>PK02A#2</v>
      </c>
      <c r="B313" s="950">
        <f>Inek2022A1a2a[Klasse2]</f>
        <v>2</v>
      </c>
      <c r="C313" s="951">
        <f>Inek2022A1a2a[BewJeTag2]</f>
        <v>2.4369000000000001</v>
      </c>
      <c r="D313" s="950" t="s">
        <v>394</v>
      </c>
      <c r="E313" s="950" t="s">
        <v>531</v>
      </c>
      <c r="F313" s="950" t="s">
        <v>440</v>
      </c>
      <c r="G313" s="950" t="s">
        <v>441</v>
      </c>
      <c r="H313" s="950">
        <v>2</v>
      </c>
      <c r="I313" s="951">
        <v>2.4369000000000001</v>
      </c>
    </row>
    <row r="314" spans="1:9" x14ac:dyDescent="0.25">
      <c r="A314" s="950" t="str">
        <f>Inek2022A1a2a[PEPP]&amp;"#"&amp;Inek2022A1a2a[Klasse]</f>
        <v>PK02A#3</v>
      </c>
      <c r="B314" s="950">
        <f>Inek2022A1a2a[Klasse2]</f>
        <v>3</v>
      </c>
      <c r="C314" s="951">
        <f>Inek2022A1a2a[BewJeTag2]</f>
        <v>2.3824999999999998</v>
      </c>
      <c r="D314" s="950" t="s">
        <v>394</v>
      </c>
      <c r="E314" s="950" t="s">
        <v>531</v>
      </c>
      <c r="F314" s="950" t="s">
        <v>440</v>
      </c>
      <c r="G314" s="950" t="s">
        <v>441</v>
      </c>
      <c r="H314" s="950">
        <v>3</v>
      </c>
      <c r="I314" s="951">
        <v>2.3824999999999998</v>
      </c>
    </row>
    <row r="315" spans="1:9" x14ac:dyDescent="0.25">
      <c r="A315" s="950" t="str">
        <f>Inek2022A1a2a[PEPP]&amp;"#"&amp;Inek2022A1a2a[Klasse]</f>
        <v>PK02A#4</v>
      </c>
      <c r="B315" s="950">
        <f>Inek2022A1a2a[Klasse2]</f>
        <v>4</v>
      </c>
      <c r="C315" s="951">
        <f>Inek2022A1a2a[BewJeTag2]</f>
        <v>2.3281999999999998</v>
      </c>
      <c r="D315" s="950" t="s">
        <v>394</v>
      </c>
      <c r="E315" s="950" t="s">
        <v>531</v>
      </c>
      <c r="F315" s="950" t="s">
        <v>440</v>
      </c>
      <c r="G315" s="950" t="s">
        <v>441</v>
      </c>
      <c r="H315" s="950">
        <v>4</v>
      </c>
      <c r="I315" s="951">
        <v>2.3281999999999998</v>
      </c>
    </row>
    <row r="316" spans="1:9" x14ac:dyDescent="0.25">
      <c r="A316" s="950" t="str">
        <f>Inek2022A1a2a[PEPP]&amp;"#"&amp;Inek2022A1a2a[Klasse]</f>
        <v>PK02A#5</v>
      </c>
      <c r="B316" s="950">
        <f>Inek2022A1a2a[Klasse2]</f>
        <v>5</v>
      </c>
      <c r="C316" s="951">
        <f>Inek2022A1a2a[BewJeTag2]</f>
        <v>2.2738999999999998</v>
      </c>
      <c r="D316" s="950" t="s">
        <v>394</v>
      </c>
      <c r="E316" s="950" t="s">
        <v>531</v>
      </c>
      <c r="F316" s="950" t="s">
        <v>440</v>
      </c>
      <c r="G316" s="950" t="s">
        <v>441</v>
      </c>
      <c r="H316" s="950">
        <v>5</v>
      </c>
      <c r="I316" s="951">
        <v>2.2738999999999998</v>
      </c>
    </row>
    <row r="317" spans="1:9" x14ac:dyDescent="0.25">
      <c r="A317" s="950" t="str">
        <f>Inek2022A1a2a[PEPP]&amp;"#"&amp;Inek2022A1a2a[Klasse]</f>
        <v>PK02A#6</v>
      </c>
      <c r="B317" s="950">
        <f>Inek2022A1a2a[Klasse2]</f>
        <v>6</v>
      </c>
      <c r="C317" s="951">
        <f>Inek2022A1a2a[BewJeTag2]</f>
        <v>2.2195999999999998</v>
      </c>
      <c r="D317" s="950" t="s">
        <v>394</v>
      </c>
      <c r="E317" s="950" t="s">
        <v>531</v>
      </c>
      <c r="F317" s="950" t="s">
        <v>440</v>
      </c>
      <c r="G317" s="950" t="s">
        <v>441</v>
      </c>
      <c r="H317" s="950">
        <v>6</v>
      </c>
      <c r="I317" s="951">
        <v>2.2195999999999998</v>
      </c>
    </row>
    <row r="318" spans="1:9" x14ac:dyDescent="0.25">
      <c r="A318" s="950" t="str">
        <f>Inek2022A1a2a[PEPP]&amp;"#"&amp;Inek2022A1a2a[Klasse]</f>
        <v>PK02A#7</v>
      </c>
      <c r="B318" s="950">
        <f>Inek2022A1a2a[Klasse2]</f>
        <v>7</v>
      </c>
      <c r="C318" s="951">
        <f>Inek2022A1a2a[BewJeTag2]</f>
        <v>2.1652</v>
      </c>
      <c r="D318" s="950" t="s">
        <v>394</v>
      </c>
      <c r="E318" s="950" t="s">
        <v>531</v>
      </c>
      <c r="F318" s="950" t="s">
        <v>440</v>
      </c>
      <c r="G318" s="950" t="s">
        <v>441</v>
      </c>
      <c r="H318" s="950">
        <v>7</v>
      </c>
      <c r="I318" s="951">
        <v>2.1652</v>
      </c>
    </row>
    <row r="319" spans="1:9" x14ac:dyDescent="0.25">
      <c r="A319" s="950" t="str">
        <f>Inek2022A1a2a[PEPP]&amp;"#"&amp;Inek2022A1a2a[Klasse]</f>
        <v>PK02A#8</v>
      </c>
      <c r="B319" s="950">
        <f>Inek2022A1a2a[Klasse2]</f>
        <v>8</v>
      </c>
      <c r="C319" s="951">
        <f>Inek2022A1a2a[BewJeTag2]</f>
        <v>2.1109</v>
      </c>
      <c r="D319" s="950" t="s">
        <v>394</v>
      </c>
      <c r="E319" s="950" t="s">
        <v>531</v>
      </c>
      <c r="F319" s="950" t="s">
        <v>440</v>
      </c>
      <c r="G319" s="950" t="s">
        <v>441</v>
      </c>
      <c r="H319" s="950">
        <v>8</v>
      </c>
      <c r="I319" s="951">
        <v>2.1109</v>
      </c>
    </row>
    <row r="320" spans="1:9" x14ac:dyDescent="0.25">
      <c r="A320" s="950" t="str">
        <f>Inek2022A1a2a[PEPP]&amp;"#"&amp;Inek2022A1a2a[Klasse]</f>
        <v>PK02A#9</v>
      </c>
      <c r="B320" s="950">
        <f>Inek2022A1a2a[Klasse2]</f>
        <v>9</v>
      </c>
      <c r="C320" s="951">
        <f>Inek2022A1a2a[BewJeTag2]</f>
        <v>2.0565000000000002</v>
      </c>
      <c r="D320" s="950" t="s">
        <v>394</v>
      </c>
      <c r="E320" s="950" t="s">
        <v>531</v>
      </c>
      <c r="F320" s="950" t="s">
        <v>440</v>
      </c>
      <c r="G320" s="950" t="s">
        <v>441</v>
      </c>
      <c r="H320" s="950">
        <v>9</v>
      </c>
      <c r="I320" s="951">
        <v>2.0565000000000002</v>
      </c>
    </row>
    <row r="321" spans="1:9" x14ac:dyDescent="0.25">
      <c r="A321" s="950" t="str">
        <f>Inek2022A1a2a[PEPP]&amp;"#"&amp;Inek2022A1a2a[Klasse]</f>
        <v>PK02A#10</v>
      </c>
      <c r="B321" s="950">
        <f>Inek2022A1a2a[Klasse2]</f>
        <v>10</v>
      </c>
      <c r="C321" s="951">
        <f>Inek2022A1a2a[BewJeTag2]</f>
        <v>2.0022000000000002</v>
      </c>
      <c r="D321" s="950" t="s">
        <v>394</v>
      </c>
      <c r="E321" s="950" t="s">
        <v>531</v>
      </c>
      <c r="F321" s="950" t="s">
        <v>440</v>
      </c>
      <c r="G321" s="950" t="s">
        <v>441</v>
      </c>
      <c r="H321" s="950">
        <v>10</v>
      </c>
      <c r="I321" s="951">
        <v>2.0022000000000002</v>
      </c>
    </row>
    <row r="322" spans="1:9" x14ac:dyDescent="0.25">
      <c r="A322" s="950" t="str">
        <f>Inek2022A1a2a[PEPP]&amp;"#"&amp;Inek2022A1a2a[Klasse]</f>
        <v>PK02A#11</v>
      </c>
      <c r="B322" s="950">
        <f>Inek2022A1a2a[Klasse2]</f>
        <v>11</v>
      </c>
      <c r="C322" s="951">
        <f>Inek2022A1a2a[BewJeTag2]</f>
        <v>1.9479</v>
      </c>
      <c r="D322" s="950" t="s">
        <v>394</v>
      </c>
      <c r="E322" s="950" t="s">
        <v>531</v>
      </c>
      <c r="F322" s="950" t="s">
        <v>440</v>
      </c>
      <c r="G322" s="950" t="s">
        <v>441</v>
      </c>
      <c r="H322" s="950">
        <v>11</v>
      </c>
      <c r="I322" s="951">
        <v>1.9479</v>
      </c>
    </row>
    <row r="323" spans="1:9" x14ac:dyDescent="0.25">
      <c r="A323" s="950" t="str">
        <f>Inek2022A1a2a[PEPP]&amp;"#"&amp;Inek2022A1a2a[Klasse]</f>
        <v>PK02A#12</v>
      </c>
      <c r="B323" s="950">
        <f>Inek2022A1a2a[Klasse2]</f>
        <v>12</v>
      </c>
      <c r="C323" s="951">
        <f>Inek2022A1a2a[BewJeTag2]</f>
        <v>1.8935999999999999</v>
      </c>
      <c r="D323" s="950" t="s">
        <v>394</v>
      </c>
      <c r="E323" s="950" t="s">
        <v>531</v>
      </c>
      <c r="F323" s="950" t="s">
        <v>440</v>
      </c>
      <c r="G323" s="950" t="s">
        <v>441</v>
      </c>
      <c r="H323" s="950">
        <v>12</v>
      </c>
      <c r="I323" s="951">
        <v>1.8935999999999999</v>
      </c>
    </row>
    <row r="324" spans="1:9" x14ac:dyDescent="0.25">
      <c r="A324" s="950" t="str">
        <f>Inek2022A1a2a[PEPP]&amp;"#"&amp;Inek2022A1a2a[Klasse]</f>
        <v>PK02A#13</v>
      </c>
      <c r="B324" s="950">
        <f>Inek2022A1a2a[Klasse2]</f>
        <v>13</v>
      </c>
      <c r="C324" s="951">
        <f>Inek2022A1a2a[BewJeTag2]</f>
        <v>1.8391999999999999</v>
      </c>
      <c r="D324" s="950" t="s">
        <v>394</v>
      </c>
      <c r="E324" s="950" t="s">
        <v>531</v>
      </c>
      <c r="F324" s="950" t="s">
        <v>440</v>
      </c>
      <c r="G324" s="950" t="s">
        <v>441</v>
      </c>
      <c r="H324" s="950">
        <v>13</v>
      </c>
      <c r="I324" s="951">
        <v>1.8391999999999999</v>
      </c>
    </row>
    <row r="325" spans="1:9" x14ac:dyDescent="0.25">
      <c r="A325" s="950" t="str">
        <f>Inek2022A1a2a[PEPP]&amp;"#"&amp;Inek2022A1a2a[Klasse]</f>
        <v>PK02A#14</v>
      </c>
      <c r="B325" s="950">
        <f>Inek2022A1a2a[Klasse2]</f>
        <v>14</v>
      </c>
      <c r="C325" s="951">
        <f>Inek2022A1a2a[BewJeTag2]</f>
        <v>1.7848999999999999</v>
      </c>
      <c r="D325" s="950" t="s">
        <v>394</v>
      </c>
      <c r="E325" s="950" t="s">
        <v>531</v>
      </c>
      <c r="F325" s="950" t="s">
        <v>440</v>
      </c>
      <c r="G325" s="950" t="s">
        <v>441</v>
      </c>
      <c r="H325" s="950">
        <v>14</v>
      </c>
      <c r="I325" s="951">
        <v>1.7848999999999999</v>
      </c>
    </row>
    <row r="326" spans="1:9" x14ac:dyDescent="0.25">
      <c r="A326" s="950" t="str">
        <f>Inek2022A1a2a[PEPP]&amp;"#"&amp;Inek2022A1a2a[Klasse]</f>
        <v>PK02B#1</v>
      </c>
      <c r="B326" s="950">
        <f>Inek2022A1a2a[Klasse2]</f>
        <v>1</v>
      </c>
      <c r="C326" s="951">
        <f>Inek2022A1a2a[BewJeTag2]</f>
        <v>2.2835000000000001</v>
      </c>
      <c r="D326" s="950" t="s">
        <v>394</v>
      </c>
      <c r="E326" s="950" t="s">
        <v>531</v>
      </c>
      <c r="F326" s="950" t="s">
        <v>442</v>
      </c>
      <c r="G326" s="950" t="s">
        <v>443</v>
      </c>
      <c r="H326" s="950">
        <v>1</v>
      </c>
      <c r="I326" s="951">
        <v>2.2835000000000001</v>
      </c>
    </row>
    <row r="327" spans="1:9" x14ac:dyDescent="0.25">
      <c r="A327" s="950" t="str">
        <f>Inek2022A1a2a[PEPP]&amp;"#"&amp;Inek2022A1a2a[Klasse]</f>
        <v>PK02B#2</v>
      </c>
      <c r="B327" s="950">
        <f>Inek2022A1a2a[Klasse2]</f>
        <v>2</v>
      </c>
      <c r="C327" s="951">
        <f>Inek2022A1a2a[BewJeTag2]</f>
        <v>2.1682999999999999</v>
      </c>
      <c r="D327" s="950" t="s">
        <v>394</v>
      </c>
      <c r="E327" s="950" t="s">
        <v>531</v>
      </c>
      <c r="F327" s="950" t="s">
        <v>442</v>
      </c>
      <c r="G327" s="950" t="s">
        <v>443</v>
      </c>
      <c r="H327" s="950">
        <v>2</v>
      </c>
      <c r="I327" s="951">
        <v>2.1682999999999999</v>
      </c>
    </row>
    <row r="328" spans="1:9" x14ac:dyDescent="0.25">
      <c r="A328" s="950" t="str">
        <f>Inek2022A1a2a[PEPP]&amp;"#"&amp;Inek2022A1a2a[Klasse]</f>
        <v>PK02B#3</v>
      </c>
      <c r="B328" s="950">
        <f>Inek2022A1a2a[Klasse2]</f>
        <v>3</v>
      </c>
      <c r="C328" s="951">
        <f>Inek2022A1a2a[BewJeTag2]</f>
        <v>2.1208999999999998</v>
      </c>
      <c r="D328" s="950" t="s">
        <v>394</v>
      </c>
      <c r="E328" s="950" t="s">
        <v>531</v>
      </c>
      <c r="F328" s="950" t="s">
        <v>442</v>
      </c>
      <c r="G328" s="950" t="s">
        <v>443</v>
      </c>
      <c r="H328" s="950">
        <v>3</v>
      </c>
      <c r="I328" s="951">
        <v>2.1208999999999998</v>
      </c>
    </row>
    <row r="329" spans="1:9" x14ac:dyDescent="0.25">
      <c r="A329" s="950" t="str">
        <f>Inek2022A1a2a[PEPP]&amp;"#"&amp;Inek2022A1a2a[Klasse]</f>
        <v>PK02B#4</v>
      </c>
      <c r="B329" s="950">
        <f>Inek2022A1a2a[Klasse2]</f>
        <v>4</v>
      </c>
      <c r="C329" s="951">
        <f>Inek2022A1a2a[BewJeTag2]</f>
        <v>2.0735000000000001</v>
      </c>
      <c r="D329" s="950" t="s">
        <v>394</v>
      </c>
      <c r="E329" s="950" t="s">
        <v>531</v>
      </c>
      <c r="F329" s="950" t="s">
        <v>442</v>
      </c>
      <c r="G329" s="950" t="s">
        <v>443</v>
      </c>
      <c r="H329" s="950">
        <v>4</v>
      </c>
      <c r="I329" s="951">
        <v>2.0735000000000001</v>
      </c>
    </row>
    <row r="330" spans="1:9" x14ac:dyDescent="0.25">
      <c r="A330" s="950" t="str">
        <f>Inek2022A1a2a[PEPP]&amp;"#"&amp;Inek2022A1a2a[Klasse]</f>
        <v>PK02B#5</v>
      </c>
      <c r="B330" s="950">
        <f>Inek2022A1a2a[Klasse2]</f>
        <v>5</v>
      </c>
      <c r="C330" s="951">
        <f>Inek2022A1a2a[BewJeTag2]</f>
        <v>2.0261</v>
      </c>
      <c r="D330" s="950" t="s">
        <v>394</v>
      </c>
      <c r="E330" s="950" t="s">
        <v>531</v>
      </c>
      <c r="F330" s="950" t="s">
        <v>442</v>
      </c>
      <c r="G330" s="950" t="s">
        <v>443</v>
      </c>
      <c r="H330" s="950">
        <v>5</v>
      </c>
      <c r="I330" s="951">
        <v>2.0261</v>
      </c>
    </row>
    <row r="331" spans="1:9" x14ac:dyDescent="0.25">
      <c r="A331" s="950" t="str">
        <f>Inek2022A1a2a[PEPP]&amp;"#"&amp;Inek2022A1a2a[Klasse]</f>
        <v>PK02B#6</v>
      </c>
      <c r="B331" s="950">
        <f>Inek2022A1a2a[Klasse2]</f>
        <v>6</v>
      </c>
      <c r="C331" s="951">
        <f>Inek2022A1a2a[BewJeTag2]</f>
        <v>1.9786999999999999</v>
      </c>
      <c r="D331" s="950" t="s">
        <v>394</v>
      </c>
      <c r="E331" s="950" t="s">
        <v>531</v>
      </c>
      <c r="F331" s="950" t="s">
        <v>442</v>
      </c>
      <c r="G331" s="950" t="s">
        <v>443</v>
      </c>
      <c r="H331" s="950">
        <v>6</v>
      </c>
      <c r="I331" s="951">
        <v>1.9786999999999999</v>
      </c>
    </row>
    <row r="332" spans="1:9" x14ac:dyDescent="0.25">
      <c r="A332" s="950" t="str">
        <f>Inek2022A1a2a[PEPP]&amp;"#"&amp;Inek2022A1a2a[Klasse]</f>
        <v>PK02B#7</v>
      </c>
      <c r="B332" s="950">
        <f>Inek2022A1a2a[Klasse2]</f>
        <v>7</v>
      </c>
      <c r="C332" s="951">
        <f>Inek2022A1a2a[BewJeTag2]</f>
        <v>1.9313</v>
      </c>
      <c r="D332" s="950" t="s">
        <v>394</v>
      </c>
      <c r="E332" s="950" t="s">
        <v>531</v>
      </c>
      <c r="F332" s="950" t="s">
        <v>442</v>
      </c>
      <c r="G332" s="950" t="s">
        <v>443</v>
      </c>
      <c r="H332" s="950">
        <v>7</v>
      </c>
      <c r="I332" s="951">
        <v>1.9313</v>
      </c>
    </row>
    <row r="333" spans="1:9" x14ac:dyDescent="0.25">
      <c r="A333" s="950" t="str">
        <f>Inek2022A1a2a[PEPP]&amp;"#"&amp;Inek2022A1a2a[Klasse]</f>
        <v>PK02B#8</v>
      </c>
      <c r="B333" s="950">
        <f>Inek2022A1a2a[Klasse2]</f>
        <v>8</v>
      </c>
      <c r="C333" s="951">
        <f>Inek2022A1a2a[BewJeTag2]</f>
        <v>1.8838999999999999</v>
      </c>
      <c r="D333" s="950" t="s">
        <v>394</v>
      </c>
      <c r="E333" s="950" t="s">
        <v>531</v>
      </c>
      <c r="F333" s="950" t="s">
        <v>442</v>
      </c>
      <c r="G333" s="950" t="s">
        <v>443</v>
      </c>
      <c r="H333" s="950">
        <v>8</v>
      </c>
      <c r="I333" s="951">
        <v>1.8838999999999999</v>
      </c>
    </row>
    <row r="334" spans="1:9" x14ac:dyDescent="0.25">
      <c r="A334" s="950" t="str">
        <f>Inek2022A1a2a[PEPP]&amp;"#"&amp;Inek2022A1a2a[Klasse]</f>
        <v>PK02B#9</v>
      </c>
      <c r="B334" s="950">
        <f>Inek2022A1a2a[Klasse2]</f>
        <v>9</v>
      </c>
      <c r="C334" s="951">
        <f>Inek2022A1a2a[BewJeTag2]</f>
        <v>1.8366</v>
      </c>
      <c r="D334" s="950" t="s">
        <v>394</v>
      </c>
      <c r="E334" s="950" t="s">
        <v>531</v>
      </c>
      <c r="F334" s="950" t="s">
        <v>442</v>
      </c>
      <c r="G334" s="950" t="s">
        <v>443</v>
      </c>
      <c r="H334" s="950">
        <v>9</v>
      </c>
      <c r="I334" s="951">
        <v>1.8366</v>
      </c>
    </row>
    <row r="335" spans="1:9" x14ac:dyDescent="0.25">
      <c r="A335" s="950" t="str">
        <f>Inek2022A1a2a[PEPP]&amp;"#"&amp;Inek2022A1a2a[Klasse]</f>
        <v>PK02B#10</v>
      </c>
      <c r="B335" s="950">
        <f>Inek2022A1a2a[Klasse2]</f>
        <v>10</v>
      </c>
      <c r="C335" s="951">
        <f>Inek2022A1a2a[BewJeTag2]</f>
        <v>1.7891999999999999</v>
      </c>
      <c r="D335" s="950" t="s">
        <v>394</v>
      </c>
      <c r="E335" s="950" t="s">
        <v>531</v>
      </c>
      <c r="F335" s="950" t="s">
        <v>442</v>
      </c>
      <c r="G335" s="950" t="s">
        <v>443</v>
      </c>
      <c r="H335" s="950">
        <v>10</v>
      </c>
      <c r="I335" s="951">
        <v>1.7891999999999999</v>
      </c>
    </row>
    <row r="336" spans="1:9" x14ac:dyDescent="0.25">
      <c r="A336" s="950" t="str">
        <f>Inek2022A1a2a[PEPP]&amp;"#"&amp;Inek2022A1a2a[Klasse]</f>
        <v>PK02B#11</v>
      </c>
      <c r="B336" s="950">
        <f>Inek2022A1a2a[Klasse2]</f>
        <v>11</v>
      </c>
      <c r="C336" s="951">
        <f>Inek2022A1a2a[BewJeTag2]</f>
        <v>1.7418</v>
      </c>
      <c r="D336" s="950" t="s">
        <v>394</v>
      </c>
      <c r="E336" s="950" t="s">
        <v>531</v>
      </c>
      <c r="F336" s="950" t="s">
        <v>442</v>
      </c>
      <c r="G336" s="950" t="s">
        <v>443</v>
      </c>
      <c r="H336" s="950">
        <v>11</v>
      </c>
      <c r="I336" s="951">
        <v>1.7418</v>
      </c>
    </row>
    <row r="337" spans="1:9" x14ac:dyDescent="0.25">
      <c r="A337" s="950" t="str">
        <f>Inek2022A1a2a[PEPP]&amp;"#"&amp;Inek2022A1a2a[Klasse]</f>
        <v>PK02B#12</v>
      </c>
      <c r="B337" s="950">
        <f>Inek2022A1a2a[Klasse2]</f>
        <v>12</v>
      </c>
      <c r="C337" s="951">
        <f>Inek2022A1a2a[BewJeTag2]</f>
        <v>1.6943999999999999</v>
      </c>
      <c r="D337" s="950" t="s">
        <v>394</v>
      </c>
      <c r="E337" s="950" t="s">
        <v>531</v>
      </c>
      <c r="F337" s="950" t="s">
        <v>442</v>
      </c>
      <c r="G337" s="950" t="s">
        <v>443</v>
      </c>
      <c r="H337" s="950">
        <v>12</v>
      </c>
      <c r="I337" s="951">
        <v>1.6943999999999999</v>
      </c>
    </row>
    <row r="338" spans="1:9" x14ac:dyDescent="0.25">
      <c r="A338" s="950" t="str">
        <f>Inek2022A1a2a[PEPP]&amp;"#"&amp;Inek2022A1a2a[Klasse]</f>
        <v>PK02B#13</v>
      </c>
      <c r="B338" s="950">
        <f>Inek2022A1a2a[Klasse2]</f>
        <v>13</v>
      </c>
      <c r="C338" s="951">
        <f>Inek2022A1a2a[BewJeTag2]</f>
        <v>1.647</v>
      </c>
      <c r="D338" s="950" t="s">
        <v>394</v>
      </c>
      <c r="E338" s="950" t="s">
        <v>531</v>
      </c>
      <c r="F338" s="950" t="s">
        <v>442</v>
      </c>
      <c r="G338" s="950" t="s">
        <v>443</v>
      </c>
      <c r="H338" s="950">
        <v>13</v>
      </c>
      <c r="I338" s="951">
        <v>1.647</v>
      </c>
    </row>
    <row r="339" spans="1:9" x14ac:dyDescent="0.25">
      <c r="A339" s="950" t="str">
        <f>Inek2022A1a2a[PEPP]&amp;"#"&amp;Inek2022A1a2a[Klasse]</f>
        <v>PK02B#14</v>
      </c>
      <c r="B339" s="950">
        <f>Inek2022A1a2a[Klasse2]</f>
        <v>14</v>
      </c>
      <c r="C339" s="951">
        <f>Inek2022A1a2a[BewJeTag2]</f>
        <v>1.5995999999999999</v>
      </c>
      <c r="D339" s="950" t="s">
        <v>394</v>
      </c>
      <c r="E339" s="950" t="s">
        <v>531</v>
      </c>
      <c r="F339" s="950" t="s">
        <v>442</v>
      </c>
      <c r="G339" s="950" t="s">
        <v>443</v>
      </c>
      <c r="H339" s="950">
        <v>14</v>
      </c>
      <c r="I339" s="951">
        <v>1.5995999999999999</v>
      </c>
    </row>
    <row r="340" spans="1:9" x14ac:dyDescent="0.25">
      <c r="A340" s="950" t="str">
        <f>Inek2022A1a2a[PEPP]&amp;"#"&amp;Inek2022A1a2a[Klasse]</f>
        <v>PK02B#15</v>
      </c>
      <c r="B340" s="950">
        <f>Inek2022A1a2a[Klasse2]</f>
        <v>15</v>
      </c>
      <c r="C340" s="951">
        <f>Inek2022A1a2a[BewJeTag2]</f>
        <v>1.5522</v>
      </c>
      <c r="D340" s="950" t="s">
        <v>394</v>
      </c>
      <c r="E340" s="950" t="s">
        <v>531</v>
      </c>
      <c r="F340" s="950" t="s">
        <v>442</v>
      </c>
      <c r="G340" s="950" t="s">
        <v>443</v>
      </c>
      <c r="H340" s="950">
        <v>15</v>
      </c>
      <c r="I340" s="951">
        <v>1.5522</v>
      </c>
    </row>
    <row r="341" spans="1:9" x14ac:dyDescent="0.25">
      <c r="A341" s="950" t="str">
        <f>Inek2022A1a2a[PEPP]&amp;"#"&amp;Inek2022A1a2a[Klasse]</f>
        <v>PK03A#1</v>
      </c>
      <c r="B341" s="950">
        <f>Inek2022A1a2a[Klasse2]</f>
        <v>1</v>
      </c>
      <c r="C341" s="951">
        <f>Inek2022A1a2a[BewJeTag2]</f>
        <v>2.0097999999999998</v>
      </c>
      <c r="D341" s="950" t="s">
        <v>394</v>
      </c>
      <c r="E341" s="950" t="s">
        <v>531</v>
      </c>
      <c r="F341" s="950" t="s">
        <v>532</v>
      </c>
      <c r="G341" s="950" t="s">
        <v>533</v>
      </c>
      <c r="H341" s="950">
        <v>1</v>
      </c>
      <c r="I341" s="951">
        <v>2.0097999999999998</v>
      </c>
    </row>
    <row r="342" spans="1:9" x14ac:dyDescent="0.25">
      <c r="A342" s="950" t="str">
        <f>Inek2022A1a2a[PEPP]&amp;"#"&amp;Inek2022A1a2a[Klasse]</f>
        <v>PK03B#1</v>
      </c>
      <c r="B342" s="950">
        <f>Inek2022A1a2a[Klasse2]</f>
        <v>1</v>
      </c>
      <c r="C342" s="951">
        <f>Inek2022A1a2a[BewJeTag2]</f>
        <v>1.9246000000000001</v>
      </c>
      <c r="D342" s="950" t="s">
        <v>394</v>
      </c>
      <c r="E342" s="950" t="s">
        <v>531</v>
      </c>
      <c r="F342" s="950" t="s">
        <v>534</v>
      </c>
      <c r="G342" s="950" t="s">
        <v>535</v>
      </c>
      <c r="H342" s="950">
        <v>1</v>
      </c>
      <c r="I342" s="951">
        <v>1.9246000000000001</v>
      </c>
    </row>
    <row r="343" spans="1:9" x14ac:dyDescent="0.25">
      <c r="A343" s="950" t="str">
        <f>Inek2022A1a2a[PEPP]&amp;"#"&amp;Inek2022A1a2a[Klasse]</f>
        <v>PK03B#2</v>
      </c>
      <c r="B343" s="950">
        <f>Inek2022A1a2a[Klasse2]</f>
        <v>2</v>
      </c>
      <c r="C343" s="951">
        <f>Inek2022A1a2a[BewJeTag2]</f>
        <v>1.9084000000000001</v>
      </c>
      <c r="D343" s="950" t="s">
        <v>394</v>
      </c>
      <c r="E343" s="950" t="s">
        <v>531</v>
      </c>
      <c r="F343" s="950" t="s">
        <v>534</v>
      </c>
      <c r="G343" s="950" t="s">
        <v>535</v>
      </c>
      <c r="H343" s="950">
        <v>2</v>
      </c>
      <c r="I343" s="951">
        <v>1.9084000000000001</v>
      </c>
    </row>
    <row r="344" spans="1:9" x14ac:dyDescent="0.25">
      <c r="A344" s="950" t="str">
        <f>Inek2022A1a2a[PEPP]&amp;"#"&amp;Inek2022A1a2a[Klasse]</f>
        <v>PK03B#3</v>
      </c>
      <c r="B344" s="950">
        <f>Inek2022A1a2a[Klasse2]</f>
        <v>3</v>
      </c>
      <c r="C344" s="951">
        <f>Inek2022A1a2a[BewJeTag2]</f>
        <v>1.8911</v>
      </c>
      <c r="D344" s="950" t="s">
        <v>394</v>
      </c>
      <c r="E344" s="950" t="s">
        <v>531</v>
      </c>
      <c r="F344" s="950" t="s">
        <v>534</v>
      </c>
      <c r="G344" s="950" t="s">
        <v>535</v>
      </c>
      <c r="H344" s="950">
        <v>3</v>
      </c>
      <c r="I344" s="951">
        <v>1.8911</v>
      </c>
    </row>
    <row r="345" spans="1:9" x14ac:dyDescent="0.25">
      <c r="A345" s="950" t="str">
        <f>Inek2022A1a2a[PEPP]&amp;"#"&amp;Inek2022A1a2a[Klasse]</f>
        <v>PK03B#4</v>
      </c>
      <c r="B345" s="950">
        <f>Inek2022A1a2a[Klasse2]</f>
        <v>4</v>
      </c>
      <c r="C345" s="951">
        <f>Inek2022A1a2a[BewJeTag2]</f>
        <v>1.8738999999999999</v>
      </c>
      <c r="D345" s="950" t="s">
        <v>394</v>
      </c>
      <c r="E345" s="950" t="s">
        <v>531</v>
      </c>
      <c r="F345" s="950" t="s">
        <v>534</v>
      </c>
      <c r="G345" s="950" t="s">
        <v>535</v>
      </c>
      <c r="H345" s="950">
        <v>4</v>
      </c>
      <c r="I345" s="951">
        <v>1.8738999999999999</v>
      </c>
    </row>
    <row r="346" spans="1:9" x14ac:dyDescent="0.25">
      <c r="A346" s="950" t="str">
        <f>Inek2022A1a2a[PEPP]&amp;"#"&amp;Inek2022A1a2a[Klasse]</f>
        <v>PK03B#5</v>
      </c>
      <c r="B346" s="950">
        <f>Inek2022A1a2a[Klasse2]</f>
        <v>5</v>
      </c>
      <c r="C346" s="951">
        <f>Inek2022A1a2a[BewJeTag2]</f>
        <v>1.8567</v>
      </c>
      <c r="D346" s="950" t="s">
        <v>394</v>
      </c>
      <c r="E346" s="950" t="s">
        <v>531</v>
      </c>
      <c r="F346" s="950" t="s">
        <v>534</v>
      </c>
      <c r="G346" s="950" t="s">
        <v>535</v>
      </c>
      <c r="H346" s="950">
        <v>5</v>
      </c>
      <c r="I346" s="951">
        <v>1.8567</v>
      </c>
    </row>
    <row r="347" spans="1:9" x14ac:dyDescent="0.25">
      <c r="A347" s="950" t="str">
        <f>Inek2022A1a2a[PEPP]&amp;"#"&amp;Inek2022A1a2a[Klasse]</f>
        <v>PK03B#6</v>
      </c>
      <c r="B347" s="950">
        <f>Inek2022A1a2a[Klasse2]</f>
        <v>6</v>
      </c>
      <c r="C347" s="951">
        <f>Inek2022A1a2a[BewJeTag2]</f>
        <v>1.8393999999999999</v>
      </c>
      <c r="D347" s="950" t="s">
        <v>394</v>
      </c>
      <c r="E347" s="950" t="s">
        <v>531</v>
      </c>
      <c r="F347" s="950" t="s">
        <v>534</v>
      </c>
      <c r="G347" s="950" t="s">
        <v>535</v>
      </c>
      <c r="H347" s="950">
        <v>6</v>
      </c>
      <c r="I347" s="951">
        <v>1.8393999999999999</v>
      </c>
    </row>
    <row r="348" spans="1:9" x14ac:dyDescent="0.25">
      <c r="A348" s="950" t="str">
        <f>Inek2022A1a2a[PEPP]&amp;"#"&amp;Inek2022A1a2a[Klasse]</f>
        <v>PK03B#7</v>
      </c>
      <c r="B348" s="950">
        <f>Inek2022A1a2a[Klasse2]</f>
        <v>7</v>
      </c>
      <c r="C348" s="951">
        <f>Inek2022A1a2a[BewJeTag2]</f>
        <v>1.8222</v>
      </c>
      <c r="D348" s="950" t="s">
        <v>394</v>
      </c>
      <c r="E348" s="950" t="s">
        <v>531</v>
      </c>
      <c r="F348" s="950" t="s">
        <v>534</v>
      </c>
      <c r="G348" s="950" t="s">
        <v>535</v>
      </c>
      <c r="H348" s="950">
        <v>7</v>
      </c>
      <c r="I348" s="951">
        <v>1.8222</v>
      </c>
    </row>
    <row r="349" spans="1:9" x14ac:dyDescent="0.25">
      <c r="A349" s="950" t="str">
        <f>Inek2022A1a2a[PEPP]&amp;"#"&amp;Inek2022A1a2a[Klasse]</f>
        <v>PK03B#8</v>
      </c>
      <c r="B349" s="950">
        <f>Inek2022A1a2a[Klasse2]</f>
        <v>8</v>
      </c>
      <c r="C349" s="951">
        <f>Inek2022A1a2a[BewJeTag2]</f>
        <v>1.8049999999999999</v>
      </c>
      <c r="D349" s="950" t="s">
        <v>394</v>
      </c>
      <c r="E349" s="950" t="s">
        <v>531</v>
      </c>
      <c r="F349" s="950" t="s">
        <v>534</v>
      </c>
      <c r="G349" s="950" t="s">
        <v>535</v>
      </c>
      <c r="H349" s="950">
        <v>8</v>
      </c>
      <c r="I349" s="951">
        <v>1.8049999999999999</v>
      </c>
    </row>
    <row r="350" spans="1:9" x14ac:dyDescent="0.25">
      <c r="A350" s="950" t="str">
        <f>Inek2022A1a2a[PEPP]&amp;"#"&amp;Inek2022A1a2a[Klasse]</f>
        <v>PK03B#9</v>
      </c>
      <c r="B350" s="950">
        <f>Inek2022A1a2a[Klasse2]</f>
        <v>9</v>
      </c>
      <c r="C350" s="951">
        <f>Inek2022A1a2a[BewJeTag2]</f>
        <v>1.7878000000000001</v>
      </c>
      <c r="D350" s="950" t="s">
        <v>394</v>
      </c>
      <c r="E350" s="950" t="s">
        <v>531</v>
      </c>
      <c r="F350" s="950" t="s">
        <v>534</v>
      </c>
      <c r="G350" s="950" t="s">
        <v>535</v>
      </c>
      <c r="H350" s="950">
        <v>9</v>
      </c>
      <c r="I350" s="951">
        <v>1.7878000000000001</v>
      </c>
    </row>
    <row r="351" spans="1:9" x14ac:dyDescent="0.25">
      <c r="A351" s="950" t="str">
        <f>Inek2022A1a2a[PEPP]&amp;"#"&amp;Inek2022A1a2a[Klasse]</f>
        <v>PK03B#10</v>
      </c>
      <c r="B351" s="950">
        <f>Inek2022A1a2a[Klasse2]</f>
        <v>10</v>
      </c>
      <c r="C351" s="951">
        <f>Inek2022A1a2a[BewJeTag2]</f>
        <v>1.7705</v>
      </c>
      <c r="D351" s="950" t="s">
        <v>394</v>
      </c>
      <c r="E351" s="950" t="s">
        <v>531</v>
      </c>
      <c r="F351" s="950" t="s">
        <v>534</v>
      </c>
      <c r="G351" s="950" t="s">
        <v>535</v>
      </c>
      <c r="H351" s="950">
        <v>10</v>
      </c>
      <c r="I351" s="951">
        <v>1.7705</v>
      </c>
    </row>
    <row r="352" spans="1:9" x14ac:dyDescent="0.25">
      <c r="A352" s="950" t="str">
        <f>Inek2022A1a2a[PEPP]&amp;"#"&amp;Inek2022A1a2a[Klasse]</f>
        <v>PK03B#11</v>
      </c>
      <c r="B352" s="950">
        <f>Inek2022A1a2a[Klasse2]</f>
        <v>11</v>
      </c>
      <c r="C352" s="951">
        <f>Inek2022A1a2a[BewJeTag2]</f>
        <v>1.7532000000000001</v>
      </c>
      <c r="D352" s="950" t="s">
        <v>394</v>
      </c>
      <c r="E352" s="950" t="s">
        <v>531</v>
      </c>
      <c r="F352" s="950" t="s">
        <v>534</v>
      </c>
      <c r="G352" s="950" t="s">
        <v>535</v>
      </c>
      <c r="H352" s="950">
        <v>11</v>
      </c>
      <c r="I352" s="951">
        <v>1.7532000000000001</v>
      </c>
    </row>
    <row r="353" spans="1:9" x14ac:dyDescent="0.25">
      <c r="A353" s="950" t="str">
        <f>Inek2022A1a2a[PEPP]&amp;"#"&amp;Inek2022A1a2a[Klasse]</f>
        <v>PK03B#12</v>
      </c>
      <c r="B353" s="950">
        <f>Inek2022A1a2a[Klasse2]</f>
        <v>12</v>
      </c>
      <c r="C353" s="951">
        <f>Inek2022A1a2a[BewJeTag2]</f>
        <v>1.736</v>
      </c>
      <c r="D353" s="950" t="s">
        <v>394</v>
      </c>
      <c r="E353" s="950" t="s">
        <v>531</v>
      </c>
      <c r="F353" s="950" t="s">
        <v>534</v>
      </c>
      <c r="G353" s="950" t="s">
        <v>535</v>
      </c>
      <c r="H353" s="950">
        <v>12</v>
      </c>
      <c r="I353" s="951">
        <v>1.736</v>
      </c>
    </row>
    <row r="354" spans="1:9" x14ac:dyDescent="0.25">
      <c r="A354" s="950" t="str">
        <f>Inek2022A1a2a[PEPP]&amp;"#"&amp;Inek2022A1a2a[Klasse]</f>
        <v>PK03B#13</v>
      </c>
      <c r="B354" s="950">
        <f>Inek2022A1a2a[Klasse2]</f>
        <v>13</v>
      </c>
      <c r="C354" s="951">
        <f>Inek2022A1a2a[BewJeTag2]</f>
        <v>1.7188000000000001</v>
      </c>
      <c r="D354" s="950" t="s">
        <v>394</v>
      </c>
      <c r="E354" s="950" t="s">
        <v>531</v>
      </c>
      <c r="F354" s="950" t="s">
        <v>534</v>
      </c>
      <c r="G354" s="950" t="s">
        <v>535</v>
      </c>
      <c r="H354" s="950">
        <v>13</v>
      </c>
      <c r="I354" s="951">
        <v>1.7188000000000001</v>
      </c>
    </row>
    <row r="355" spans="1:9" x14ac:dyDescent="0.25">
      <c r="A355" s="950" t="str">
        <f>Inek2022A1a2a[PEPP]&amp;"#"&amp;Inek2022A1a2a[Klasse]</f>
        <v>PK03B#14</v>
      </c>
      <c r="B355" s="950">
        <f>Inek2022A1a2a[Klasse2]</f>
        <v>14</v>
      </c>
      <c r="C355" s="951">
        <f>Inek2022A1a2a[BewJeTag2]</f>
        <v>1.7016</v>
      </c>
      <c r="D355" s="950" t="s">
        <v>394</v>
      </c>
      <c r="E355" s="950" t="s">
        <v>531</v>
      </c>
      <c r="F355" s="950" t="s">
        <v>534</v>
      </c>
      <c r="G355" s="950" t="s">
        <v>535</v>
      </c>
      <c r="H355" s="950">
        <v>14</v>
      </c>
      <c r="I355" s="951">
        <v>1.7016</v>
      </c>
    </row>
    <row r="356" spans="1:9" x14ac:dyDescent="0.25">
      <c r="A356" s="950" t="str">
        <f>Inek2022A1a2a[PEPP]&amp;"#"&amp;Inek2022A1a2a[Klasse]</f>
        <v>PK03B#15</v>
      </c>
      <c r="B356" s="950">
        <f>Inek2022A1a2a[Klasse2]</f>
        <v>15</v>
      </c>
      <c r="C356" s="951">
        <f>Inek2022A1a2a[BewJeTag2]</f>
        <v>1.6843999999999999</v>
      </c>
      <c r="D356" s="950" t="s">
        <v>394</v>
      </c>
      <c r="E356" s="950" t="s">
        <v>531</v>
      </c>
      <c r="F356" s="950" t="s">
        <v>534</v>
      </c>
      <c r="G356" s="950" t="s">
        <v>535</v>
      </c>
      <c r="H356" s="950">
        <v>15</v>
      </c>
      <c r="I356" s="951">
        <v>1.6843999999999999</v>
      </c>
    </row>
    <row r="357" spans="1:9" x14ac:dyDescent="0.25">
      <c r="A357" s="950" t="str">
        <f>Inek2022A1a2a[PEPP]&amp;"#"&amp;Inek2022A1a2a[Klasse]</f>
        <v>PK04A#1</v>
      </c>
      <c r="B357" s="950">
        <f>Inek2022A1a2a[Klasse2]</f>
        <v>1</v>
      </c>
      <c r="C357" s="951">
        <f>Inek2022A1a2a[BewJeTag2]</f>
        <v>2.3330000000000002</v>
      </c>
      <c r="D357" s="950" t="s">
        <v>394</v>
      </c>
      <c r="E357" s="950" t="s">
        <v>531</v>
      </c>
      <c r="F357" s="950" t="s">
        <v>446</v>
      </c>
      <c r="G357" s="950" t="s">
        <v>507</v>
      </c>
      <c r="H357" s="950">
        <v>1</v>
      </c>
      <c r="I357" s="951">
        <v>2.3330000000000002</v>
      </c>
    </row>
    <row r="358" spans="1:9" x14ac:dyDescent="0.25">
      <c r="A358" s="950" t="str">
        <f>Inek2022A1a2a[PEPP]&amp;"#"&amp;Inek2022A1a2a[Klasse]</f>
        <v>PK04A#2</v>
      </c>
      <c r="B358" s="950">
        <f>Inek2022A1a2a[Klasse2]</f>
        <v>2</v>
      </c>
      <c r="C358" s="951">
        <f>Inek2022A1a2a[BewJeTag2]</f>
        <v>2.0684</v>
      </c>
      <c r="D358" s="950" t="s">
        <v>394</v>
      </c>
      <c r="E358" s="950" t="s">
        <v>531</v>
      </c>
      <c r="F358" s="950" t="s">
        <v>446</v>
      </c>
      <c r="G358" s="950" t="s">
        <v>507</v>
      </c>
      <c r="H358" s="950">
        <v>2</v>
      </c>
      <c r="I358" s="951">
        <v>2.0684</v>
      </c>
    </row>
    <row r="359" spans="1:9" x14ac:dyDescent="0.25">
      <c r="A359" s="950" t="str">
        <f>Inek2022A1a2a[PEPP]&amp;"#"&amp;Inek2022A1a2a[Klasse]</f>
        <v>PK04A#3</v>
      </c>
      <c r="B359" s="950">
        <f>Inek2022A1a2a[Klasse2]</f>
        <v>3</v>
      </c>
      <c r="C359" s="951">
        <f>Inek2022A1a2a[BewJeTag2]</f>
        <v>2.0434000000000001</v>
      </c>
      <c r="D359" s="950" t="s">
        <v>394</v>
      </c>
      <c r="E359" s="950" t="s">
        <v>531</v>
      </c>
      <c r="F359" s="950" t="s">
        <v>446</v>
      </c>
      <c r="G359" s="950" t="s">
        <v>507</v>
      </c>
      <c r="H359" s="950">
        <v>3</v>
      </c>
      <c r="I359" s="951">
        <v>2.0434000000000001</v>
      </c>
    </row>
    <row r="360" spans="1:9" x14ac:dyDescent="0.25">
      <c r="A360" s="950" t="str">
        <f>Inek2022A1a2a[PEPP]&amp;"#"&amp;Inek2022A1a2a[Klasse]</f>
        <v>PK04A#4</v>
      </c>
      <c r="B360" s="950">
        <f>Inek2022A1a2a[Klasse2]</f>
        <v>4</v>
      </c>
      <c r="C360" s="951">
        <f>Inek2022A1a2a[BewJeTag2]</f>
        <v>2.0177</v>
      </c>
      <c r="D360" s="950" t="s">
        <v>394</v>
      </c>
      <c r="E360" s="950" t="s">
        <v>531</v>
      </c>
      <c r="F360" s="950" t="s">
        <v>446</v>
      </c>
      <c r="G360" s="950" t="s">
        <v>507</v>
      </c>
      <c r="H360" s="950">
        <v>4</v>
      </c>
      <c r="I360" s="951">
        <v>2.0177</v>
      </c>
    </row>
    <row r="361" spans="1:9" x14ac:dyDescent="0.25">
      <c r="A361" s="950" t="str">
        <f>Inek2022A1a2a[PEPP]&amp;"#"&amp;Inek2022A1a2a[Klasse]</f>
        <v>PK04A#5</v>
      </c>
      <c r="B361" s="950">
        <f>Inek2022A1a2a[Klasse2]</f>
        <v>5</v>
      </c>
      <c r="C361" s="951">
        <f>Inek2022A1a2a[BewJeTag2]</f>
        <v>1.9922</v>
      </c>
      <c r="D361" s="950" t="s">
        <v>394</v>
      </c>
      <c r="E361" s="950" t="s">
        <v>531</v>
      </c>
      <c r="F361" s="950" t="s">
        <v>446</v>
      </c>
      <c r="G361" s="950" t="s">
        <v>507</v>
      </c>
      <c r="H361" s="950">
        <v>5</v>
      </c>
      <c r="I361" s="951">
        <v>1.9922</v>
      </c>
    </row>
    <row r="362" spans="1:9" x14ac:dyDescent="0.25">
      <c r="A362" s="950" t="str">
        <f>Inek2022A1a2a[PEPP]&amp;"#"&amp;Inek2022A1a2a[Klasse]</f>
        <v>PK04A#6</v>
      </c>
      <c r="B362" s="950">
        <f>Inek2022A1a2a[Klasse2]</f>
        <v>6</v>
      </c>
      <c r="C362" s="951">
        <f>Inek2022A1a2a[BewJeTag2]</f>
        <v>1.9665999999999999</v>
      </c>
      <c r="D362" s="950" t="s">
        <v>394</v>
      </c>
      <c r="E362" s="950" t="s">
        <v>531</v>
      </c>
      <c r="F362" s="950" t="s">
        <v>446</v>
      </c>
      <c r="G362" s="950" t="s">
        <v>507</v>
      </c>
      <c r="H362" s="950">
        <v>6</v>
      </c>
      <c r="I362" s="951">
        <v>1.9665999999999999</v>
      </c>
    </row>
    <row r="363" spans="1:9" x14ac:dyDescent="0.25">
      <c r="A363" s="950" t="str">
        <f>Inek2022A1a2a[PEPP]&amp;"#"&amp;Inek2022A1a2a[Klasse]</f>
        <v>PK04A#7</v>
      </c>
      <c r="B363" s="950">
        <f>Inek2022A1a2a[Klasse2]</f>
        <v>7</v>
      </c>
      <c r="C363" s="951">
        <f>Inek2022A1a2a[BewJeTag2]</f>
        <v>1.9409000000000001</v>
      </c>
      <c r="D363" s="950" t="s">
        <v>394</v>
      </c>
      <c r="E363" s="950" t="s">
        <v>531</v>
      </c>
      <c r="F363" s="950" t="s">
        <v>446</v>
      </c>
      <c r="G363" s="950" t="s">
        <v>507</v>
      </c>
      <c r="H363" s="950">
        <v>7</v>
      </c>
      <c r="I363" s="951">
        <v>1.9409000000000001</v>
      </c>
    </row>
    <row r="364" spans="1:9" x14ac:dyDescent="0.25">
      <c r="A364" s="950" t="str">
        <f>Inek2022A1a2a[PEPP]&amp;"#"&amp;Inek2022A1a2a[Klasse]</f>
        <v>PK04A#8</v>
      </c>
      <c r="B364" s="950">
        <f>Inek2022A1a2a[Klasse2]</f>
        <v>8</v>
      </c>
      <c r="C364" s="951">
        <f>Inek2022A1a2a[BewJeTag2]</f>
        <v>1.9153</v>
      </c>
      <c r="D364" s="950" t="s">
        <v>394</v>
      </c>
      <c r="E364" s="950" t="s">
        <v>531</v>
      </c>
      <c r="F364" s="950" t="s">
        <v>446</v>
      </c>
      <c r="G364" s="950" t="s">
        <v>507</v>
      </c>
      <c r="H364" s="950">
        <v>8</v>
      </c>
      <c r="I364" s="951">
        <v>1.9153</v>
      </c>
    </row>
    <row r="365" spans="1:9" x14ac:dyDescent="0.25">
      <c r="A365" s="950" t="str">
        <f>Inek2022A1a2a[PEPP]&amp;"#"&amp;Inek2022A1a2a[Klasse]</f>
        <v>PK04A#9</v>
      </c>
      <c r="B365" s="950">
        <f>Inek2022A1a2a[Klasse2]</f>
        <v>9</v>
      </c>
      <c r="C365" s="951">
        <f>Inek2022A1a2a[BewJeTag2]</f>
        <v>1.8895999999999999</v>
      </c>
      <c r="D365" s="950" t="s">
        <v>394</v>
      </c>
      <c r="E365" s="950" t="s">
        <v>531</v>
      </c>
      <c r="F365" s="950" t="s">
        <v>446</v>
      </c>
      <c r="G365" s="950" t="s">
        <v>507</v>
      </c>
      <c r="H365" s="950">
        <v>9</v>
      </c>
      <c r="I365" s="951">
        <v>1.8895999999999999</v>
      </c>
    </row>
    <row r="366" spans="1:9" x14ac:dyDescent="0.25">
      <c r="A366" s="950" t="str">
        <f>Inek2022A1a2a[PEPP]&amp;"#"&amp;Inek2022A1a2a[Klasse]</f>
        <v>PK04A#10</v>
      </c>
      <c r="B366" s="950">
        <f>Inek2022A1a2a[Klasse2]</f>
        <v>10</v>
      </c>
      <c r="C366" s="951">
        <f>Inek2022A1a2a[BewJeTag2]</f>
        <v>1.8640000000000001</v>
      </c>
      <c r="D366" s="950" t="s">
        <v>394</v>
      </c>
      <c r="E366" s="950" t="s">
        <v>531</v>
      </c>
      <c r="F366" s="950" t="s">
        <v>446</v>
      </c>
      <c r="G366" s="950" t="s">
        <v>507</v>
      </c>
      <c r="H366" s="950">
        <v>10</v>
      </c>
      <c r="I366" s="951">
        <v>1.8640000000000001</v>
      </c>
    </row>
    <row r="367" spans="1:9" x14ac:dyDescent="0.25">
      <c r="A367" s="950" t="str">
        <f>Inek2022A1a2a[PEPP]&amp;"#"&amp;Inek2022A1a2a[Klasse]</f>
        <v>PK04A#11</v>
      </c>
      <c r="B367" s="950">
        <f>Inek2022A1a2a[Klasse2]</f>
        <v>11</v>
      </c>
      <c r="C367" s="951">
        <f>Inek2022A1a2a[BewJeTag2]</f>
        <v>1.8384</v>
      </c>
      <c r="D367" s="950" t="s">
        <v>394</v>
      </c>
      <c r="E367" s="950" t="s">
        <v>531</v>
      </c>
      <c r="F367" s="950" t="s">
        <v>446</v>
      </c>
      <c r="G367" s="950" t="s">
        <v>507</v>
      </c>
      <c r="H367" s="950">
        <v>11</v>
      </c>
      <c r="I367" s="951">
        <v>1.8384</v>
      </c>
    </row>
    <row r="368" spans="1:9" x14ac:dyDescent="0.25">
      <c r="A368" s="950" t="str">
        <f>Inek2022A1a2a[PEPP]&amp;"#"&amp;Inek2022A1a2a[Klasse]</f>
        <v>PK04A#12</v>
      </c>
      <c r="B368" s="950">
        <f>Inek2022A1a2a[Klasse2]</f>
        <v>12</v>
      </c>
      <c r="C368" s="951">
        <f>Inek2022A1a2a[BewJeTag2]</f>
        <v>1.8128</v>
      </c>
      <c r="D368" s="950" t="s">
        <v>394</v>
      </c>
      <c r="E368" s="950" t="s">
        <v>531</v>
      </c>
      <c r="F368" s="950" t="s">
        <v>446</v>
      </c>
      <c r="G368" s="950" t="s">
        <v>507</v>
      </c>
      <c r="H368" s="950">
        <v>12</v>
      </c>
      <c r="I368" s="951">
        <v>1.8128</v>
      </c>
    </row>
    <row r="369" spans="1:9" x14ac:dyDescent="0.25">
      <c r="A369" s="950" t="str">
        <f>Inek2022A1a2a[PEPP]&amp;"#"&amp;Inek2022A1a2a[Klasse]</f>
        <v>PK04A#13</v>
      </c>
      <c r="B369" s="950">
        <f>Inek2022A1a2a[Klasse2]</f>
        <v>13</v>
      </c>
      <c r="C369" s="951">
        <f>Inek2022A1a2a[BewJeTag2]</f>
        <v>1.7870999999999999</v>
      </c>
      <c r="D369" s="950" t="s">
        <v>394</v>
      </c>
      <c r="E369" s="950" t="s">
        <v>531</v>
      </c>
      <c r="F369" s="950" t="s">
        <v>446</v>
      </c>
      <c r="G369" s="950" t="s">
        <v>507</v>
      </c>
      <c r="H369" s="950">
        <v>13</v>
      </c>
      <c r="I369" s="951">
        <v>1.7870999999999999</v>
      </c>
    </row>
    <row r="370" spans="1:9" x14ac:dyDescent="0.25">
      <c r="A370" s="950" t="str">
        <f>Inek2022A1a2a[PEPP]&amp;"#"&amp;Inek2022A1a2a[Klasse]</f>
        <v>PK04A#14</v>
      </c>
      <c r="B370" s="950">
        <f>Inek2022A1a2a[Klasse2]</f>
        <v>14</v>
      </c>
      <c r="C370" s="951">
        <f>Inek2022A1a2a[BewJeTag2]</f>
        <v>1.7615000000000001</v>
      </c>
      <c r="D370" s="950" t="s">
        <v>394</v>
      </c>
      <c r="E370" s="950" t="s">
        <v>531</v>
      </c>
      <c r="F370" s="950" t="s">
        <v>446</v>
      </c>
      <c r="G370" s="950" t="s">
        <v>507</v>
      </c>
      <c r="H370" s="950">
        <v>14</v>
      </c>
      <c r="I370" s="951">
        <v>1.7615000000000001</v>
      </c>
    </row>
    <row r="371" spans="1:9" x14ac:dyDescent="0.25">
      <c r="A371" s="950" t="str">
        <f>Inek2022A1a2a[PEPP]&amp;"#"&amp;Inek2022A1a2a[Klasse]</f>
        <v>PK04A#15</v>
      </c>
      <c r="B371" s="950">
        <f>Inek2022A1a2a[Klasse2]</f>
        <v>15</v>
      </c>
      <c r="C371" s="951">
        <f>Inek2022A1a2a[BewJeTag2]</f>
        <v>1.7358</v>
      </c>
      <c r="D371" s="950" t="s">
        <v>394</v>
      </c>
      <c r="E371" s="950" t="s">
        <v>531</v>
      </c>
      <c r="F371" s="950" t="s">
        <v>446</v>
      </c>
      <c r="G371" s="950" t="s">
        <v>507</v>
      </c>
      <c r="H371" s="950">
        <v>15</v>
      </c>
      <c r="I371" s="951">
        <v>1.7358</v>
      </c>
    </row>
    <row r="372" spans="1:9" x14ac:dyDescent="0.25">
      <c r="A372" s="950" t="str">
        <f>Inek2022A1a2a[PEPP]&amp;"#"&amp;Inek2022A1a2a[Klasse]</f>
        <v>PK04A#16</v>
      </c>
      <c r="B372" s="950">
        <f>Inek2022A1a2a[Klasse2]</f>
        <v>16</v>
      </c>
      <c r="C372" s="951">
        <f>Inek2022A1a2a[BewJeTag2]</f>
        <v>1.7101999999999999</v>
      </c>
      <c r="D372" s="950" t="s">
        <v>394</v>
      </c>
      <c r="E372" s="950" t="s">
        <v>531</v>
      </c>
      <c r="F372" s="950" t="s">
        <v>446</v>
      </c>
      <c r="G372" s="950" t="s">
        <v>507</v>
      </c>
      <c r="H372" s="950">
        <v>16</v>
      </c>
      <c r="I372" s="951">
        <v>1.7101999999999999</v>
      </c>
    </row>
    <row r="373" spans="1:9" x14ac:dyDescent="0.25">
      <c r="A373" s="950" t="str">
        <f>Inek2022A1a2a[PEPP]&amp;"#"&amp;Inek2022A1a2a[Klasse]</f>
        <v>PK04A#17</v>
      </c>
      <c r="B373" s="950">
        <f>Inek2022A1a2a[Klasse2]</f>
        <v>17</v>
      </c>
      <c r="C373" s="951">
        <f>Inek2022A1a2a[BewJeTag2]</f>
        <v>1.6846000000000001</v>
      </c>
      <c r="D373" s="950" t="s">
        <v>394</v>
      </c>
      <c r="E373" s="950" t="s">
        <v>531</v>
      </c>
      <c r="F373" s="950" t="s">
        <v>446</v>
      </c>
      <c r="G373" s="950" t="s">
        <v>507</v>
      </c>
      <c r="H373" s="950">
        <v>17</v>
      </c>
      <c r="I373" s="951">
        <v>1.6846000000000001</v>
      </c>
    </row>
    <row r="374" spans="1:9" x14ac:dyDescent="0.25">
      <c r="A374" s="950" t="str">
        <f>Inek2022A1a2a[PEPP]&amp;"#"&amp;Inek2022A1a2a[Klasse]</f>
        <v>PK04A#18</v>
      </c>
      <c r="B374" s="950">
        <f>Inek2022A1a2a[Klasse2]</f>
        <v>18</v>
      </c>
      <c r="C374" s="951">
        <f>Inek2022A1a2a[BewJeTag2]</f>
        <v>1.659</v>
      </c>
      <c r="D374" s="950" t="s">
        <v>394</v>
      </c>
      <c r="E374" s="950" t="s">
        <v>531</v>
      </c>
      <c r="F374" s="950" t="s">
        <v>446</v>
      </c>
      <c r="G374" s="950" t="s">
        <v>507</v>
      </c>
      <c r="H374" s="950">
        <v>18</v>
      </c>
      <c r="I374" s="951">
        <v>1.659</v>
      </c>
    </row>
    <row r="375" spans="1:9" x14ac:dyDescent="0.25">
      <c r="A375" s="950" t="str">
        <f>Inek2022A1a2a[PEPP]&amp;"#"&amp;Inek2022A1a2a[Klasse]</f>
        <v>PK04B#1</v>
      </c>
      <c r="B375" s="950">
        <f>Inek2022A1a2a[Klasse2]</f>
        <v>1</v>
      </c>
      <c r="C375" s="951">
        <f>Inek2022A1a2a[BewJeTag2]</f>
        <v>2.2200000000000002</v>
      </c>
      <c r="D375" s="950" t="s">
        <v>394</v>
      </c>
      <c r="E375" s="950" t="s">
        <v>531</v>
      </c>
      <c r="F375" s="950" t="s">
        <v>448</v>
      </c>
      <c r="G375" s="950" t="s">
        <v>508</v>
      </c>
      <c r="H375" s="950">
        <v>1</v>
      </c>
      <c r="I375" s="951">
        <v>2.2200000000000002</v>
      </c>
    </row>
    <row r="376" spans="1:9" x14ac:dyDescent="0.25">
      <c r="A376" s="950" t="str">
        <f>Inek2022A1a2a[PEPP]&amp;"#"&amp;Inek2022A1a2a[Klasse]</f>
        <v>PK04B#2</v>
      </c>
      <c r="B376" s="950">
        <f>Inek2022A1a2a[Klasse2]</f>
        <v>2</v>
      </c>
      <c r="C376" s="951">
        <f>Inek2022A1a2a[BewJeTag2]</f>
        <v>1.9931000000000001</v>
      </c>
      <c r="D376" s="950" t="s">
        <v>394</v>
      </c>
      <c r="E376" s="950" t="s">
        <v>531</v>
      </c>
      <c r="F376" s="950" t="s">
        <v>448</v>
      </c>
      <c r="G376" s="950" t="s">
        <v>508</v>
      </c>
      <c r="H376" s="950">
        <v>2</v>
      </c>
      <c r="I376" s="951">
        <v>1.9931000000000001</v>
      </c>
    </row>
    <row r="377" spans="1:9" x14ac:dyDescent="0.25">
      <c r="A377" s="950" t="str">
        <f>Inek2022A1a2a[PEPP]&amp;"#"&amp;Inek2022A1a2a[Klasse]</f>
        <v>PK04B#3</v>
      </c>
      <c r="B377" s="950">
        <f>Inek2022A1a2a[Klasse2]</f>
        <v>3</v>
      </c>
      <c r="C377" s="951">
        <f>Inek2022A1a2a[BewJeTag2]</f>
        <v>1.9619</v>
      </c>
      <c r="D377" s="950" t="s">
        <v>394</v>
      </c>
      <c r="E377" s="950" t="s">
        <v>531</v>
      </c>
      <c r="F377" s="950" t="s">
        <v>448</v>
      </c>
      <c r="G377" s="950" t="s">
        <v>508</v>
      </c>
      <c r="H377" s="950">
        <v>3</v>
      </c>
      <c r="I377" s="951">
        <v>1.9619</v>
      </c>
    </row>
    <row r="378" spans="1:9" x14ac:dyDescent="0.25">
      <c r="A378" s="950" t="str">
        <f>Inek2022A1a2a[PEPP]&amp;"#"&amp;Inek2022A1a2a[Klasse]</f>
        <v>PK04B#4</v>
      </c>
      <c r="B378" s="950">
        <f>Inek2022A1a2a[Klasse2]</f>
        <v>4</v>
      </c>
      <c r="C378" s="951">
        <f>Inek2022A1a2a[BewJeTag2]</f>
        <v>1.9337</v>
      </c>
      <c r="D378" s="950" t="s">
        <v>394</v>
      </c>
      <c r="E378" s="950" t="s">
        <v>531</v>
      </c>
      <c r="F378" s="950" t="s">
        <v>448</v>
      </c>
      <c r="G378" s="950" t="s">
        <v>508</v>
      </c>
      <c r="H378" s="950">
        <v>4</v>
      </c>
      <c r="I378" s="951">
        <v>1.9337</v>
      </c>
    </row>
    <row r="379" spans="1:9" x14ac:dyDescent="0.25">
      <c r="A379" s="950" t="str">
        <f>Inek2022A1a2a[PEPP]&amp;"#"&amp;Inek2022A1a2a[Klasse]</f>
        <v>PK04B#5</v>
      </c>
      <c r="B379" s="950">
        <f>Inek2022A1a2a[Klasse2]</f>
        <v>5</v>
      </c>
      <c r="C379" s="951">
        <f>Inek2022A1a2a[BewJeTag2]</f>
        <v>1.9056</v>
      </c>
      <c r="D379" s="950" t="s">
        <v>394</v>
      </c>
      <c r="E379" s="950" t="s">
        <v>531</v>
      </c>
      <c r="F379" s="950" t="s">
        <v>448</v>
      </c>
      <c r="G379" s="950" t="s">
        <v>508</v>
      </c>
      <c r="H379" s="950">
        <v>5</v>
      </c>
      <c r="I379" s="951">
        <v>1.9056</v>
      </c>
    </row>
    <row r="380" spans="1:9" x14ac:dyDescent="0.25">
      <c r="A380" s="950" t="str">
        <f>Inek2022A1a2a[PEPP]&amp;"#"&amp;Inek2022A1a2a[Klasse]</f>
        <v>PK04B#6</v>
      </c>
      <c r="B380" s="950">
        <f>Inek2022A1a2a[Klasse2]</f>
        <v>6</v>
      </c>
      <c r="C380" s="951">
        <f>Inek2022A1a2a[BewJeTag2]</f>
        <v>1.8774</v>
      </c>
      <c r="D380" s="950" t="s">
        <v>394</v>
      </c>
      <c r="E380" s="950" t="s">
        <v>531</v>
      </c>
      <c r="F380" s="950" t="s">
        <v>448</v>
      </c>
      <c r="G380" s="950" t="s">
        <v>508</v>
      </c>
      <c r="H380" s="950">
        <v>6</v>
      </c>
      <c r="I380" s="951">
        <v>1.8774</v>
      </c>
    </row>
    <row r="381" spans="1:9" x14ac:dyDescent="0.25">
      <c r="A381" s="950" t="str">
        <f>Inek2022A1a2a[PEPP]&amp;"#"&amp;Inek2022A1a2a[Klasse]</f>
        <v>PK04B#7</v>
      </c>
      <c r="B381" s="950">
        <f>Inek2022A1a2a[Klasse2]</f>
        <v>7</v>
      </c>
      <c r="C381" s="951">
        <f>Inek2022A1a2a[BewJeTag2]</f>
        <v>1.8492</v>
      </c>
      <c r="D381" s="950" t="s">
        <v>394</v>
      </c>
      <c r="E381" s="950" t="s">
        <v>531</v>
      </c>
      <c r="F381" s="950" t="s">
        <v>448</v>
      </c>
      <c r="G381" s="950" t="s">
        <v>508</v>
      </c>
      <c r="H381" s="950">
        <v>7</v>
      </c>
      <c r="I381" s="951">
        <v>1.8492</v>
      </c>
    </row>
    <row r="382" spans="1:9" x14ac:dyDescent="0.25">
      <c r="A382" s="950" t="str">
        <f>Inek2022A1a2a[PEPP]&amp;"#"&amp;Inek2022A1a2a[Klasse]</f>
        <v>PK04B#8</v>
      </c>
      <c r="B382" s="950">
        <f>Inek2022A1a2a[Klasse2]</f>
        <v>8</v>
      </c>
      <c r="C382" s="951">
        <f>Inek2022A1a2a[BewJeTag2]</f>
        <v>1.821</v>
      </c>
      <c r="D382" s="950" t="s">
        <v>394</v>
      </c>
      <c r="E382" s="950" t="s">
        <v>531</v>
      </c>
      <c r="F382" s="950" t="s">
        <v>448</v>
      </c>
      <c r="G382" s="950" t="s">
        <v>508</v>
      </c>
      <c r="H382" s="950">
        <v>8</v>
      </c>
      <c r="I382" s="951">
        <v>1.821</v>
      </c>
    </row>
    <row r="383" spans="1:9" x14ac:dyDescent="0.25">
      <c r="A383" s="950" t="str">
        <f>Inek2022A1a2a[PEPP]&amp;"#"&amp;Inek2022A1a2a[Klasse]</f>
        <v>PK04B#9</v>
      </c>
      <c r="B383" s="950">
        <f>Inek2022A1a2a[Klasse2]</f>
        <v>9</v>
      </c>
      <c r="C383" s="951">
        <f>Inek2022A1a2a[BewJeTag2]</f>
        <v>1.7928999999999999</v>
      </c>
      <c r="D383" s="950" t="s">
        <v>394</v>
      </c>
      <c r="E383" s="950" t="s">
        <v>531</v>
      </c>
      <c r="F383" s="950" t="s">
        <v>448</v>
      </c>
      <c r="G383" s="950" t="s">
        <v>508</v>
      </c>
      <c r="H383" s="950">
        <v>9</v>
      </c>
      <c r="I383" s="951">
        <v>1.7928999999999999</v>
      </c>
    </row>
    <row r="384" spans="1:9" x14ac:dyDescent="0.25">
      <c r="A384" s="950" t="str">
        <f>Inek2022A1a2a[PEPP]&amp;"#"&amp;Inek2022A1a2a[Klasse]</f>
        <v>PK04B#10</v>
      </c>
      <c r="B384" s="950">
        <f>Inek2022A1a2a[Klasse2]</f>
        <v>10</v>
      </c>
      <c r="C384" s="951">
        <f>Inek2022A1a2a[BewJeTag2]</f>
        <v>1.7646999999999999</v>
      </c>
      <c r="D384" s="950" t="s">
        <v>394</v>
      </c>
      <c r="E384" s="950" t="s">
        <v>531</v>
      </c>
      <c r="F384" s="950" t="s">
        <v>448</v>
      </c>
      <c r="G384" s="950" t="s">
        <v>508</v>
      </c>
      <c r="H384" s="950">
        <v>10</v>
      </c>
      <c r="I384" s="951">
        <v>1.7646999999999999</v>
      </c>
    </row>
    <row r="385" spans="1:9" x14ac:dyDescent="0.25">
      <c r="A385" s="950" t="str">
        <f>Inek2022A1a2a[PEPP]&amp;"#"&amp;Inek2022A1a2a[Klasse]</f>
        <v>PK04B#11</v>
      </c>
      <c r="B385" s="950">
        <f>Inek2022A1a2a[Klasse2]</f>
        <v>11</v>
      </c>
      <c r="C385" s="951">
        <f>Inek2022A1a2a[BewJeTag2]</f>
        <v>1.7364999999999999</v>
      </c>
      <c r="D385" s="950" t="s">
        <v>394</v>
      </c>
      <c r="E385" s="950" t="s">
        <v>531</v>
      </c>
      <c r="F385" s="950" t="s">
        <v>448</v>
      </c>
      <c r="G385" s="950" t="s">
        <v>508</v>
      </c>
      <c r="H385" s="950">
        <v>11</v>
      </c>
      <c r="I385" s="951">
        <v>1.7364999999999999</v>
      </c>
    </row>
    <row r="386" spans="1:9" x14ac:dyDescent="0.25">
      <c r="A386" s="950" t="str">
        <f>Inek2022A1a2a[PEPP]&amp;"#"&amp;Inek2022A1a2a[Klasse]</f>
        <v>PK04B#12</v>
      </c>
      <c r="B386" s="950">
        <f>Inek2022A1a2a[Klasse2]</f>
        <v>12</v>
      </c>
      <c r="C386" s="951">
        <f>Inek2022A1a2a[BewJeTag2]</f>
        <v>1.7083999999999999</v>
      </c>
      <c r="D386" s="950" t="s">
        <v>394</v>
      </c>
      <c r="E386" s="950" t="s">
        <v>531</v>
      </c>
      <c r="F386" s="950" t="s">
        <v>448</v>
      </c>
      <c r="G386" s="950" t="s">
        <v>508</v>
      </c>
      <c r="H386" s="950">
        <v>12</v>
      </c>
      <c r="I386" s="951">
        <v>1.7083999999999999</v>
      </c>
    </row>
    <row r="387" spans="1:9" x14ac:dyDescent="0.25">
      <c r="A387" s="950" t="str">
        <f>Inek2022A1a2a[PEPP]&amp;"#"&amp;Inek2022A1a2a[Klasse]</f>
        <v>PK04B#13</v>
      </c>
      <c r="B387" s="950">
        <f>Inek2022A1a2a[Klasse2]</f>
        <v>13</v>
      </c>
      <c r="C387" s="951">
        <f>Inek2022A1a2a[BewJeTag2]</f>
        <v>1.6800999999999999</v>
      </c>
      <c r="D387" s="950" t="s">
        <v>394</v>
      </c>
      <c r="E387" s="950" t="s">
        <v>531</v>
      </c>
      <c r="F387" s="950" t="s">
        <v>448</v>
      </c>
      <c r="G387" s="950" t="s">
        <v>508</v>
      </c>
      <c r="H387" s="950">
        <v>13</v>
      </c>
      <c r="I387" s="951">
        <v>1.6800999999999999</v>
      </c>
    </row>
    <row r="388" spans="1:9" x14ac:dyDescent="0.25">
      <c r="A388" s="950" t="str">
        <f>Inek2022A1a2a[PEPP]&amp;"#"&amp;Inek2022A1a2a[Klasse]</f>
        <v>PK04B#14</v>
      </c>
      <c r="B388" s="950">
        <f>Inek2022A1a2a[Klasse2]</f>
        <v>14</v>
      </c>
      <c r="C388" s="951">
        <f>Inek2022A1a2a[BewJeTag2]</f>
        <v>1.6519999999999999</v>
      </c>
      <c r="D388" s="950" t="s">
        <v>394</v>
      </c>
      <c r="E388" s="950" t="s">
        <v>531</v>
      </c>
      <c r="F388" s="950" t="s">
        <v>448</v>
      </c>
      <c r="G388" s="950" t="s">
        <v>508</v>
      </c>
      <c r="H388" s="950">
        <v>14</v>
      </c>
      <c r="I388" s="951">
        <v>1.6519999999999999</v>
      </c>
    </row>
    <row r="389" spans="1:9" x14ac:dyDescent="0.25">
      <c r="A389" s="950" t="str">
        <f>Inek2022A1a2a[PEPP]&amp;"#"&amp;Inek2022A1a2a[Klasse]</f>
        <v>PK04B#15</v>
      </c>
      <c r="B389" s="950">
        <f>Inek2022A1a2a[Klasse2]</f>
        <v>15</v>
      </c>
      <c r="C389" s="951">
        <f>Inek2022A1a2a[BewJeTag2]</f>
        <v>1.6237999999999999</v>
      </c>
      <c r="D389" s="950" t="s">
        <v>394</v>
      </c>
      <c r="E389" s="950" t="s">
        <v>531</v>
      </c>
      <c r="F389" s="950" t="s">
        <v>448</v>
      </c>
      <c r="G389" s="950" t="s">
        <v>508</v>
      </c>
      <c r="H389" s="950">
        <v>15</v>
      </c>
      <c r="I389" s="951">
        <v>1.6237999999999999</v>
      </c>
    </row>
    <row r="390" spans="1:9" x14ac:dyDescent="0.25">
      <c r="A390" s="950" t="str">
        <f>Inek2022A1a2a[PEPP]&amp;"#"&amp;Inek2022A1a2a[Klasse]</f>
        <v>PK04B#16</v>
      </c>
      <c r="B390" s="950">
        <f>Inek2022A1a2a[Klasse2]</f>
        <v>16</v>
      </c>
      <c r="C390" s="951">
        <f>Inek2022A1a2a[BewJeTag2]</f>
        <v>1.5955999999999999</v>
      </c>
      <c r="D390" s="950" t="s">
        <v>394</v>
      </c>
      <c r="E390" s="950" t="s">
        <v>531</v>
      </c>
      <c r="F390" s="950" t="s">
        <v>448</v>
      </c>
      <c r="G390" s="950" t="s">
        <v>508</v>
      </c>
      <c r="H390" s="950">
        <v>16</v>
      </c>
      <c r="I390" s="951">
        <v>1.5955999999999999</v>
      </c>
    </row>
    <row r="391" spans="1:9" x14ac:dyDescent="0.25">
      <c r="A391" s="950" t="str">
        <f>Inek2022A1a2a[PEPP]&amp;"#"&amp;Inek2022A1a2a[Klasse]</f>
        <v>PK04B#17</v>
      </c>
      <c r="B391" s="950">
        <f>Inek2022A1a2a[Klasse2]</f>
        <v>17</v>
      </c>
      <c r="C391" s="951">
        <f>Inek2022A1a2a[BewJeTag2]</f>
        <v>1.5674999999999999</v>
      </c>
      <c r="D391" s="950" t="s">
        <v>394</v>
      </c>
      <c r="E391" s="950" t="s">
        <v>531</v>
      </c>
      <c r="F391" s="950" t="s">
        <v>448</v>
      </c>
      <c r="G391" s="950" t="s">
        <v>508</v>
      </c>
      <c r="H391" s="950">
        <v>17</v>
      </c>
      <c r="I391" s="951">
        <v>1.5674999999999999</v>
      </c>
    </row>
    <row r="392" spans="1:9" x14ac:dyDescent="0.25">
      <c r="A392" s="950" t="str">
        <f>Inek2022A1a2a[PEPP]&amp;"#"&amp;Inek2022A1a2a[Klasse]</f>
        <v>PK04B#18</v>
      </c>
      <c r="B392" s="950">
        <f>Inek2022A1a2a[Klasse2]</f>
        <v>18</v>
      </c>
      <c r="C392" s="951">
        <f>Inek2022A1a2a[BewJeTag2]</f>
        <v>1.5392999999999999</v>
      </c>
      <c r="D392" s="950" t="s">
        <v>394</v>
      </c>
      <c r="E392" s="950" t="s">
        <v>531</v>
      </c>
      <c r="F392" s="950" t="s">
        <v>448</v>
      </c>
      <c r="G392" s="950" t="s">
        <v>508</v>
      </c>
      <c r="H392" s="950">
        <v>18</v>
      </c>
      <c r="I392" s="951">
        <v>1.5392999999999999</v>
      </c>
    </row>
    <row r="393" spans="1:9" x14ac:dyDescent="0.25">
      <c r="A393" s="950" t="str">
        <f>Inek2022A1a2a[PEPP]&amp;"#"&amp;Inek2022A1a2a[Klasse]</f>
        <v>PK04B#19</v>
      </c>
      <c r="B393" s="950">
        <f>Inek2022A1a2a[Klasse2]</f>
        <v>19</v>
      </c>
      <c r="C393" s="951">
        <f>Inek2022A1a2a[BewJeTag2]</f>
        <v>1.5112000000000001</v>
      </c>
      <c r="D393" s="950" t="s">
        <v>394</v>
      </c>
      <c r="E393" s="950" t="s">
        <v>531</v>
      </c>
      <c r="F393" s="950" t="s">
        <v>448</v>
      </c>
      <c r="G393" s="950" t="s">
        <v>508</v>
      </c>
      <c r="H393" s="950">
        <v>19</v>
      </c>
      <c r="I393" s="951">
        <v>1.5112000000000001</v>
      </c>
    </row>
    <row r="394" spans="1:9" x14ac:dyDescent="0.25">
      <c r="A394" s="950" t="str">
        <f>Inek2022A1a2a[PEPP]&amp;"#"&amp;Inek2022A1a2a[Klasse]</f>
        <v>PK04B#20</v>
      </c>
      <c r="B394" s="950">
        <f>Inek2022A1a2a[Klasse2]</f>
        <v>20</v>
      </c>
      <c r="C394" s="951">
        <f>Inek2022A1a2a[BewJeTag2]</f>
        <v>1.4829000000000001</v>
      </c>
      <c r="D394" s="950" t="s">
        <v>394</v>
      </c>
      <c r="E394" s="950" t="s">
        <v>531</v>
      </c>
      <c r="F394" s="950" t="s">
        <v>448</v>
      </c>
      <c r="G394" s="950" t="s">
        <v>508</v>
      </c>
      <c r="H394" s="950">
        <v>20</v>
      </c>
      <c r="I394" s="951">
        <v>1.4829000000000001</v>
      </c>
    </row>
    <row r="395" spans="1:9" x14ac:dyDescent="0.25">
      <c r="A395" s="950" t="str">
        <f>Inek2022A1a2a[PEPP]&amp;"#"&amp;Inek2022A1a2a[Klasse]</f>
        <v>PK04C#1</v>
      </c>
      <c r="B395" s="950">
        <f>Inek2022A1a2a[Klasse2]</f>
        <v>1</v>
      </c>
      <c r="C395" s="951">
        <f>Inek2022A1a2a[BewJeTag2]</f>
        <v>2.1587999999999998</v>
      </c>
      <c r="D395" s="950" t="s">
        <v>394</v>
      </c>
      <c r="E395" s="950" t="s">
        <v>531</v>
      </c>
      <c r="F395" s="950" t="s">
        <v>509</v>
      </c>
      <c r="G395" s="950" t="s">
        <v>536</v>
      </c>
      <c r="H395" s="950">
        <v>1</v>
      </c>
      <c r="I395" s="951">
        <v>2.1587999999999998</v>
      </c>
    </row>
    <row r="396" spans="1:9" x14ac:dyDescent="0.25">
      <c r="A396" s="950" t="str">
        <f>Inek2022A1a2a[PEPP]&amp;"#"&amp;Inek2022A1a2a[Klasse]</f>
        <v>PK04C#2</v>
      </c>
      <c r="B396" s="950">
        <f>Inek2022A1a2a[Klasse2]</f>
        <v>2</v>
      </c>
      <c r="C396" s="951">
        <f>Inek2022A1a2a[BewJeTag2]</f>
        <v>1.9406000000000001</v>
      </c>
      <c r="D396" s="950" t="s">
        <v>394</v>
      </c>
      <c r="E396" s="950" t="s">
        <v>531</v>
      </c>
      <c r="F396" s="950" t="s">
        <v>509</v>
      </c>
      <c r="G396" s="950" t="s">
        <v>536</v>
      </c>
      <c r="H396" s="950">
        <v>2</v>
      </c>
      <c r="I396" s="951">
        <v>1.9406000000000001</v>
      </c>
    </row>
    <row r="397" spans="1:9" x14ac:dyDescent="0.25">
      <c r="A397" s="950" t="str">
        <f>Inek2022A1a2a[PEPP]&amp;"#"&amp;Inek2022A1a2a[Klasse]</f>
        <v>PK04C#3</v>
      </c>
      <c r="B397" s="950">
        <f>Inek2022A1a2a[Klasse2]</f>
        <v>3</v>
      </c>
      <c r="C397" s="951">
        <f>Inek2022A1a2a[BewJeTag2]</f>
        <v>1.9045000000000001</v>
      </c>
      <c r="D397" s="950" t="s">
        <v>394</v>
      </c>
      <c r="E397" s="950" t="s">
        <v>531</v>
      </c>
      <c r="F397" s="950" t="s">
        <v>509</v>
      </c>
      <c r="G397" s="950" t="s">
        <v>536</v>
      </c>
      <c r="H397" s="950">
        <v>3</v>
      </c>
      <c r="I397" s="951">
        <v>1.9045000000000001</v>
      </c>
    </row>
    <row r="398" spans="1:9" x14ac:dyDescent="0.25">
      <c r="A398" s="950" t="str">
        <f>Inek2022A1a2a[PEPP]&amp;"#"&amp;Inek2022A1a2a[Klasse]</f>
        <v>PK04C#4</v>
      </c>
      <c r="B398" s="950">
        <f>Inek2022A1a2a[Klasse2]</f>
        <v>4</v>
      </c>
      <c r="C398" s="951">
        <f>Inek2022A1a2a[BewJeTag2]</f>
        <v>1.8734</v>
      </c>
      <c r="D398" s="950" t="s">
        <v>394</v>
      </c>
      <c r="E398" s="950" t="s">
        <v>531</v>
      </c>
      <c r="F398" s="950" t="s">
        <v>509</v>
      </c>
      <c r="G398" s="950" t="s">
        <v>536</v>
      </c>
      <c r="H398" s="950">
        <v>4</v>
      </c>
      <c r="I398" s="951">
        <v>1.8734</v>
      </c>
    </row>
    <row r="399" spans="1:9" x14ac:dyDescent="0.25">
      <c r="A399" s="950" t="str">
        <f>Inek2022A1a2a[PEPP]&amp;"#"&amp;Inek2022A1a2a[Klasse]</f>
        <v>PK04C#5</v>
      </c>
      <c r="B399" s="950">
        <f>Inek2022A1a2a[Klasse2]</f>
        <v>5</v>
      </c>
      <c r="C399" s="951">
        <f>Inek2022A1a2a[BewJeTag2]</f>
        <v>1.8424</v>
      </c>
      <c r="D399" s="950" t="s">
        <v>394</v>
      </c>
      <c r="E399" s="950" t="s">
        <v>531</v>
      </c>
      <c r="F399" s="950" t="s">
        <v>509</v>
      </c>
      <c r="G399" s="950" t="s">
        <v>536</v>
      </c>
      <c r="H399" s="950">
        <v>5</v>
      </c>
      <c r="I399" s="951">
        <v>1.8424</v>
      </c>
    </row>
    <row r="400" spans="1:9" x14ac:dyDescent="0.25">
      <c r="A400" s="950" t="str">
        <f>Inek2022A1a2a[PEPP]&amp;"#"&amp;Inek2022A1a2a[Klasse]</f>
        <v>PK04C#6</v>
      </c>
      <c r="B400" s="950">
        <f>Inek2022A1a2a[Klasse2]</f>
        <v>6</v>
      </c>
      <c r="C400" s="951">
        <f>Inek2022A1a2a[BewJeTag2]</f>
        <v>1.8113999999999999</v>
      </c>
      <c r="D400" s="950" t="s">
        <v>394</v>
      </c>
      <c r="E400" s="950" t="s">
        <v>531</v>
      </c>
      <c r="F400" s="950" t="s">
        <v>509</v>
      </c>
      <c r="G400" s="950" t="s">
        <v>536</v>
      </c>
      <c r="H400" s="950">
        <v>6</v>
      </c>
      <c r="I400" s="951">
        <v>1.8113999999999999</v>
      </c>
    </row>
    <row r="401" spans="1:9" x14ac:dyDescent="0.25">
      <c r="A401" s="950" t="str">
        <f>Inek2022A1a2a[PEPP]&amp;"#"&amp;Inek2022A1a2a[Klasse]</f>
        <v>PK04C#7</v>
      </c>
      <c r="B401" s="950">
        <f>Inek2022A1a2a[Klasse2]</f>
        <v>7</v>
      </c>
      <c r="C401" s="951">
        <f>Inek2022A1a2a[BewJeTag2]</f>
        <v>1.7803</v>
      </c>
      <c r="D401" s="950" t="s">
        <v>394</v>
      </c>
      <c r="E401" s="950" t="s">
        <v>531</v>
      </c>
      <c r="F401" s="950" t="s">
        <v>509</v>
      </c>
      <c r="G401" s="950" t="s">
        <v>536</v>
      </c>
      <c r="H401" s="950">
        <v>7</v>
      </c>
      <c r="I401" s="951">
        <v>1.7803</v>
      </c>
    </row>
    <row r="402" spans="1:9" x14ac:dyDescent="0.25">
      <c r="A402" s="950" t="str">
        <f>Inek2022A1a2a[PEPP]&amp;"#"&amp;Inek2022A1a2a[Klasse]</f>
        <v>PK04C#8</v>
      </c>
      <c r="B402" s="950">
        <f>Inek2022A1a2a[Klasse2]</f>
        <v>8</v>
      </c>
      <c r="C402" s="951">
        <f>Inek2022A1a2a[BewJeTag2]</f>
        <v>1.7493000000000001</v>
      </c>
      <c r="D402" s="950" t="s">
        <v>394</v>
      </c>
      <c r="E402" s="950" t="s">
        <v>531</v>
      </c>
      <c r="F402" s="950" t="s">
        <v>509</v>
      </c>
      <c r="G402" s="950" t="s">
        <v>536</v>
      </c>
      <c r="H402" s="950">
        <v>8</v>
      </c>
      <c r="I402" s="951">
        <v>1.7493000000000001</v>
      </c>
    </row>
    <row r="403" spans="1:9" x14ac:dyDescent="0.25">
      <c r="A403" s="950" t="str">
        <f>Inek2022A1a2a[PEPP]&amp;"#"&amp;Inek2022A1a2a[Klasse]</f>
        <v>PK04C#9</v>
      </c>
      <c r="B403" s="950">
        <f>Inek2022A1a2a[Klasse2]</f>
        <v>9</v>
      </c>
      <c r="C403" s="951">
        <f>Inek2022A1a2a[BewJeTag2]</f>
        <v>1.7181999999999999</v>
      </c>
      <c r="D403" s="950" t="s">
        <v>394</v>
      </c>
      <c r="E403" s="950" t="s">
        <v>531</v>
      </c>
      <c r="F403" s="950" t="s">
        <v>509</v>
      </c>
      <c r="G403" s="950" t="s">
        <v>536</v>
      </c>
      <c r="H403" s="950">
        <v>9</v>
      </c>
      <c r="I403" s="951">
        <v>1.7181999999999999</v>
      </c>
    </row>
    <row r="404" spans="1:9" x14ac:dyDescent="0.25">
      <c r="A404" s="950" t="str">
        <f>Inek2022A1a2a[PEPP]&amp;"#"&amp;Inek2022A1a2a[Klasse]</f>
        <v>PK04C#10</v>
      </c>
      <c r="B404" s="950">
        <f>Inek2022A1a2a[Klasse2]</f>
        <v>10</v>
      </c>
      <c r="C404" s="951">
        <f>Inek2022A1a2a[BewJeTag2]</f>
        <v>1.6872</v>
      </c>
      <c r="D404" s="950" t="s">
        <v>394</v>
      </c>
      <c r="E404" s="950" t="s">
        <v>531</v>
      </c>
      <c r="F404" s="950" t="s">
        <v>509</v>
      </c>
      <c r="G404" s="950" t="s">
        <v>536</v>
      </c>
      <c r="H404" s="950">
        <v>10</v>
      </c>
      <c r="I404" s="951">
        <v>1.6872</v>
      </c>
    </row>
    <row r="405" spans="1:9" x14ac:dyDescent="0.25">
      <c r="A405" s="950" t="str">
        <f>Inek2022A1a2a[PEPP]&amp;"#"&amp;Inek2022A1a2a[Klasse]</f>
        <v>PK04C#11</v>
      </c>
      <c r="B405" s="950">
        <f>Inek2022A1a2a[Klasse2]</f>
        <v>11</v>
      </c>
      <c r="C405" s="951">
        <f>Inek2022A1a2a[BewJeTag2]</f>
        <v>1.6561999999999999</v>
      </c>
      <c r="D405" s="950" t="s">
        <v>394</v>
      </c>
      <c r="E405" s="950" t="s">
        <v>531</v>
      </c>
      <c r="F405" s="950" t="s">
        <v>509</v>
      </c>
      <c r="G405" s="950" t="s">
        <v>536</v>
      </c>
      <c r="H405" s="950">
        <v>11</v>
      </c>
      <c r="I405" s="951">
        <v>1.6561999999999999</v>
      </c>
    </row>
    <row r="406" spans="1:9" x14ac:dyDescent="0.25">
      <c r="A406" s="950" t="str">
        <f>Inek2022A1a2a[PEPP]&amp;"#"&amp;Inek2022A1a2a[Klasse]</f>
        <v>PK04C#12</v>
      </c>
      <c r="B406" s="950">
        <f>Inek2022A1a2a[Klasse2]</f>
        <v>12</v>
      </c>
      <c r="C406" s="951">
        <f>Inek2022A1a2a[BewJeTag2]</f>
        <v>1.6251</v>
      </c>
      <c r="D406" s="950" t="s">
        <v>394</v>
      </c>
      <c r="E406" s="950" t="s">
        <v>531</v>
      </c>
      <c r="F406" s="950" t="s">
        <v>509</v>
      </c>
      <c r="G406" s="950" t="s">
        <v>536</v>
      </c>
      <c r="H406" s="950">
        <v>12</v>
      </c>
      <c r="I406" s="951">
        <v>1.6251</v>
      </c>
    </row>
    <row r="407" spans="1:9" x14ac:dyDescent="0.25">
      <c r="A407" s="950" t="str">
        <f>Inek2022A1a2a[PEPP]&amp;"#"&amp;Inek2022A1a2a[Klasse]</f>
        <v>PK04C#13</v>
      </c>
      <c r="B407" s="950">
        <f>Inek2022A1a2a[Klasse2]</f>
        <v>13</v>
      </c>
      <c r="C407" s="951">
        <f>Inek2022A1a2a[BewJeTag2]</f>
        <v>1.5941000000000001</v>
      </c>
      <c r="D407" s="950" t="s">
        <v>394</v>
      </c>
      <c r="E407" s="950" t="s">
        <v>531</v>
      </c>
      <c r="F407" s="950" t="s">
        <v>509</v>
      </c>
      <c r="G407" s="950" t="s">
        <v>536</v>
      </c>
      <c r="H407" s="950">
        <v>13</v>
      </c>
      <c r="I407" s="951">
        <v>1.5941000000000001</v>
      </c>
    </row>
    <row r="408" spans="1:9" x14ac:dyDescent="0.25">
      <c r="A408" s="950" t="str">
        <f>Inek2022A1a2a[PEPP]&amp;"#"&amp;Inek2022A1a2a[Klasse]</f>
        <v>PK04C#14</v>
      </c>
      <c r="B408" s="950">
        <f>Inek2022A1a2a[Klasse2]</f>
        <v>14</v>
      </c>
      <c r="C408" s="951">
        <f>Inek2022A1a2a[BewJeTag2]</f>
        <v>1.5629999999999999</v>
      </c>
      <c r="D408" s="950" t="s">
        <v>394</v>
      </c>
      <c r="E408" s="950" t="s">
        <v>531</v>
      </c>
      <c r="F408" s="950" t="s">
        <v>509</v>
      </c>
      <c r="G408" s="950" t="s">
        <v>536</v>
      </c>
      <c r="H408" s="950">
        <v>14</v>
      </c>
      <c r="I408" s="951">
        <v>1.5629999999999999</v>
      </c>
    </row>
    <row r="409" spans="1:9" x14ac:dyDescent="0.25">
      <c r="A409" s="950" t="str">
        <f>Inek2022A1a2a[PEPP]&amp;"#"&amp;Inek2022A1a2a[Klasse]</f>
        <v>PK04C#15</v>
      </c>
      <c r="B409" s="950">
        <f>Inek2022A1a2a[Klasse2]</f>
        <v>15</v>
      </c>
      <c r="C409" s="951">
        <f>Inek2022A1a2a[BewJeTag2]</f>
        <v>1.532</v>
      </c>
      <c r="D409" s="950" t="s">
        <v>394</v>
      </c>
      <c r="E409" s="950" t="s">
        <v>531</v>
      </c>
      <c r="F409" s="950" t="s">
        <v>509</v>
      </c>
      <c r="G409" s="950" t="s">
        <v>536</v>
      </c>
      <c r="H409" s="950">
        <v>15</v>
      </c>
      <c r="I409" s="951">
        <v>1.532</v>
      </c>
    </row>
    <row r="410" spans="1:9" x14ac:dyDescent="0.25">
      <c r="A410" s="950" t="str">
        <f>Inek2022A1a2a[PEPP]&amp;"#"&amp;Inek2022A1a2a[Klasse]</f>
        <v>PK04C#16</v>
      </c>
      <c r="B410" s="950">
        <f>Inek2022A1a2a[Klasse2]</f>
        <v>16</v>
      </c>
      <c r="C410" s="951">
        <f>Inek2022A1a2a[BewJeTag2]</f>
        <v>1.5009999999999999</v>
      </c>
      <c r="D410" s="950" t="s">
        <v>394</v>
      </c>
      <c r="E410" s="950" t="s">
        <v>531</v>
      </c>
      <c r="F410" s="950" t="s">
        <v>509</v>
      </c>
      <c r="G410" s="950" t="s">
        <v>536</v>
      </c>
      <c r="H410" s="950">
        <v>16</v>
      </c>
      <c r="I410" s="951">
        <v>1.5009999999999999</v>
      </c>
    </row>
    <row r="411" spans="1:9" x14ac:dyDescent="0.25">
      <c r="A411" s="950" t="str">
        <f>Inek2022A1a2a[PEPP]&amp;"#"&amp;Inek2022A1a2a[Klasse]</f>
        <v>PK04C#17</v>
      </c>
      <c r="B411" s="950">
        <f>Inek2022A1a2a[Klasse2]</f>
        <v>17</v>
      </c>
      <c r="C411" s="951">
        <f>Inek2022A1a2a[BewJeTag2]</f>
        <v>1.4699</v>
      </c>
      <c r="D411" s="950" t="s">
        <v>394</v>
      </c>
      <c r="E411" s="950" t="s">
        <v>531</v>
      </c>
      <c r="F411" s="950" t="s">
        <v>509</v>
      </c>
      <c r="G411" s="950" t="s">
        <v>536</v>
      </c>
      <c r="H411" s="950">
        <v>17</v>
      </c>
      <c r="I411" s="951">
        <v>1.4699</v>
      </c>
    </row>
    <row r="412" spans="1:9" x14ac:dyDescent="0.25">
      <c r="A412" s="950" t="str">
        <f>Inek2022A1a2a[PEPP]&amp;"#"&amp;Inek2022A1a2a[Klasse]</f>
        <v>PK04C#18</v>
      </c>
      <c r="B412" s="950">
        <f>Inek2022A1a2a[Klasse2]</f>
        <v>18</v>
      </c>
      <c r="C412" s="951">
        <f>Inek2022A1a2a[BewJeTag2]</f>
        <v>1.4389000000000001</v>
      </c>
      <c r="D412" s="950" t="s">
        <v>394</v>
      </c>
      <c r="E412" s="950" t="s">
        <v>531</v>
      </c>
      <c r="F412" s="950" t="s">
        <v>509</v>
      </c>
      <c r="G412" s="950" t="s">
        <v>536</v>
      </c>
      <c r="H412" s="950">
        <v>18</v>
      </c>
      <c r="I412" s="951">
        <v>1.4389000000000001</v>
      </c>
    </row>
    <row r="413" spans="1:9" x14ac:dyDescent="0.25">
      <c r="A413" s="950" t="str">
        <f>Inek2022A1a2a[PEPP]&amp;"#"&amp;Inek2022A1a2a[Klasse]</f>
        <v>PK04C#19</v>
      </c>
      <c r="B413" s="950">
        <f>Inek2022A1a2a[Klasse2]</f>
        <v>19</v>
      </c>
      <c r="C413" s="951">
        <f>Inek2022A1a2a[BewJeTag2]</f>
        <v>1.4077999999999999</v>
      </c>
      <c r="D413" s="950" t="s">
        <v>394</v>
      </c>
      <c r="E413" s="950" t="s">
        <v>531</v>
      </c>
      <c r="F413" s="950" t="s">
        <v>509</v>
      </c>
      <c r="G413" s="950" t="s">
        <v>536</v>
      </c>
      <c r="H413" s="950">
        <v>19</v>
      </c>
      <c r="I413" s="951">
        <v>1.4077999999999999</v>
      </c>
    </row>
    <row r="414" spans="1:9" x14ac:dyDescent="0.25">
      <c r="A414" s="950" t="str">
        <f>Inek2022A1a2a[PEPP]&amp;"#"&amp;Inek2022A1a2a[Klasse]</f>
        <v>PK04C#20</v>
      </c>
      <c r="B414" s="950">
        <f>Inek2022A1a2a[Klasse2]</f>
        <v>20</v>
      </c>
      <c r="C414" s="951">
        <f>Inek2022A1a2a[BewJeTag2]</f>
        <v>1.3768</v>
      </c>
      <c r="D414" s="950" t="s">
        <v>394</v>
      </c>
      <c r="E414" s="950" t="s">
        <v>531</v>
      </c>
      <c r="F414" s="950" t="s">
        <v>509</v>
      </c>
      <c r="G414" s="950" t="s">
        <v>536</v>
      </c>
      <c r="H414" s="950">
        <v>20</v>
      </c>
      <c r="I414" s="951">
        <v>1.3768</v>
      </c>
    </row>
    <row r="415" spans="1:9" x14ac:dyDescent="0.25">
      <c r="A415" s="950" t="str">
        <f>Inek2022A1a2a[PEPP]&amp;"#"&amp;Inek2022A1a2a[Klasse]</f>
        <v>PK10A#1</v>
      </c>
      <c r="B415" s="950">
        <f>Inek2022A1a2a[Klasse2]</f>
        <v>1</v>
      </c>
      <c r="C415" s="951">
        <f>Inek2022A1a2a[BewJeTag2]</f>
        <v>1.6665000000000001</v>
      </c>
      <c r="D415" s="950" t="s">
        <v>394</v>
      </c>
      <c r="E415" s="950" t="s">
        <v>531</v>
      </c>
      <c r="F415" s="950" t="s">
        <v>511</v>
      </c>
      <c r="G415" s="950" t="s">
        <v>549</v>
      </c>
      <c r="H415" s="950">
        <v>1</v>
      </c>
      <c r="I415" s="951">
        <v>1.6665000000000001</v>
      </c>
    </row>
    <row r="416" spans="1:9" x14ac:dyDescent="0.25">
      <c r="A416" s="950" t="str">
        <f>Inek2022A1a2a[PEPP]&amp;"#"&amp;Inek2022A1a2a[Klasse]</f>
        <v>PK10B#1</v>
      </c>
      <c r="B416" s="950">
        <f>Inek2022A1a2a[Klasse2]</f>
        <v>1</v>
      </c>
      <c r="C416" s="951">
        <f>Inek2022A1a2a[BewJeTag2]</f>
        <v>1.2314000000000001</v>
      </c>
      <c r="D416" s="950" t="s">
        <v>394</v>
      </c>
      <c r="E416" s="950" t="s">
        <v>531</v>
      </c>
      <c r="F416" s="950" t="s">
        <v>513</v>
      </c>
      <c r="G416" s="950" t="s">
        <v>538</v>
      </c>
      <c r="H416" s="950">
        <v>1</v>
      </c>
      <c r="I416" s="951">
        <v>1.2314000000000001</v>
      </c>
    </row>
    <row r="417" spans="1:9" x14ac:dyDescent="0.25">
      <c r="A417" s="950" t="str">
        <f>Inek2022A1a2a[PEPP]&amp;"#"&amp;Inek2022A1a2a[Klasse]</f>
        <v>PK14A#1</v>
      </c>
      <c r="B417" s="950">
        <f>Inek2022A1a2a[Klasse2]</f>
        <v>1</v>
      </c>
      <c r="C417" s="951">
        <f>Inek2022A1a2a[BewJeTag2]</f>
        <v>2.2199</v>
      </c>
      <c r="D417" s="950" t="s">
        <v>394</v>
      </c>
      <c r="E417" s="950" t="s">
        <v>531</v>
      </c>
      <c r="F417" s="950" t="s">
        <v>452</v>
      </c>
      <c r="G417" s="950" t="s">
        <v>453</v>
      </c>
      <c r="H417" s="950">
        <v>1</v>
      </c>
      <c r="I417" s="951">
        <v>2.2199</v>
      </c>
    </row>
    <row r="418" spans="1:9" x14ac:dyDescent="0.25">
      <c r="A418" s="950" t="str">
        <f>Inek2022A1a2a[PEPP]&amp;"#"&amp;Inek2022A1a2a[Klasse]</f>
        <v>PK14A#2</v>
      </c>
      <c r="B418" s="950">
        <f>Inek2022A1a2a[Klasse2]</f>
        <v>2</v>
      </c>
      <c r="C418" s="951">
        <f>Inek2022A1a2a[BewJeTag2]</f>
        <v>2.1856</v>
      </c>
      <c r="D418" s="950" t="s">
        <v>394</v>
      </c>
      <c r="E418" s="950" t="s">
        <v>531</v>
      </c>
      <c r="F418" s="950" t="s">
        <v>452</v>
      </c>
      <c r="G418" s="950" t="s">
        <v>453</v>
      </c>
      <c r="H418" s="950">
        <v>2</v>
      </c>
      <c r="I418" s="951">
        <v>2.1856</v>
      </c>
    </row>
    <row r="419" spans="1:9" x14ac:dyDescent="0.25">
      <c r="A419" s="950" t="str">
        <f>Inek2022A1a2a[PEPP]&amp;"#"&amp;Inek2022A1a2a[Klasse]</f>
        <v>PK14A#3</v>
      </c>
      <c r="B419" s="950">
        <f>Inek2022A1a2a[Klasse2]</f>
        <v>3</v>
      </c>
      <c r="C419" s="951">
        <f>Inek2022A1a2a[BewJeTag2]</f>
        <v>2.1589</v>
      </c>
      <c r="D419" s="950" t="s">
        <v>394</v>
      </c>
      <c r="E419" s="950" t="s">
        <v>531</v>
      </c>
      <c r="F419" s="950" t="s">
        <v>452</v>
      </c>
      <c r="G419" s="950" t="s">
        <v>453</v>
      </c>
      <c r="H419" s="950">
        <v>3</v>
      </c>
      <c r="I419" s="951">
        <v>2.1589</v>
      </c>
    </row>
    <row r="420" spans="1:9" x14ac:dyDescent="0.25">
      <c r="A420" s="950" t="str">
        <f>Inek2022A1a2a[PEPP]&amp;"#"&amp;Inek2022A1a2a[Klasse]</f>
        <v>PK14A#4</v>
      </c>
      <c r="B420" s="950">
        <f>Inek2022A1a2a[Klasse2]</f>
        <v>4</v>
      </c>
      <c r="C420" s="951">
        <f>Inek2022A1a2a[BewJeTag2]</f>
        <v>2.1320999999999999</v>
      </c>
      <c r="D420" s="950" t="s">
        <v>394</v>
      </c>
      <c r="E420" s="950" t="s">
        <v>531</v>
      </c>
      <c r="F420" s="950" t="s">
        <v>452</v>
      </c>
      <c r="G420" s="950" t="s">
        <v>453</v>
      </c>
      <c r="H420" s="950">
        <v>4</v>
      </c>
      <c r="I420" s="951">
        <v>2.1320999999999999</v>
      </c>
    </row>
    <row r="421" spans="1:9" x14ac:dyDescent="0.25">
      <c r="A421" s="950" t="str">
        <f>Inek2022A1a2a[PEPP]&amp;"#"&amp;Inek2022A1a2a[Klasse]</f>
        <v>PK14A#5</v>
      </c>
      <c r="B421" s="950">
        <f>Inek2022A1a2a[Klasse2]</f>
        <v>5</v>
      </c>
      <c r="C421" s="951">
        <f>Inek2022A1a2a[BewJeTag2]</f>
        <v>2.1053000000000002</v>
      </c>
      <c r="D421" s="950" t="s">
        <v>394</v>
      </c>
      <c r="E421" s="950" t="s">
        <v>531</v>
      </c>
      <c r="F421" s="950" t="s">
        <v>452</v>
      </c>
      <c r="G421" s="950" t="s">
        <v>453</v>
      </c>
      <c r="H421" s="950">
        <v>5</v>
      </c>
      <c r="I421" s="951">
        <v>2.1053000000000002</v>
      </c>
    </row>
    <row r="422" spans="1:9" x14ac:dyDescent="0.25">
      <c r="A422" s="950" t="str">
        <f>Inek2022A1a2a[PEPP]&amp;"#"&amp;Inek2022A1a2a[Klasse]</f>
        <v>PK14A#6</v>
      </c>
      <c r="B422" s="950">
        <f>Inek2022A1a2a[Klasse2]</f>
        <v>6</v>
      </c>
      <c r="C422" s="951">
        <f>Inek2022A1a2a[BewJeTag2]</f>
        <v>2.0787</v>
      </c>
      <c r="D422" s="950" t="s">
        <v>394</v>
      </c>
      <c r="E422" s="950" t="s">
        <v>531</v>
      </c>
      <c r="F422" s="950" t="s">
        <v>452</v>
      </c>
      <c r="G422" s="950" t="s">
        <v>453</v>
      </c>
      <c r="H422" s="950">
        <v>6</v>
      </c>
      <c r="I422" s="951">
        <v>2.0787</v>
      </c>
    </row>
    <row r="423" spans="1:9" x14ac:dyDescent="0.25">
      <c r="A423" s="950" t="str">
        <f>Inek2022A1a2a[PEPP]&amp;"#"&amp;Inek2022A1a2a[Klasse]</f>
        <v>PK14A#7</v>
      </c>
      <c r="B423" s="950">
        <f>Inek2022A1a2a[Klasse2]</f>
        <v>7</v>
      </c>
      <c r="C423" s="951">
        <f>Inek2022A1a2a[BewJeTag2]</f>
        <v>2.0518999999999998</v>
      </c>
      <c r="D423" s="950" t="s">
        <v>394</v>
      </c>
      <c r="E423" s="950" t="s">
        <v>531</v>
      </c>
      <c r="F423" s="950" t="s">
        <v>452</v>
      </c>
      <c r="G423" s="950" t="s">
        <v>453</v>
      </c>
      <c r="H423" s="950">
        <v>7</v>
      </c>
      <c r="I423" s="951">
        <v>2.0518999999999998</v>
      </c>
    </row>
    <row r="424" spans="1:9" x14ac:dyDescent="0.25">
      <c r="A424" s="950" t="str">
        <f>Inek2022A1a2a[PEPP]&amp;"#"&amp;Inek2022A1a2a[Klasse]</f>
        <v>PK14A#8</v>
      </c>
      <c r="B424" s="950">
        <f>Inek2022A1a2a[Klasse2]</f>
        <v>8</v>
      </c>
      <c r="C424" s="951">
        <f>Inek2022A1a2a[BewJeTag2]</f>
        <v>2.0251000000000001</v>
      </c>
      <c r="D424" s="950" t="s">
        <v>394</v>
      </c>
      <c r="E424" s="950" t="s">
        <v>531</v>
      </c>
      <c r="F424" s="950" t="s">
        <v>452</v>
      </c>
      <c r="G424" s="950" t="s">
        <v>453</v>
      </c>
      <c r="H424" s="950">
        <v>8</v>
      </c>
      <c r="I424" s="951">
        <v>2.0251000000000001</v>
      </c>
    </row>
    <row r="425" spans="1:9" x14ac:dyDescent="0.25">
      <c r="A425" s="950" t="str">
        <f>Inek2022A1a2a[PEPP]&amp;"#"&amp;Inek2022A1a2a[Klasse]</f>
        <v>PK14A#9</v>
      </c>
      <c r="B425" s="950">
        <f>Inek2022A1a2a[Klasse2]</f>
        <v>9</v>
      </c>
      <c r="C425" s="951">
        <f>Inek2022A1a2a[BewJeTag2]</f>
        <v>1.9984</v>
      </c>
      <c r="D425" s="950" t="s">
        <v>394</v>
      </c>
      <c r="E425" s="950" t="s">
        <v>531</v>
      </c>
      <c r="F425" s="950" t="s">
        <v>452</v>
      </c>
      <c r="G425" s="950" t="s">
        <v>453</v>
      </c>
      <c r="H425" s="950">
        <v>9</v>
      </c>
      <c r="I425" s="951">
        <v>1.9984</v>
      </c>
    </row>
    <row r="426" spans="1:9" x14ac:dyDescent="0.25">
      <c r="A426" s="950" t="str">
        <f>Inek2022A1a2a[PEPP]&amp;"#"&amp;Inek2022A1a2a[Klasse]</f>
        <v>PK14A#10</v>
      </c>
      <c r="B426" s="950">
        <f>Inek2022A1a2a[Klasse2]</f>
        <v>10</v>
      </c>
      <c r="C426" s="951">
        <f>Inek2022A1a2a[BewJeTag2]</f>
        <v>1.9716</v>
      </c>
      <c r="D426" s="950" t="s">
        <v>394</v>
      </c>
      <c r="E426" s="950" t="s">
        <v>531</v>
      </c>
      <c r="F426" s="950" t="s">
        <v>452</v>
      </c>
      <c r="G426" s="950" t="s">
        <v>453</v>
      </c>
      <c r="H426" s="950">
        <v>10</v>
      </c>
      <c r="I426" s="951">
        <v>1.9716</v>
      </c>
    </row>
    <row r="427" spans="1:9" x14ac:dyDescent="0.25">
      <c r="A427" s="950" t="str">
        <f>Inek2022A1a2a[PEPP]&amp;"#"&amp;Inek2022A1a2a[Klasse]</f>
        <v>PK14A#11</v>
      </c>
      <c r="B427" s="950">
        <f>Inek2022A1a2a[Klasse2]</f>
        <v>11</v>
      </c>
      <c r="C427" s="951">
        <f>Inek2022A1a2a[BewJeTag2]</f>
        <v>1.9448000000000001</v>
      </c>
      <c r="D427" s="950" t="s">
        <v>394</v>
      </c>
      <c r="E427" s="950" t="s">
        <v>531</v>
      </c>
      <c r="F427" s="950" t="s">
        <v>452</v>
      </c>
      <c r="G427" s="950" t="s">
        <v>453</v>
      </c>
      <c r="H427" s="950">
        <v>11</v>
      </c>
      <c r="I427" s="951">
        <v>1.9448000000000001</v>
      </c>
    </row>
    <row r="428" spans="1:9" x14ac:dyDescent="0.25">
      <c r="A428" s="950" t="str">
        <f>Inek2022A1a2a[PEPP]&amp;"#"&amp;Inek2022A1a2a[Klasse]</f>
        <v>PK14A#12</v>
      </c>
      <c r="B428" s="950">
        <f>Inek2022A1a2a[Klasse2]</f>
        <v>12</v>
      </c>
      <c r="C428" s="951">
        <f>Inek2022A1a2a[BewJeTag2]</f>
        <v>1.9180999999999999</v>
      </c>
      <c r="D428" s="950" t="s">
        <v>394</v>
      </c>
      <c r="E428" s="950" t="s">
        <v>531</v>
      </c>
      <c r="F428" s="950" t="s">
        <v>452</v>
      </c>
      <c r="G428" s="950" t="s">
        <v>453</v>
      </c>
      <c r="H428" s="950">
        <v>12</v>
      </c>
      <c r="I428" s="951">
        <v>1.9180999999999999</v>
      </c>
    </row>
    <row r="429" spans="1:9" x14ac:dyDescent="0.25">
      <c r="A429" s="950" t="str">
        <f>Inek2022A1a2a[PEPP]&amp;"#"&amp;Inek2022A1a2a[Klasse]</f>
        <v>PK14A#13</v>
      </c>
      <c r="B429" s="950">
        <f>Inek2022A1a2a[Klasse2]</f>
        <v>13</v>
      </c>
      <c r="C429" s="951">
        <f>Inek2022A1a2a[BewJeTag2]</f>
        <v>1.8914</v>
      </c>
      <c r="D429" s="950" t="s">
        <v>394</v>
      </c>
      <c r="E429" s="950" t="s">
        <v>531</v>
      </c>
      <c r="F429" s="950" t="s">
        <v>452</v>
      </c>
      <c r="G429" s="950" t="s">
        <v>453</v>
      </c>
      <c r="H429" s="950">
        <v>13</v>
      </c>
      <c r="I429" s="951">
        <v>1.8914</v>
      </c>
    </row>
    <row r="430" spans="1:9" x14ac:dyDescent="0.25">
      <c r="A430" s="950" t="str">
        <f>Inek2022A1a2a[PEPP]&amp;"#"&amp;Inek2022A1a2a[Klasse]</f>
        <v>PK14A#14</v>
      </c>
      <c r="B430" s="950">
        <f>Inek2022A1a2a[Klasse2]</f>
        <v>14</v>
      </c>
      <c r="C430" s="951">
        <f>Inek2022A1a2a[BewJeTag2]</f>
        <v>1.8646</v>
      </c>
      <c r="D430" s="950" t="s">
        <v>394</v>
      </c>
      <c r="E430" s="950" t="s">
        <v>531</v>
      </c>
      <c r="F430" s="950" t="s">
        <v>452</v>
      </c>
      <c r="G430" s="950" t="s">
        <v>453</v>
      </c>
      <c r="H430" s="950">
        <v>14</v>
      </c>
      <c r="I430" s="951">
        <v>1.8646</v>
      </c>
    </row>
    <row r="431" spans="1:9" x14ac:dyDescent="0.25">
      <c r="A431" s="950" t="str">
        <f>Inek2022A1a2a[PEPP]&amp;"#"&amp;Inek2022A1a2a[Klasse]</f>
        <v>PK14A#15</v>
      </c>
      <c r="B431" s="950">
        <f>Inek2022A1a2a[Klasse2]</f>
        <v>15</v>
      </c>
      <c r="C431" s="951">
        <f>Inek2022A1a2a[BewJeTag2]</f>
        <v>1.8379000000000001</v>
      </c>
      <c r="D431" s="950" t="s">
        <v>394</v>
      </c>
      <c r="E431" s="950" t="s">
        <v>531</v>
      </c>
      <c r="F431" s="950" t="s">
        <v>452</v>
      </c>
      <c r="G431" s="950" t="s">
        <v>453</v>
      </c>
      <c r="H431" s="950">
        <v>15</v>
      </c>
      <c r="I431" s="951">
        <v>1.8379000000000001</v>
      </c>
    </row>
    <row r="432" spans="1:9" x14ac:dyDescent="0.25">
      <c r="A432" s="950" t="str">
        <f>Inek2022A1a2a[PEPP]&amp;"#"&amp;Inek2022A1a2a[Klasse]</f>
        <v>PK14A#16</v>
      </c>
      <c r="B432" s="950">
        <f>Inek2022A1a2a[Klasse2]</f>
        <v>16</v>
      </c>
      <c r="C432" s="951">
        <f>Inek2022A1a2a[BewJeTag2]</f>
        <v>1.8110999999999999</v>
      </c>
      <c r="D432" s="950" t="s">
        <v>394</v>
      </c>
      <c r="E432" s="950" t="s">
        <v>531</v>
      </c>
      <c r="F432" s="950" t="s">
        <v>452</v>
      </c>
      <c r="G432" s="950" t="s">
        <v>453</v>
      </c>
      <c r="H432" s="950">
        <v>16</v>
      </c>
      <c r="I432" s="951">
        <v>1.8110999999999999</v>
      </c>
    </row>
    <row r="433" spans="1:9" x14ac:dyDescent="0.25">
      <c r="A433" s="950" t="str">
        <f>Inek2022A1a2a[PEPP]&amp;"#"&amp;Inek2022A1a2a[Klasse]</f>
        <v>PK14A#17</v>
      </c>
      <c r="B433" s="950">
        <f>Inek2022A1a2a[Klasse2]</f>
        <v>17</v>
      </c>
      <c r="C433" s="951">
        <f>Inek2022A1a2a[BewJeTag2]</f>
        <v>1.7843</v>
      </c>
      <c r="D433" s="950" t="s">
        <v>394</v>
      </c>
      <c r="E433" s="950" t="s">
        <v>531</v>
      </c>
      <c r="F433" s="950" t="s">
        <v>452</v>
      </c>
      <c r="G433" s="950" t="s">
        <v>453</v>
      </c>
      <c r="H433" s="950">
        <v>17</v>
      </c>
      <c r="I433" s="951">
        <v>1.7843</v>
      </c>
    </row>
    <row r="434" spans="1:9" x14ac:dyDescent="0.25">
      <c r="A434" s="950" t="str">
        <f>Inek2022A1a2a[PEPP]&amp;"#"&amp;Inek2022A1a2a[Klasse]</f>
        <v>PK14A#18</v>
      </c>
      <c r="B434" s="950">
        <f>Inek2022A1a2a[Klasse2]</f>
        <v>18</v>
      </c>
      <c r="C434" s="951">
        <f>Inek2022A1a2a[BewJeTag2]</f>
        <v>1.7576000000000001</v>
      </c>
      <c r="D434" s="950" t="s">
        <v>394</v>
      </c>
      <c r="E434" s="950" t="s">
        <v>531</v>
      </c>
      <c r="F434" s="950" t="s">
        <v>452</v>
      </c>
      <c r="G434" s="950" t="s">
        <v>453</v>
      </c>
      <c r="H434" s="950">
        <v>18</v>
      </c>
      <c r="I434" s="951">
        <v>1.7576000000000001</v>
      </c>
    </row>
    <row r="435" spans="1:9" x14ac:dyDescent="0.25">
      <c r="A435" s="950" t="str">
        <f>Inek2022A1a2a[PEPP]&amp;"#"&amp;Inek2022A1a2a[Klasse]</f>
        <v>PK14A#19</v>
      </c>
      <c r="B435" s="950">
        <f>Inek2022A1a2a[Klasse2]</f>
        <v>19</v>
      </c>
      <c r="C435" s="951">
        <f>Inek2022A1a2a[BewJeTag2]</f>
        <v>1.7307999999999999</v>
      </c>
      <c r="D435" s="950" t="s">
        <v>394</v>
      </c>
      <c r="E435" s="950" t="s">
        <v>531</v>
      </c>
      <c r="F435" s="950" t="s">
        <v>452</v>
      </c>
      <c r="G435" s="950" t="s">
        <v>453</v>
      </c>
      <c r="H435" s="950">
        <v>19</v>
      </c>
      <c r="I435" s="951">
        <v>1.7307999999999999</v>
      </c>
    </row>
    <row r="436" spans="1:9" x14ac:dyDescent="0.25">
      <c r="A436" s="950" t="str">
        <f>Inek2022A1a2a[PEPP]&amp;"#"&amp;Inek2022A1a2a[Klasse]</f>
        <v>PK14B#1</v>
      </c>
      <c r="B436" s="950">
        <f>Inek2022A1a2a[Klasse2]</f>
        <v>1</v>
      </c>
      <c r="C436" s="951">
        <f>Inek2022A1a2a[BewJeTag2]</f>
        <v>2.1539999999999999</v>
      </c>
      <c r="D436" s="950" t="s">
        <v>394</v>
      </c>
      <c r="E436" s="950" t="s">
        <v>531</v>
      </c>
      <c r="F436" s="950" t="s">
        <v>454</v>
      </c>
      <c r="G436" s="950" t="s">
        <v>539</v>
      </c>
      <c r="H436" s="950">
        <v>1</v>
      </c>
      <c r="I436" s="951">
        <v>2.1539999999999999</v>
      </c>
    </row>
    <row r="437" spans="1:9" x14ac:dyDescent="0.25">
      <c r="A437" s="950" t="str">
        <f>Inek2022A1a2a[PEPP]&amp;"#"&amp;Inek2022A1a2a[Klasse]</f>
        <v>PK14B#2</v>
      </c>
      <c r="B437" s="950">
        <f>Inek2022A1a2a[Klasse2]</f>
        <v>2</v>
      </c>
      <c r="C437" s="951">
        <f>Inek2022A1a2a[BewJeTag2]</f>
        <v>2.117</v>
      </c>
      <c r="D437" s="950" t="s">
        <v>394</v>
      </c>
      <c r="E437" s="950" t="s">
        <v>531</v>
      </c>
      <c r="F437" s="950" t="s">
        <v>454</v>
      </c>
      <c r="G437" s="950" t="s">
        <v>539</v>
      </c>
      <c r="H437" s="950">
        <v>2</v>
      </c>
      <c r="I437" s="951">
        <v>2.117</v>
      </c>
    </row>
    <row r="438" spans="1:9" x14ac:dyDescent="0.25">
      <c r="A438" s="950" t="str">
        <f>Inek2022A1a2a[PEPP]&amp;"#"&amp;Inek2022A1a2a[Klasse]</f>
        <v>PK14B#3</v>
      </c>
      <c r="B438" s="950">
        <f>Inek2022A1a2a[Klasse2]</f>
        <v>3</v>
      </c>
      <c r="C438" s="951">
        <f>Inek2022A1a2a[BewJeTag2]</f>
        <v>2.0872000000000002</v>
      </c>
      <c r="D438" s="950" t="s">
        <v>394</v>
      </c>
      <c r="E438" s="950" t="s">
        <v>531</v>
      </c>
      <c r="F438" s="950" t="s">
        <v>454</v>
      </c>
      <c r="G438" s="950" t="s">
        <v>539</v>
      </c>
      <c r="H438" s="950">
        <v>3</v>
      </c>
      <c r="I438" s="951">
        <v>2.0872000000000002</v>
      </c>
    </row>
    <row r="439" spans="1:9" x14ac:dyDescent="0.25">
      <c r="A439" s="950" t="str">
        <f>Inek2022A1a2a[PEPP]&amp;"#"&amp;Inek2022A1a2a[Klasse]</f>
        <v>PK14B#4</v>
      </c>
      <c r="B439" s="950">
        <f>Inek2022A1a2a[Klasse2]</f>
        <v>4</v>
      </c>
      <c r="C439" s="951">
        <f>Inek2022A1a2a[BewJeTag2]</f>
        <v>2.0573000000000001</v>
      </c>
      <c r="D439" s="950" t="s">
        <v>394</v>
      </c>
      <c r="E439" s="950" t="s">
        <v>531</v>
      </c>
      <c r="F439" s="950" t="s">
        <v>454</v>
      </c>
      <c r="G439" s="950" t="s">
        <v>539</v>
      </c>
      <c r="H439" s="950">
        <v>4</v>
      </c>
      <c r="I439" s="951">
        <v>2.0573000000000001</v>
      </c>
    </row>
    <row r="440" spans="1:9" x14ac:dyDescent="0.25">
      <c r="A440" s="950" t="str">
        <f>Inek2022A1a2a[PEPP]&amp;"#"&amp;Inek2022A1a2a[Klasse]</f>
        <v>PK14B#5</v>
      </c>
      <c r="B440" s="950">
        <f>Inek2022A1a2a[Klasse2]</f>
        <v>5</v>
      </c>
      <c r="C440" s="951">
        <f>Inek2022A1a2a[BewJeTag2]</f>
        <v>2.0274999999999999</v>
      </c>
      <c r="D440" s="950" t="s">
        <v>394</v>
      </c>
      <c r="E440" s="950" t="s">
        <v>531</v>
      </c>
      <c r="F440" s="950" t="s">
        <v>454</v>
      </c>
      <c r="G440" s="950" t="s">
        <v>539</v>
      </c>
      <c r="H440" s="950">
        <v>5</v>
      </c>
      <c r="I440" s="951">
        <v>2.0274999999999999</v>
      </c>
    </row>
    <row r="441" spans="1:9" x14ac:dyDescent="0.25">
      <c r="A441" s="950" t="str">
        <f>Inek2022A1a2a[PEPP]&amp;"#"&amp;Inek2022A1a2a[Klasse]</f>
        <v>PK14B#6</v>
      </c>
      <c r="B441" s="950">
        <f>Inek2022A1a2a[Klasse2]</f>
        <v>6</v>
      </c>
      <c r="C441" s="951">
        <f>Inek2022A1a2a[BewJeTag2]</f>
        <v>1.9976</v>
      </c>
      <c r="D441" s="950" t="s">
        <v>394</v>
      </c>
      <c r="E441" s="950" t="s">
        <v>531</v>
      </c>
      <c r="F441" s="950" t="s">
        <v>454</v>
      </c>
      <c r="G441" s="950" t="s">
        <v>539</v>
      </c>
      <c r="H441" s="950">
        <v>6</v>
      </c>
      <c r="I441" s="951">
        <v>1.9976</v>
      </c>
    </row>
    <row r="442" spans="1:9" x14ac:dyDescent="0.25">
      <c r="A442" s="950" t="str">
        <f>Inek2022A1a2a[PEPP]&amp;"#"&amp;Inek2022A1a2a[Klasse]</f>
        <v>PK14B#7</v>
      </c>
      <c r="B442" s="950">
        <f>Inek2022A1a2a[Klasse2]</f>
        <v>7</v>
      </c>
      <c r="C442" s="951">
        <f>Inek2022A1a2a[BewJeTag2]</f>
        <v>1.9677</v>
      </c>
      <c r="D442" s="950" t="s">
        <v>394</v>
      </c>
      <c r="E442" s="950" t="s">
        <v>531</v>
      </c>
      <c r="F442" s="950" t="s">
        <v>454</v>
      </c>
      <c r="G442" s="950" t="s">
        <v>539</v>
      </c>
      <c r="H442" s="950">
        <v>7</v>
      </c>
      <c r="I442" s="951">
        <v>1.9677</v>
      </c>
    </row>
    <row r="443" spans="1:9" x14ac:dyDescent="0.25">
      <c r="A443" s="950" t="str">
        <f>Inek2022A1a2a[PEPP]&amp;"#"&amp;Inek2022A1a2a[Klasse]</f>
        <v>PK14B#8</v>
      </c>
      <c r="B443" s="950">
        <f>Inek2022A1a2a[Klasse2]</f>
        <v>8</v>
      </c>
      <c r="C443" s="951">
        <f>Inek2022A1a2a[BewJeTag2]</f>
        <v>1.9378</v>
      </c>
      <c r="D443" s="950" t="s">
        <v>394</v>
      </c>
      <c r="E443" s="950" t="s">
        <v>531</v>
      </c>
      <c r="F443" s="950" t="s">
        <v>454</v>
      </c>
      <c r="G443" s="950" t="s">
        <v>539</v>
      </c>
      <c r="H443" s="950">
        <v>8</v>
      </c>
      <c r="I443" s="951">
        <v>1.9378</v>
      </c>
    </row>
    <row r="444" spans="1:9" x14ac:dyDescent="0.25">
      <c r="A444" s="950" t="str">
        <f>Inek2022A1a2a[PEPP]&amp;"#"&amp;Inek2022A1a2a[Klasse]</f>
        <v>PK14B#9</v>
      </c>
      <c r="B444" s="950">
        <f>Inek2022A1a2a[Klasse2]</f>
        <v>9</v>
      </c>
      <c r="C444" s="951">
        <f>Inek2022A1a2a[BewJeTag2]</f>
        <v>1.9078999999999999</v>
      </c>
      <c r="D444" s="950" t="s">
        <v>394</v>
      </c>
      <c r="E444" s="950" t="s">
        <v>531</v>
      </c>
      <c r="F444" s="950" t="s">
        <v>454</v>
      </c>
      <c r="G444" s="950" t="s">
        <v>539</v>
      </c>
      <c r="H444" s="950">
        <v>9</v>
      </c>
      <c r="I444" s="951">
        <v>1.9078999999999999</v>
      </c>
    </row>
    <row r="445" spans="1:9" x14ac:dyDescent="0.25">
      <c r="A445" s="950" t="str">
        <f>Inek2022A1a2a[PEPP]&amp;"#"&amp;Inek2022A1a2a[Klasse]</f>
        <v>PK14B#10</v>
      </c>
      <c r="B445" s="950">
        <f>Inek2022A1a2a[Klasse2]</f>
        <v>10</v>
      </c>
      <c r="C445" s="951">
        <f>Inek2022A1a2a[BewJeTag2]</f>
        <v>1.8781000000000001</v>
      </c>
      <c r="D445" s="950" t="s">
        <v>394</v>
      </c>
      <c r="E445" s="950" t="s">
        <v>531</v>
      </c>
      <c r="F445" s="950" t="s">
        <v>454</v>
      </c>
      <c r="G445" s="950" t="s">
        <v>539</v>
      </c>
      <c r="H445" s="950">
        <v>10</v>
      </c>
      <c r="I445" s="951">
        <v>1.8781000000000001</v>
      </c>
    </row>
    <row r="446" spans="1:9" x14ac:dyDescent="0.25">
      <c r="A446" s="950" t="str">
        <f>Inek2022A1a2a[PEPP]&amp;"#"&amp;Inek2022A1a2a[Klasse]</f>
        <v>PK14B#11</v>
      </c>
      <c r="B446" s="950">
        <f>Inek2022A1a2a[Klasse2]</f>
        <v>11</v>
      </c>
      <c r="C446" s="951">
        <f>Inek2022A1a2a[BewJeTag2]</f>
        <v>1.8482000000000001</v>
      </c>
      <c r="D446" s="950" t="s">
        <v>394</v>
      </c>
      <c r="E446" s="950" t="s">
        <v>531</v>
      </c>
      <c r="F446" s="950" t="s">
        <v>454</v>
      </c>
      <c r="G446" s="950" t="s">
        <v>539</v>
      </c>
      <c r="H446" s="950">
        <v>11</v>
      </c>
      <c r="I446" s="951">
        <v>1.8482000000000001</v>
      </c>
    </row>
    <row r="447" spans="1:9" x14ac:dyDescent="0.25">
      <c r="A447" s="950" t="str">
        <f>Inek2022A1a2a[PEPP]&amp;"#"&amp;Inek2022A1a2a[Klasse]</f>
        <v>PK14B#12</v>
      </c>
      <c r="B447" s="950">
        <f>Inek2022A1a2a[Klasse2]</f>
        <v>12</v>
      </c>
      <c r="C447" s="951">
        <f>Inek2022A1a2a[BewJeTag2]</f>
        <v>1.8184</v>
      </c>
      <c r="D447" s="950" t="s">
        <v>394</v>
      </c>
      <c r="E447" s="950" t="s">
        <v>531</v>
      </c>
      <c r="F447" s="950" t="s">
        <v>454</v>
      </c>
      <c r="G447" s="950" t="s">
        <v>539</v>
      </c>
      <c r="H447" s="950">
        <v>12</v>
      </c>
      <c r="I447" s="951">
        <v>1.8184</v>
      </c>
    </row>
    <row r="448" spans="1:9" x14ac:dyDescent="0.25">
      <c r="A448" s="950" t="str">
        <f>Inek2022A1a2a[PEPP]&amp;"#"&amp;Inek2022A1a2a[Klasse]</f>
        <v>PK14B#13</v>
      </c>
      <c r="B448" s="950">
        <f>Inek2022A1a2a[Klasse2]</f>
        <v>13</v>
      </c>
      <c r="C448" s="951">
        <f>Inek2022A1a2a[BewJeTag2]</f>
        <v>1.7885</v>
      </c>
      <c r="D448" s="950" t="s">
        <v>394</v>
      </c>
      <c r="E448" s="950" t="s">
        <v>531</v>
      </c>
      <c r="F448" s="950" t="s">
        <v>454</v>
      </c>
      <c r="G448" s="950" t="s">
        <v>539</v>
      </c>
      <c r="H448" s="950">
        <v>13</v>
      </c>
      <c r="I448" s="951">
        <v>1.7885</v>
      </c>
    </row>
    <row r="449" spans="1:9" x14ac:dyDescent="0.25">
      <c r="A449" s="950" t="str">
        <f>Inek2022A1a2a[PEPP]&amp;"#"&amp;Inek2022A1a2a[Klasse]</f>
        <v>PK14B#14</v>
      </c>
      <c r="B449" s="950">
        <f>Inek2022A1a2a[Klasse2]</f>
        <v>14</v>
      </c>
      <c r="C449" s="951">
        <f>Inek2022A1a2a[BewJeTag2]</f>
        <v>1.7585999999999999</v>
      </c>
      <c r="D449" s="950" t="s">
        <v>394</v>
      </c>
      <c r="E449" s="950" t="s">
        <v>531</v>
      </c>
      <c r="F449" s="950" t="s">
        <v>454</v>
      </c>
      <c r="G449" s="950" t="s">
        <v>539</v>
      </c>
      <c r="H449" s="950">
        <v>14</v>
      </c>
      <c r="I449" s="951">
        <v>1.7585999999999999</v>
      </c>
    </row>
    <row r="450" spans="1:9" x14ac:dyDescent="0.25">
      <c r="A450" s="950" t="str">
        <f>Inek2022A1a2a[PEPP]&amp;"#"&amp;Inek2022A1a2a[Klasse]</f>
        <v>PK14B#15</v>
      </c>
      <c r="B450" s="950">
        <f>Inek2022A1a2a[Klasse2]</f>
        <v>15</v>
      </c>
      <c r="C450" s="951">
        <f>Inek2022A1a2a[BewJeTag2]</f>
        <v>1.7286999999999999</v>
      </c>
      <c r="D450" s="950" t="s">
        <v>394</v>
      </c>
      <c r="E450" s="950" t="s">
        <v>531</v>
      </c>
      <c r="F450" s="950" t="s">
        <v>454</v>
      </c>
      <c r="G450" s="950" t="s">
        <v>539</v>
      </c>
      <c r="H450" s="950">
        <v>15</v>
      </c>
      <c r="I450" s="951">
        <v>1.7286999999999999</v>
      </c>
    </row>
    <row r="451" spans="1:9" x14ac:dyDescent="0.25">
      <c r="A451" s="950" t="str">
        <f>Inek2022A1a2a[PEPP]&amp;"#"&amp;Inek2022A1a2a[Klasse]</f>
        <v>PK14B#16</v>
      </c>
      <c r="B451" s="950">
        <f>Inek2022A1a2a[Klasse2]</f>
        <v>16</v>
      </c>
      <c r="C451" s="951">
        <f>Inek2022A1a2a[BewJeTag2]</f>
        <v>1.6988000000000001</v>
      </c>
      <c r="D451" s="950" t="s">
        <v>394</v>
      </c>
      <c r="E451" s="950" t="s">
        <v>531</v>
      </c>
      <c r="F451" s="950" t="s">
        <v>454</v>
      </c>
      <c r="G451" s="950" t="s">
        <v>539</v>
      </c>
      <c r="H451" s="950">
        <v>16</v>
      </c>
      <c r="I451" s="951">
        <v>1.6988000000000001</v>
      </c>
    </row>
    <row r="452" spans="1:9" x14ac:dyDescent="0.25">
      <c r="A452" s="950" t="str">
        <f>Inek2022A1a2a[PEPP]&amp;"#"&amp;Inek2022A1a2a[Klasse]</f>
        <v>PK14B#17</v>
      </c>
      <c r="B452" s="950">
        <f>Inek2022A1a2a[Klasse2]</f>
        <v>17</v>
      </c>
      <c r="C452" s="951">
        <f>Inek2022A1a2a[BewJeTag2]</f>
        <v>1.669</v>
      </c>
      <c r="D452" s="950" t="s">
        <v>394</v>
      </c>
      <c r="E452" s="950" t="s">
        <v>531</v>
      </c>
      <c r="F452" s="950" t="s">
        <v>454</v>
      </c>
      <c r="G452" s="950" t="s">
        <v>539</v>
      </c>
      <c r="H452" s="950">
        <v>17</v>
      </c>
      <c r="I452" s="951">
        <v>1.669</v>
      </c>
    </row>
    <row r="453" spans="1:9" x14ac:dyDescent="0.25">
      <c r="A453" s="950" t="str">
        <f>Inek2022A1a2a[PEPP]&amp;"#"&amp;Inek2022A1a2a[Klasse]</f>
        <v>PK14B#18</v>
      </c>
      <c r="B453" s="950">
        <f>Inek2022A1a2a[Klasse2]</f>
        <v>18</v>
      </c>
      <c r="C453" s="951">
        <f>Inek2022A1a2a[BewJeTag2]</f>
        <v>1.6391</v>
      </c>
      <c r="D453" s="950" t="s">
        <v>394</v>
      </c>
      <c r="E453" s="950" t="s">
        <v>531</v>
      </c>
      <c r="F453" s="950" t="s">
        <v>454</v>
      </c>
      <c r="G453" s="950" t="s">
        <v>539</v>
      </c>
      <c r="H453" s="950">
        <v>18</v>
      </c>
      <c r="I453" s="951">
        <v>1.6391</v>
      </c>
    </row>
    <row r="454" spans="1:9" x14ac:dyDescent="0.25">
      <c r="A454" s="950" t="str">
        <f>Inek2022A1a2a[PEPP]&amp;"#"&amp;Inek2022A1a2a[Klasse]</f>
        <v>PK14B#19</v>
      </c>
      <c r="B454" s="950">
        <f>Inek2022A1a2a[Klasse2]</f>
        <v>19</v>
      </c>
      <c r="C454" s="951">
        <f>Inek2022A1a2a[BewJeTag2]</f>
        <v>1.6092</v>
      </c>
      <c r="D454" s="950" t="s">
        <v>394</v>
      </c>
      <c r="E454" s="950" t="s">
        <v>531</v>
      </c>
      <c r="F454" s="950" t="s">
        <v>454</v>
      </c>
      <c r="G454" s="950" t="s">
        <v>539</v>
      </c>
      <c r="H454" s="950">
        <v>19</v>
      </c>
      <c r="I454" s="951">
        <v>1.6092</v>
      </c>
    </row>
    <row r="455" spans="1:9" x14ac:dyDescent="0.25">
      <c r="A455" s="950" t="str">
        <f>Inek2022A1a2a[PEPP]&amp;"#"&amp;Inek2022A1a2a[Klasse]</f>
        <v>PK14B#20</v>
      </c>
      <c r="B455" s="950">
        <f>Inek2022A1a2a[Klasse2]</f>
        <v>20</v>
      </c>
      <c r="C455" s="951">
        <f>Inek2022A1a2a[BewJeTag2]</f>
        <v>1.5793999999999999</v>
      </c>
      <c r="D455" s="950" t="s">
        <v>394</v>
      </c>
      <c r="E455" s="950" t="s">
        <v>531</v>
      </c>
      <c r="F455" s="950" t="s">
        <v>454</v>
      </c>
      <c r="G455" s="950" t="s">
        <v>539</v>
      </c>
      <c r="H455" s="950">
        <v>20</v>
      </c>
      <c r="I455" s="951">
        <v>1.5793999999999999</v>
      </c>
    </row>
    <row r="456" spans="1:9" x14ac:dyDescent="0.25">
      <c r="A456" s="950" t="str">
        <f>Inek2022A1a2a[PEPP]&amp;"#"&amp;Inek2022A1a2a[Klasse]</f>
        <v>PK14C#1</v>
      </c>
      <c r="B456" s="950">
        <f>Inek2022A1a2a[Klasse2]</f>
        <v>1</v>
      </c>
      <c r="C456" s="951">
        <f>Inek2022A1a2a[BewJeTag2]</f>
        <v>2.0834999999999999</v>
      </c>
      <c r="D456" s="950" t="s">
        <v>394</v>
      </c>
      <c r="E456" s="950" t="s">
        <v>531</v>
      </c>
      <c r="F456" s="950" t="s">
        <v>456</v>
      </c>
      <c r="G456" s="950" t="s">
        <v>540</v>
      </c>
      <c r="H456" s="950">
        <v>1</v>
      </c>
      <c r="I456" s="951">
        <v>2.0834999999999999</v>
      </c>
    </row>
    <row r="457" spans="1:9" x14ac:dyDescent="0.25">
      <c r="A457" s="950" t="str">
        <f>Inek2022A1a2a[PEPP]&amp;"#"&amp;Inek2022A1a2a[Klasse]</f>
        <v>PK14C#2</v>
      </c>
      <c r="B457" s="950">
        <f>Inek2022A1a2a[Klasse2]</f>
        <v>2</v>
      </c>
      <c r="C457" s="951">
        <f>Inek2022A1a2a[BewJeTag2]</f>
        <v>2.0388000000000002</v>
      </c>
      <c r="D457" s="950" t="s">
        <v>394</v>
      </c>
      <c r="E457" s="950" t="s">
        <v>531</v>
      </c>
      <c r="F457" s="950" t="s">
        <v>456</v>
      </c>
      <c r="G457" s="950" t="s">
        <v>540</v>
      </c>
      <c r="H457" s="950">
        <v>2</v>
      </c>
      <c r="I457" s="951">
        <v>2.0388000000000002</v>
      </c>
    </row>
    <row r="458" spans="1:9" x14ac:dyDescent="0.25">
      <c r="A458" s="950" t="str">
        <f>Inek2022A1a2a[PEPP]&amp;"#"&amp;Inek2022A1a2a[Klasse]</f>
        <v>PK14C#3</v>
      </c>
      <c r="B458" s="950">
        <f>Inek2022A1a2a[Klasse2]</f>
        <v>3</v>
      </c>
      <c r="C458" s="951">
        <f>Inek2022A1a2a[BewJeTag2]</f>
        <v>2.0066000000000002</v>
      </c>
      <c r="D458" s="950" t="s">
        <v>394</v>
      </c>
      <c r="E458" s="950" t="s">
        <v>531</v>
      </c>
      <c r="F458" s="950" t="s">
        <v>456</v>
      </c>
      <c r="G458" s="950" t="s">
        <v>540</v>
      </c>
      <c r="H458" s="950">
        <v>3</v>
      </c>
      <c r="I458" s="951">
        <v>2.0066000000000002</v>
      </c>
    </row>
    <row r="459" spans="1:9" x14ac:dyDescent="0.25">
      <c r="A459" s="950" t="str">
        <f>Inek2022A1a2a[PEPP]&amp;"#"&amp;Inek2022A1a2a[Klasse]</f>
        <v>PK14C#4</v>
      </c>
      <c r="B459" s="950">
        <f>Inek2022A1a2a[Klasse2]</f>
        <v>4</v>
      </c>
      <c r="C459" s="951">
        <f>Inek2022A1a2a[BewJeTag2]</f>
        <v>1.9742999999999999</v>
      </c>
      <c r="D459" s="950" t="s">
        <v>394</v>
      </c>
      <c r="E459" s="950" t="s">
        <v>531</v>
      </c>
      <c r="F459" s="950" t="s">
        <v>456</v>
      </c>
      <c r="G459" s="950" t="s">
        <v>540</v>
      </c>
      <c r="H459" s="950">
        <v>4</v>
      </c>
      <c r="I459" s="951">
        <v>1.9742999999999999</v>
      </c>
    </row>
    <row r="460" spans="1:9" x14ac:dyDescent="0.25">
      <c r="A460" s="950" t="str">
        <f>Inek2022A1a2a[PEPP]&amp;"#"&amp;Inek2022A1a2a[Klasse]</f>
        <v>PK14C#5</v>
      </c>
      <c r="B460" s="950">
        <f>Inek2022A1a2a[Klasse2]</f>
        <v>5</v>
      </c>
      <c r="C460" s="951">
        <f>Inek2022A1a2a[BewJeTag2]</f>
        <v>1.9421999999999999</v>
      </c>
      <c r="D460" s="950" t="s">
        <v>394</v>
      </c>
      <c r="E460" s="950" t="s">
        <v>531</v>
      </c>
      <c r="F460" s="950" t="s">
        <v>456</v>
      </c>
      <c r="G460" s="950" t="s">
        <v>540</v>
      </c>
      <c r="H460" s="950">
        <v>5</v>
      </c>
      <c r="I460" s="951">
        <v>1.9421999999999999</v>
      </c>
    </row>
    <row r="461" spans="1:9" x14ac:dyDescent="0.25">
      <c r="A461" s="950" t="str">
        <f>Inek2022A1a2a[PEPP]&amp;"#"&amp;Inek2022A1a2a[Klasse]</f>
        <v>PK14C#6</v>
      </c>
      <c r="B461" s="950">
        <f>Inek2022A1a2a[Klasse2]</f>
        <v>6</v>
      </c>
      <c r="C461" s="951">
        <f>Inek2022A1a2a[BewJeTag2]</f>
        <v>1.91</v>
      </c>
      <c r="D461" s="950" t="s">
        <v>394</v>
      </c>
      <c r="E461" s="950" t="s">
        <v>531</v>
      </c>
      <c r="F461" s="950" t="s">
        <v>456</v>
      </c>
      <c r="G461" s="950" t="s">
        <v>540</v>
      </c>
      <c r="H461" s="950">
        <v>6</v>
      </c>
      <c r="I461" s="951">
        <v>1.91</v>
      </c>
    </row>
    <row r="462" spans="1:9" x14ac:dyDescent="0.25">
      <c r="A462" s="950" t="str">
        <f>Inek2022A1a2a[PEPP]&amp;"#"&amp;Inek2022A1a2a[Klasse]</f>
        <v>PK14C#7</v>
      </c>
      <c r="B462" s="950">
        <f>Inek2022A1a2a[Klasse2]</f>
        <v>7</v>
      </c>
      <c r="C462" s="951">
        <f>Inek2022A1a2a[BewJeTag2]</f>
        <v>1.8777999999999999</v>
      </c>
      <c r="D462" s="950" t="s">
        <v>394</v>
      </c>
      <c r="E462" s="950" t="s">
        <v>531</v>
      </c>
      <c r="F462" s="950" t="s">
        <v>456</v>
      </c>
      <c r="G462" s="950" t="s">
        <v>540</v>
      </c>
      <c r="H462" s="950">
        <v>7</v>
      </c>
      <c r="I462" s="951">
        <v>1.8777999999999999</v>
      </c>
    </row>
    <row r="463" spans="1:9" x14ac:dyDescent="0.25">
      <c r="A463" s="950" t="str">
        <f>Inek2022A1a2a[PEPP]&amp;"#"&amp;Inek2022A1a2a[Klasse]</f>
        <v>PK14C#8</v>
      </c>
      <c r="B463" s="950">
        <f>Inek2022A1a2a[Klasse2]</f>
        <v>8</v>
      </c>
      <c r="C463" s="951">
        <f>Inek2022A1a2a[BewJeTag2]</f>
        <v>1.8455999999999999</v>
      </c>
      <c r="D463" s="950" t="s">
        <v>394</v>
      </c>
      <c r="E463" s="950" t="s">
        <v>531</v>
      </c>
      <c r="F463" s="950" t="s">
        <v>456</v>
      </c>
      <c r="G463" s="950" t="s">
        <v>540</v>
      </c>
      <c r="H463" s="950">
        <v>8</v>
      </c>
      <c r="I463" s="951">
        <v>1.8455999999999999</v>
      </c>
    </row>
    <row r="464" spans="1:9" x14ac:dyDescent="0.25">
      <c r="A464" s="950" t="str">
        <f>Inek2022A1a2a[PEPP]&amp;"#"&amp;Inek2022A1a2a[Klasse]</f>
        <v>PK14C#9</v>
      </c>
      <c r="B464" s="950">
        <f>Inek2022A1a2a[Klasse2]</f>
        <v>9</v>
      </c>
      <c r="C464" s="951">
        <f>Inek2022A1a2a[BewJeTag2]</f>
        <v>1.8133999999999999</v>
      </c>
      <c r="D464" s="950" t="s">
        <v>394</v>
      </c>
      <c r="E464" s="950" t="s">
        <v>531</v>
      </c>
      <c r="F464" s="950" t="s">
        <v>456</v>
      </c>
      <c r="G464" s="950" t="s">
        <v>540</v>
      </c>
      <c r="H464" s="950">
        <v>9</v>
      </c>
      <c r="I464" s="951">
        <v>1.8133999999999999</v>
      </c>
    </row>
    <row r="465" spans="1:9" x14ac:dyDescent="0.25">
      <c r="A465" s="950" t="str">
        <f>Inek2022A1a2a[PEPP]&amp;"#"&amp;Inek2022A1a2a[Klasse]</f>
        <v>PK14C#10</v>
      </c>
      <c r="B465" s="950">
        <f>Inek2022A1a2a[Klasse2]</f>
        <v>10</v>
      </c>
      <c r="C465" s="951">
        <f>Inek2022A1a2a[BewJeTag2]</f>
        <v>1.7811999999999999</v>
      </c>
      <c r="D465" s="950" t="s">
        <v>394</v>
      </c>
      <c r="E465" s="950" t="s">
        <v>531</v>
      </c>
      <c r="F465" s="950" t="s">
        <v>456</v>
      </c>
      <c r="G465" s="950" t="s">
        <v>540</v>
      </c>
      <c r="H465" s="950">
        <v>10</v>
      </c>
      <c r="I465" s="951">
        <v>1.7811999999999999</v>
      </c>
    </row>
    <row r="466" spans="1:9" x14ac:dyDescent="0.25">
      <c r="A466" s="950" t="str">
        <f>Inek2022A1a2a[PEPP]&amp;"#"&amp;Inek2022A1a2a[Klasse]</f>
        <v>PK14C#11</v>
      </c>
      <c r="B466" s="950">
        <f>Inek2022A1a2a[Klasse2]</f>
        <v>11</v>
      </c>
      <c r="C466" s="951">
        <f>Inek2022A1a2a[BewJeTag2]</f>
        <v>1.7490000000000001</v>
      </c>
      <c r="D466" s="950" t="s">
        <v>394</v>
      </c>
      <c r="E466" s="950" t="s">
        <v>531</v>
      </c>
      <c r="F466" s="950" t="s">
        <v>456</v>
      </c>
      <c r="G466" s="950" t="s">
        <v>540</v>
      </c>
      <c r="H466" s="950">
        <v>11</v>
      </c>
      <c r="I466" s="951">
        <v>1.7490000000000001</v>
      </c>
    </row>
    <row r="467" spans="1:9" x14ac:dyDescent="0.25">
      <c r="A467" s="950" t="str">
        <f>Inek2022A1a2a[PEPP]&amp;"#"&amp;Inek2022A1a2a[Klasse]</f>
        <v>PK14C#12</v>
      </c>
      <c r="B467" s="950">
        <f>Inek2022A1a2a[Klasse2]</f>
        <v>12</v>
      </c>
      <c r="C467" s="951">
        <f>Inek2022A1a2a[BewJeTag2]</f>
        <v>1.7168000000000001</v>
      </c>
      <c r="D467" s="950" t="s">
        <v>394</v>
      </c>
      <c r="E467" s="950" t="s">
        <v>531</v>
      </c>
      <c r="F467" s="950" t="s">
        <v>456</v>
      </c>
      <c r="G467" s="950" t="s">
        <v>540</v>
      </c>
      <c r="H467" s="950">
        <v>12</v>
      </c>
      <c r="I467" s="951">
        <v>1.7168000000000001</v>
      </c>
    </row>
    <row r="468" spans="1:9" x14ac:dyDescent="0.25">
      <c r="A468" s="950" t="str">
        <f>Inek2022A1a2a[PEPP]&amp;"#"&amp;Inek2022A1a2a[Klasse]</f>
        <v>PK14C#13</v>
      </c>
      <c r="B468" s="950">
        <f>Inek2022A1a2a[Klasse2]</f>
        <v>13</v>
      </c>
      <c r="C468" s="951">
        <f>Inek2022A1a2a[BewJeTag2]</f>
        <v>1.6846000000000001</v>
      </c>
      <c r="D468" s="950" t="s">
        <v>394</v>
      </c>
      <c r="E468" s="950" t="s">
        <v>531</v>
      </c>
      <c r="F468" s="950" t="s">
        <v>456</v>
      </c>
      <c r="G468" s="950" t="s">
        <v>540</v>
      </c>
      <c r="H468" s="950">
        <v>13</v>
      </c>
      <c r="I468" s="951">
        <v>1.6846000000000001</v>
      </c>
    </row>
    <row r="469" spans="1:9" x14ac:dyDescent="0.25">
      <c r="A469" s="950" t="str">
        <f>Inek2022A1a2a[PEPP]&amp;"#"&amp;Inek2022A1a2a[Klasse]</f>
        <v>PK14C#14</v>
      </c>
      <c r="B469" s="950">
        <f>Inek2022A1a2a[Klasse2]</f>
        <v>14</v>
      </c>
      <c r="C469" s="951">
        <f>Inek2022A1a2a[BewJeTag2]</f>
        <v>1.6524000000000001</v>
      </c>
      <c r="D469" s="950" t="s">
        <v>394</v>
      </c>
      <c r="E469" s="950" t="s">
        <v>531</v>
      </c>
      <c r="F469" s="950" t="s">
        <v>456</v>
      </c>
      <c r="G469" s="950" t="s">
        <v>540</v>
      </c>
      <c r="H469" s="950">
        <v>14</v>
      </c>
      <c r="I469" s="951">
        <v>1.6524000000000001</v>
      </c>
    </row>
    <row r="470" spans="1:9" x14ac:dyDescent="0.25">
      <c r="A470" s="950" t="str">
        <f>Inek2022A1a2a[PEPP]&amp;"#"&amp;Inek2022A1a2a[Klasse]</f>
        <v>PK14C#15</v>
      </c>
      <c r="B470" s="950">
        <f>Inek2022A1a2a[Klasse2]</f>
        <v>15</v>
      </c>
      <c r="C470" s="951">
        <f>Inek2022A1a2a[BewJeTag2]</f>
        <v>1.6202000000000001</v>
      </c>
      <c r="D470" s="950" t="s">
        <v>394</v>
      </c>
      <c r="E470" s="950" t="s">
        <v>531</v>
      </c>
      <c r="F470" s="950" t="s">
        <v>456</v>
      </c>
      <c r="G470" s="950" t="s">
        <v>540</v>
      </c>
      <c r="H470" s="950">
        <v>15</v>
      </c>
      <c r="I470" s="951">
        <v>1.6202000000000001</v>
      </c>
    </row>
    <row r="471" spans="1:9" x14ac:dyDescent="0.25">
      <c r="A471" s="950" t="str">
        <f>Inek2022A1a2a[PEPP]&amp;"#"&amp;Inek2022A1a2a[Klasse]</f>
        <v>PK14C#16</v>
      </c>
      <c r="B471" s="950">
        <f>Inek2022A1a2a[Klasse2]</f>
        <v>16</v>
      </c>
      <c r="C471" s="951">
        <f>Inek2022A1a2a[BewJeTag2]</f>
        <v>1.5880000000000001</v>
      </c>
      <c r="D471" s="950" t="s">
        <v>394</v>
      </c>
      <c r="E471" s="950" t="s">
        <v>531</v>
      </c>
      <c r="F471" s="950" t="s">
        <v>456</v>
      </c>
      <c r="G471" s="950" t="s">
        <v>540</v>
      </c>
      <c r="H471" s="950">
        <v>16</v>
      </c>
      <c r="I471" s="951">
        <v>1.5880000000000001</v>
      </c>
    </row>
    <row r="472" spans="1:9" x14ac:dyDescent="0.25">
      <c r="A472" s="950" t="str">
        <f>Inek2022A1a2a[PEPP]&amp;"#"&amp;Inek2022A1a2a[Klasse]</f>
        <v>PK14C#17</v>
      </c>
      <c r="B472" s="950">
        <f>Inek2022A1a2a[Klasse2]</f>
        <v>17</v>
      </c>
      <c r="C472" s="951">
        <f>Inek2022A1a2a[BewJeTag2]</f>
        <v>1.5558000000000001</v>
      </c>
      <c r="D472" s="950" t="s">
        <v>394</v>
      </c>
      <c r="E472" s="950" t="s">
        <v>531</v>
      </c>
      <c r="F472" s="950" t="s">
        <v>456</v>
      </c>
      <c r="G472" s="950" t="s">
        <v>540</v>
      </c>
      <c r="H472" s="950">
        <v>17</v>
      </c>
      <c r="I472" s="951">
        <v>1.5558000000000001</v>
      </c>
    </row>
    <row r="473" spans="1:9" x14ac:dyDescent="0.25">
      <c r="A473" s="950" t="str">
        <f>Inek2022A1a2a[PEPP]&amp;"#"&amp;Inek2022A1a2a[Klasse]</f>
        <v>PK14C#18</v>
      </c>
      <c r="B473" s="950">
        <f>Inek2022A1a2a[Klasse2]</f>
        <v>18</v>
      </c>
      <c r="C473" s="951">
        <f>Inek2022A1a2a[BewJeTag2]</f>
        <v>1.5237000000000001</v>
      </c>
      <c r="D473" s="950" t="s">
        <v>394</v>
      </c>
      <c r="E473" s="950" t="s">
        <v>531</v>
      </c>
      <c r="F473" s="950" t="s">
        <v>456</v>
      </c>
      <c r="G473" s="950" t="s">
        <v>540</v>
      </c>
      <c r="H473" s="950">
        <v>18</v>
      </c>
      <c r="I473" s="951">
        <v>1.5237000000000001</v>
      </c>
    </row>
    <row r="474" spans="1:9" x14ac:dyDescent="0.25">
      <c r="A474" s="950" t="str">
        <f>Inek2022A1a2a[PEPP]&amp;"#"&amp;Inek2022A1a2a[Klasse]</f>
        <v>PK14C#19</v>
      </c>
      <c r="B474" s="950">
        <f>Inek2022A1a2a[Klasse2]</f>
        <v>19</v>
      </c>
      <c r="C474" s="951">
        <f>Inek2022A1a2a[BewJeTag2]</f>
        <v>1.4914000000000001</v>
      </c>
      <c r="D474" s="950" t="s">
        <v>394</v>
      </c>
      <c r="E474" s="950" t="s">
        <v>531</v>
      </c>
      <c r="F474" s="950" t="s">
        <v>456</v>
      </c>
      <c r="G474" s="950" t="s">
        <v>540</v>
      </c>
      <c r="H474" s="950">
        <v>19</v>
      </c>
      <c r="I474" s="951">
        <v>1.4914000000000001</v>
      </c>
    </row>
    <row r="475" spans="1:9" x14ac:dyDescent="0.25">
      <c r="A475" s="950" t="str">
        <f>Inek2022A1a2a[PEPP]&amp;"#"&amp;Inek2022A1a2a[Klasse]</f>
        <v>PK14C#20</v>
      </c>
      <c r="B475" s="950">
        <f>Inek2022A1a2a[Klasse2]</f>
        <v>20</v>
      </c>
      <c r="C475" s="951">
        <f>Inek2022A1a2a[BewJeTag2]</f>
        <v>1.4592000000000001</v>
      </c>
      <c r="D475" s="950" t="s">
        <v>394</v>
      </c>
      <c r="E475" s="950" t="s">
        <v>531</v>
      </c>
      <c r="F475" s="950" t="s">
        <v>456</v>
      </c>
      <c r="G475" s="950" t="s">
        <v>540</v>
      </c>
      <c r="H475" s="950">
        <v>20</v>
      </c>
      <c r="I475" s="951">
        <v>1.4592000000000001</v>
      </c>
    </row>
    <row r="476" spans="1:9" x14ac:dyDescent="0.25">
      <c r="A476" s="950" t="str">
        <f>Inek2022A1a2a[PEPP]&amp;"#"&amp;Inek2022A1a2a[Klasse]</f>
        <v>PP04A#1</v>
      </c>
      <c r="B476" s="950">
        <f>Inek2022A1a2a[Klasse2]</f>
        <v>1</v>
      </c>
      <c r="C476" s="951">
        <f>Inek2022A1a2a[BewJeTag2]</f>
        <v>1.0797000000000001</v>
      </c>
      <c r="D476" s="950" t="s">
        <v>394</v>
      </c>
      <c r="E476" s="950" t="s">
        <v>458</v>
      </c>
      <c r="F476" s="950" t="s">
        <v>459</v>
      </c>
      <c r="G476" s="950" t="s">
        <v>515</v>
      </c>
      <c r="H476" s="950">
        <v>1</v>
      </c>
      <c r="I476" s="951">
        <v>1.0797000000000001</v>
      </c>
    </row>
    <row r="477" spans="1:9" x14ac:dyDescent="0.25">
      <c r="A477" s="950" t="str">
        <f>Inek2022A1a2a[PEPP]&amp;"#"&amp;Inek2022A1a2a[Klasse]</f>
        <v>PP04A#2</v>
      </c>
      <c r="B477" s="950">
        <f>Inek2022A1a2a[Klasse2]</f>
        <v>2</v>
      </c>
      <c r="C477" s="951">
        <f>Inek2022A1a2a[BewJeTag2]</f>
        <v>1.0636000000000001</v>
      </c>
      <c r="D477" s="950" t="s">
        <v>394</v>
      </c>
      <c r="E477" s="950" t="s">
        <v>458</v>
      </c>
      <c r="F477" s="950" t="s">
        <v>459</v>
      </c>
      <c r="G477" s="950" t="s">
        <v>515</v>
      </c>
      <c r="H477" s="950">
        <v>2</v>
      </c>
      <c r="I477" s="951">
        <v>1.0636000000000001</v>
      </c>
    </row>
    <row r="478" spans="1:9" x14ac:dyDescent="0.25">
      <c r="A478" s="950" t="str">
        <f>Inek2022A1a2a[PEPP]&amp;"#"&amp;Inek2022A1a2a[Klasse]</f>
        <v>PP04A#3</v>
      </c>
      <c r="B478" s="950">
        <f>Inek2022A1a2a[Klasse2]</f>
        <v>3</v>
      </c>
      <c r="C478" s="951">
        <f>Inek2022A1a2a[BewJeTag2]</f>
        <v>1.0475000000000001</v>
      </c>
      <c r="D478" s="950" t="s">
        <v>394</v>
      </c>
      <c r="E478" s="950" t="s">
        <v>458</v>
      </c>
      <c r="F478" s="950" t="s">
        <v>459</v>
      </c>
      <c r="G478" s="950" t="s">
        <v>515</v>
      </c>
      <c r="H478" s="950">
        <v>3</v>
      </c>
      <c r="I478" s="951">
        <v>1.0475000000000001</v>
      </c>
    </row>
    <row r="479" spans="1:9" x14ac:dyDescent="0.25">
      <c r="A479" s="950" t="str">
        <f>Inek2022A1a2a[PEPP]&amp;"#"&amp;Inek2022A1a2a[Klasse]</f>
        <v>PP04A#4</v>
      </c>
      <c r="B479" s="950">
        <f>Inek2022A1a2a[Klasse2]</f>
        <v>4</v>
      </c>
      <c r="C479" s="951">
        <f>Inek2022A1a2a[BewJeTag2]</f>
        <v>1.0315000000000001</v>
      </c>
      <c r="D479" s="950" t="s">
        <v>394</v>
      </c>
      <c r="E479" s="950" t="s">
        <v>458</v>
      </c>
      <c r="F479" s="950" t="s">
        <v>459</v>
      </c>
      <c r="G479" s="950" t="s">
        <v>515</v>
      </c>
      <c r="H479" s="950">
        <v>4</v>
      </c>
      <c r="I479" s="951">
        <v>1.0315000000000001</v>
      </c>
    </row>
    <row r="480" spans="1:9" x14ac:dyDescent="0.25">
      <c r="A480" s="950" t="str">
        <f>Inek2022A1a2a[PEPP]&amp;"#"&amp;Inek2022A1a2a[Klasse]</f>
        <v>PP04A#5</v>
      </c>
      <c r="B480" s="950">
        <f>Inek2022A1a2a[Klasse2]</f>
        <v>5</v>
      </c>
      <c r="C480" s="951">
        <f>Inek2022A1a2a[BewJeTag2]</f>
        <v>1.0153000000000001</v>
      </c>
      <c r="D480" s="950" t="s">
        <v>394</v>
      </c>
      <c r="E480" s="950" t="s">
        <v>458</v>
      </c>
      <c r="F480" s="950" t="s">
        <v>459</v>
      </c>
      <c r="G480" s="950" t="s">
        <v>515</v>
      </c>
      <c r="H480" s="950">
        <v>5</v>
      </c>
      <c r="I480" s="951">
        <v>1.0153000000000001</v>
      </c>
    </row>
    <row r="481" spans="1:9" x14ac:dyDescent="0.25">
      <c r="A481" s="950" t="str">
        <f>Inek2022A1a2a[PEPP]&amp;"#"&amp;Inek2022A1a2a[Klasse]</f>
        <v>PP04A#6</v>
      </c>
      <c r="B481" s="950">
        <f>Inek2022A1a2a[Klasse2]</f>
        <v>6</v>
      </c>
      <c r="C481" s="951">
        <f>Inek2022A1a2a[BewJeTag2]</f>
        <v>0.99919999999999998</v>
      </c>
      <c r="D481" s="950" t="s">
        <v>394</v>
      </c>
      <c r="E481" s="950" t="s">
        <v>458</v>
      </c>
      <c r="F481" s="950" t="s">
        <v>459</v>
      </c>
      <c r="G481" s="950" t="s">
        <v>515</v>
      </c>
      <c r="H481" s="950">
        <v>6</v>
      </c>
      <c r="I481" s="951">
        <v>0.99919999999999998</v>
      </c>
    </row>
    <row r="482" spans="1:9" x14ac:dyDescent="0.25">
      <c r="A482" s="950" t="str">
        <f>Inek2022A1a2a[PEPP]&amp;"#"&amp;Inek2022A1a2a[Klasse]</f>
        <v>PP04A#7</v>
      </c>
      <c r="B482" s="950">
        <f>Inek2022A1a2a[Klasse2]</f>
        <v>7</v>
      </c>
      <c r="C482" s="951">
        <f>Inek2022A1a2a[BewJeTag2]</f>
        <v>0.98309999999999997</v>
      </c>
      <c r="D482" s="950" t="s">
        <v>394</v>
      </c>
      <c r="E482" s="950" t="s">
        <v>458</v>
      </c>
      <c r="F482" s="950" t="s">
        <v>459</v>
      </c>
      <c r="G482" s="950" t="s">
        <v>515</v>
      </c>
      <c r="H482" s="950">
        <v>7</v>
      </c>
      <c r="I482" s="951">
        <v>0.98309999999999997</v>
      </c>
    </row>
    <row r="483" spans="1:9" x14ac:dyDescent="0.25">
      <c r="A483" s="950" t="str">
        <f>Inek2022A1a2a[PEPP]&amp;"#"&amp;Inek2022A1a2a[Klasse]</f>
        <v>PP04A#8</v>
      </c>
      <c r="B483" s="950">
        <f>Inek2022A1a2a[Klasse2]</f>
        <v>8</v>
      </c>
      <c r="C483" s="951">
        <f>Inek2022A1a2a[BewJeTag2]</f>
        <v>0.96699999999999997</v>
      </c>
      <c r="D483" s="950" t="s">
        <v>394</v>
      </c>
      <c r="E483" s="950" t="s">
        <v>458</v>
      </c>
      <c r="F483" s="950" t="s">
        <v>459</v>
      </c>
      <c r="G483" s="950" t="s">
        <v>515</v>
      </c>
      <c r="H483" s="950">
        <v>8</v>
      </c>
      <c r="I483" s="951">
        <v>0.96699999999999997</v>
      </c>
    </row>
    <row r="484" spans="1:9" x14ac:dyDescent="0.25">
      <c r="A484" s="950" t="str">
        <f>Inek2022A1a2a[PEPP]&amp;"#"&amp;Inek2022A1a2a[Klasse]</f>
        <v>PP04A#9</v>
      </c>
      <c r="B484" s="950">
        <f>Inek2022A1a2a[Klasse2]</f>
        <v>9</v>
      </c>
      <c r="C484" s="951">
        <f>Inek2022A1a2a[BewJeTag2]</f>
        <v>0.95089999999999997</v>
      </c>
      <c r="D484" s="950" t="s">
        <v>394</v>
      </c>
      <c r="E484" s="950" t="s">
        <v>458</v>
      </c>
      <c r="F484" s="950" t="s">
        <v>459</v>
      </c>
      <c r="G484" s="950" t="s">
        <v>515</v>
      </c>
      <c r="H484" s="950">
        <v>9</v>
      </c>
      <c r="I484" s="951">
        <v>0.95089999999999997</v>
      </c>
    </row>
    <row r="485" spans="1:9" x14ac:dyDescent="0.25">
      <c r="A485" s="950" t="str">
        <f>Inek2022A1a2a[PEPP]&amp;"#"&amp;Inek2022A1a2a[Klasse]</f>
        <v>PP04A#10</v>
      </c>
      <c r="B485" s="950">
        <f>Inek2022A1a2a[Klasse2]</f>
        <v>10</v>
      </c>
      <c r="C485" s="951">
        <f>Inek2022A1a2a[BewJeTag2]</f>
        <v>0.93469999999999998</v>
      </c>
      <c r="D485" s="950" t="s">
        <v>394</v>
      </c>
      <c r="E485" s="950" t="s">
        <v>458</v>
      </c>
      <c r="F485" s="950" t="s">
        <v>459</v>
      </c>
      <c r="G485" s="950" t="s">
        <v>515</v>
      </c>
      <c r="H485" s="950">
        <v>10</v>
      </c>
      <c r="I485" s="951">
        <v>0.93469999999999998</v>
      </c>
    </row>
    <row r="486" spans="1:9" x14ac:dyDescent="0.25">
      <c r="A486" s="950" t="str">
        <f>Inek2022A1a2a[PEPP]&amp;"#"&amp;Inek2022A1a2a[Klasse]</f>
        <v>PP04A#11</v>
      </c>
      <c r="B486" s="950">
        <f>Inek2022A1a2a[Klasse2]</f>
        <v>11</v>
      </c>
      <c r="C486" s="951">
        <f>Inek2022A1a2a[BewJeTag2]</f>
        <v>0.91869999999999996</v>
      </c>
      <c r="D486" s="950" t="s">
        <v>394</v>
      </c>
      <c r="E486" s="950" t="s">
        <v>458</v>
      </c>
      <c r="F486" s="950" t="s">
        <v>459</v>
      </c>
      <c r="G486" s="950" t="s">
        <v>515</v>
      </c>
      <c r="H486" s="950">
        <v>11</v>
      </c>
      <c r="I486" s="951">
        <v>0.91869999999999996</v>
      </c>
    </row>
    <row r="487" spans="1:9" x14ac:dyDescent="0.25">
      <c r="A487" s="950" t="str">
        <f>Inek2022A1a2a[PEPP]&amp;"#"&amp;Inek2022A1a2a[Klasse]</f>
        <v>PP04A#12</v>
      </c>
      <c r="B487" s="950">
        <f>Inek2022A1a2a[Klasse2]</f>
        <v>12</v>
      </c>
      <c r="C487" s="951">
        <f>Inek2022A1a2a[BewJeTag2]</f>
        <v>0.90249999999999997</v>
      </c>
      <c r="D487" s="950" t="s">
        <v>394</v>
      </c>
      <c r="E487" s="950" t="s">
        <v>458</v>
      </c>
      <c r="F487" s="950" t="s">
        <v>459</v>
      </c>
      <c r="G487" s="950" t="s">
        <v>515</v>
      </c>
      <c r="H487" s="950">
        <v>12</v>
      </c>
      <c r="I487" s="951">
        <v>0.90249999999999997</v>
      </c>
    </row>
    <row r="488" spans="1:9" x14ac:dyDescent="0.25">
      <c r="A488" s="950" t="str">
        <f>Inek2022A1a2a[PEPP]&amp;"#"&amp;Inek2022A1a2a[Klasse]</f>
        <v>PP04A#13</v>
      </c>
      <c r="B488" s="950">
        <f>Inek2022A1a2a[Klasse2]</f>
        <v>13</v>
      </c>
      <c r="C488" s="951">
        <f>Inek2022A1a2a[BewJeTag2]</f>
        <v>0.88639999999999997</v>
      </c>
      <c r="D488" s="950" t="s">
        <v>394</v>
      </c>
      <c r="E488" s="950" t="s">
        <v>458</v>
      </c>
      <c r="F488" s="950" t="s">
        <v>459</v>
      </c>
      <c r="G488" s="950" t="s">
        <v>515</v>
      </c>
      <c r="H488" s="950">
        <v>13</v>
      </c>
      <c r="I488" s="951">
        <v>0.88639999999999997</v>
      </c>
    </row>
    <row r="489" spans="1:9" x14ac:dyDescent="0.25">
      <c r="A489" s="950" t="str">
        <f>Inek2022A1a2a[PEPP]&amp;"#"&amp;Inek2022A1a2a[Klasse]</f>
        <v>PP04A#14</v>
      </c>
      <c r="B489" s="950">
        <f>Inek2022A1a2a[Klasse2]</f>
        <v>14</v>
      </c>
      <c r="C489" s="951">
        <f>Inek2022A1a2a[BewJeTag2]</f>
        <v>0.87039999999999995</v>
      </c>
      <c r="D489" s="950" t="s">
        <v>394</v>
      </c>
      <c r="E489" s="950" t="s">
        <v>458</v>
      </c>
      <c r="F489" s="950" t="s">
        <v>459</v>
      </c>
      <c r="G489" s="950" t="s">
        <v>515</v>
      </c>
      <c r="H489" s="950">
        <v>14</v>
      </c>
      <c r="I489" s="951">
        <v>0.87039999999999995</v>
      </c>
    </row>
    <row r="490" spans="1:9" x14ac:dyDescent="0.25">
      <c r="A490" s="950" t="str">
        <f>Inek2022A1a2a[PEPP]&amp;"#"&amp;Inek2022A1a2a[Klasse]</f>
        <v>PP04A#15</v>
      </c>
      <c r="B490" s="950">
        <f>Inek2022A1a2a[Klasse2]</f>
        <v>15</v>
      </c>
      <c r="C490" s="951">
        <f>Inek2022A1a2a[BewJeTag2]</f>
        <v>0.85419999999999996</v>
      </c>
      <c r="D490" s="950" t="s">
        <v>394</v>
      </c>
      <c r="E490" s="950" t="s">
        <v>458</v>
      </c>
      <c r="F490" s="950" t="s">
        <v>459</v>
      </c>
      <c r="G490" s="950" t="s">
        <v>515</v>
      </c>
      <c r="H490" s="950">
        <v>15</v>
      </c>
      <c r="I490" s="951">
        <v>0.85419999999999996</v>
      </c>
    </row>
    <row r="491" spans="1:9" x14ac:dyDescent="0.25">
      <c r="A491" s="950" t="str">
        <f>Inek2022A1a2a[PEPP]&amp;"#"&amp;Inek2022A1a2a[Klasse]</f>
        <v>PP04A#16</v>
      </c>
      <c r="B491" s="950">
        <f>Inek2022A1a2a[Klasse2]</f>
        <v>16</v>
      </c>
      <c r="C491" s="951">
        <f>Inek2022A1a2a[BewJeTag2]</f>
        <v>0.83809999999999996</v>
      </c>
      <c r="D491" s="950" t="s">
        <v>394</v>
      </c>
      <c r="E491" s="950" t="s">
        <v>458</v>
      </c>
      <c r="F491" s="950" t="s">
        <v>459</v>
      </c>
      <c r="G491" s="950" t="s">
        <v>515</v>
      </c>
      <c r="H491" s="950">
        <v>16</v>
      </c>
      <c r="I491" s="951">
        <v>0.83809999999999996</v>
      </c>
    </row>
    <row r="492" spans="1:9" x14ac:dyDescent="0.25">
      <c r="A492" s="950" t="str">
        <f>Inek2022A1a2a[PEPP]&amp;"#"&amp;Inek2022A1a2a[Klasse]</f>
        <v>PP04A#17</v>
      </c>
      <c r="B492" s="950">
        <f>Inek2022A1a2a[Klasse2]</f>
        <v>17</v>
      </c>
      <c r="C492" s="951">
        <f>Inek2022A1a2a[BewJeTag2]</f>
        <v>0.82210000000000005</v>
      </c>
      <c r="D492" s="950" t="s">
        <v>394</v>
      </c>
      <c r="E492" s="950" t="s">
        <v>458</v>
      </c>
      <c r="F492" s="950" t="s">
        <v>459</v>
      </c>
      <c r="G492" s="950" t="s">
        <v>515</v>
      </c>
      <c r="H492" s="950">
        <v>17</v>
      </c>
      <c r="I492" s="951">
        <v>0.82210000000000005</v>
      </c>
    </row>
    <row r="493" spans="1:9" x14ac:dyDescent="0.25">
      <c r="A493" s="950" t="str">
        <f>Inek2022A1a2a[PEPP]&amp;"#"&amp;Inek2022A1a2a[Klasse]</f>
        <v>PP04B#1</v>
      </c>
      <c r="B493" s="950">
        <f>Inek2022A1a2a[Klasse2]</f>
        <v>1</v>
      </c>
      <c r="C493" s="951">
        <f>Inek2022A1a2a[BewJeTag2]</f>
        <v>0.99250000000000005</v>
      </c>
      <c r="D493" s="950" t="s">
        <v>394</v>
      </c>
      <c r="E493" s="950" t="s">
        <v>458</v>
      </c>
      <c r="F493" s="950" t="s">
        <v>461</v>
      </c>
      <c r="G493" s="950" t="s">
        <v>516</v>
      </c>
      <c r="H493" s="950">
        <v>1</v>
      </c>
      <c r="I493" s="951">
        <v>0.99250000000000005</v>
      </c>
    </row>
    <row r="494" spans="1:9" x14ac:dyDescent="0.25">
      <c r="A494" s="950" t="str">
        <f>Inek2022A1a2a[PEPP]&amp;"#"&amp;Inek2022A1a2a[Klasse]</f>
        <v>PP04B#2</v>
      </c>
      <c r="B494" s="950">
        <f>Inek2022A1a2a[Klasse2]</f>
        <v>2</v>
      </c>
      <c r="C494" s="951">
        <f>Inek2022A1a2a[BewJeTag2]</f>
        <v>0.97750000000000004</v>
      </c>
      <c r="D494" s="950" t="s">
        <v>394</v>
      </c>
      <c r="E494" s="950" t="s">
        <v>458</v>
      </c>
      <c r="F494" s="950" t="s">
        <v>461</v>
      </c>
      <c r="G494" s="950" t="s">
        <v>516</v>
      </c>
      <c r="H494" s="950">
        <v>2</v>
      </c>
      <c r="I494" s="951">
        <v>0.97750000000000004</v>
      </c>
    </row>
    <row r="495" spans="1:9" x14ac:dyDescent="0.25">
      <c r="A495" s="950" t="str">
        <f>Inek2022A1a2a[PEPP]&amp;"#"&amp;Inek2022A1a2a[Klasse]</f>
        <v>PP04B#3</v>
      </c>
      <c r="B495" s="950">
        <f>Inek2022A1a2a[Klasse2]</f>
        <v>3</v>
      </c>
      <c r="C495" s="951">
        <f>Inek2022A1a2a[BewJeTag2]</f>
        <v>0.96319999999999995</v>
      </c>
      <c r="D495" s="950" t="s">
        <v>394</v>
      </c>
      <c r="E495" s="950" t="s">
        <v>458</v>
      </c>
      <c r="F495" s="950" t="s">
        <v>461</v>
      </c>
      <c r="G495" s="950" t="s">
        <v>516</v>
      </c>
      <c r="H495" s="950">
        <v>3</v>
      </c>
      <c r="I495" s="951">
        <v>0.96319999999999995</v>
      </c>
    </row>
    <row r="496" spans="1:9" x14ac:dyDescent="0.25">
      <c r="A496" s="950" t="str">
        <f>Inek2022A1a2a[PEPP]&amp;"#"&amp;Inek2022A1a2a[Klasse]</f>
        <v>PP04B#4</v>
      </c>
      <c r="B496" s="950">
        <f>Inek2022A1a2a[Klasse2]</f>
        <v>4</v>
      </c>
      <c r="C496" s="951">
        <f>Inek2022A1a2a[BewJeTag2]</f>
        <v>0.94889999999999997</v>
      </c>
      <c r="D496" s="950" t="s">
        <v>394</v>
      </c>
      <c r="E496" s="950" t="s">
        <v>458</v>
      </c>
      <c r="F496" s="950" t="s">
        <v>461</v>
      </c>
      <c r="G496" s="950" t="s">
        <v>516</v>
      </c>
      <c r="H496" s="950">
        <v>4</v>
      </c>
      <c r="I496" s="951">
        <v>0.94889999999999997</v>
      </c>
    </row>
    <row r="497" spans="1:9" x14ac:dyDescent="0.25">
      <c r="A497" s="950" t="str">
        <f>Inek2022A1a2a[PEPP]&amp;"#"&amp;Inek2022A1a2a[Klasse]</f>
        <v>PP04B#5</v>
      </c>
      <c r="B497" s="950">
        <f>Inek2022A1a2a[Klasse2]</f>
        <v>5</v>
      </c>
      <c r="C497" s="951">
        <f>Inek2022A1a2a[BewJeTag2]</f>
        <v>0.9345</v>
      </c>
      <c r="D497" s="950" t="s">
        <v>394</v>
      </c>
      <c r="E497" s="950" t="s">
        <v>458</v>
      </c>
      <c r="F497" s="950" t="s">
        <v>461</v>
      </c>
      <c r="G497" s="950" t="s">
        <v>516</v>
      </c>
      <c r="H497" s="950">
        <v>5</v>
      </c>
      <c r="I497" s="951">
        <v>0.9345</v>
      </c>
    </row>
    <row r="498" spans="1:9" x14ac:dyDescent="0.25">
      <c r="A498" s="950" t="str">
        <f>Inek2022A1a2a[PEPP]&amp;"#"&amp;Inek2022A1a2a[Klasse]</f>
        <v>PP04B#6</v>
      </c>
      <c r="B498" s="950">
        <f>Inek2022A1a2a[Klasse2]</f>
        <v>6</v>
      </c>
      <c r="C498" s="951">
        <f>Inek2022A1a2a[BewJeTag2]</f>
        <v>0.92030000000000001</v>
      </c>
      <c r="D498" s="950" t="s">
        <v>394</v>
      </c>
      <c r="E498" s="950" t="s">
        <v>458</v>
      </c>
      <c r="F498" s="950" t="s">
        <v>461</v>
      </c>
      <c r="G498" s="950" t="s">
        <v>516</v>
      </c>
      <c r="H498" s="950">
        <v>6</v>
      </c>
      <c r="I498" s="951">
        <v>0.92030000000000001</v>
      </c>
    </row>
    <row r="499" spans="1:9" x14ac:dyDescent="0.25">
      <c r="A499" s="950" t="str">
        <f>Inek2022A1a2a[PEPP]&amp;"#"&amp;Inek2022A1a2a[Klasse]</f>
        <v>PP04B#7</v>
      </c>
      <c r="B499" s="950">
        <f>Inek2022A1a2a[Klasse2]</f>
        <v>7</v>
      </c>
      <c r="C499" s="951">
        <f>Inek2022A1a2a[BewJeTag2]</f>
        <v>0.90600000000000003</v>
      </c>
      <c r="D499" s="950" t="s">
        <v>394</v>
      </c>
      <c r="E499" s="950" t="s">
        <v>458</v>
      </c>
      <c r="F499" s="950" t="s">
        <v>461</v>
      </c>
      <c r="G499" s="950" t="s">
        <v>516</v>
      </c>
      <c r="H499" s="950">
        <v>7</v>
      </c>
      <c r="I499" s="951">
        <v>0.90600000000000003</v>
      </c>
    </row>
    <row r="500" spans="1:9" x14ac:dyDescent="0.25">
      <c r="A500" s="950" t="str">
        <f>Inek2022A1a2a[PEPP]&amp;"#"&amp;Inek2022A1a2a[Klasse]</f>
        <v>PP04B#8</v>
      </c>
      <c r="B500" s="950">
        <f>Inek2022A1a2a[Klasse2]</f>
        <v>8</v>
      </c>
      <c r="C500" s="951">
        <f>Inek2022A1a2a[BewJeTag2]</f>
        <v>0.89159999999999995</v>
      </c>
      <c r="D500" s="950" t="s">
        <v>394</v>
      </c>
      <c r="E500" s="950" t="s">
        <v>458</v>
      </c>
      <c r="F500" s="950" t="s">
        <v>461</v>
      </c>
      <c r="G500" s="950" t="s">
        <v>516</v>
      </c>
      <c r="H500" s="950">
        <v>8</v>
      </c>
      <c r="I500" s="951">
        <v>0.89159999999999995</v>
      </c>
    </row>
    <row r="501" spans="1:9" x14ac:dyDescent="0.25">
      <c r="A501" s="950" t="str">
        <f>Inek2022A1a2a[PEPP]&amp;"#"&amp;Inek2022A1a2a[Klasse]</f>
        <v>PP04B#9</v>
      </c>
      <c r="B501" s="950">
        <f>Inek2022A1a2a[Klasse2]</f>
        <v>9</v>
      </c>
      <c r="C501" s="951">
        <f>Inek2022A1a2a[BewJeTag2]</f>
        <v>0.87739999999999996</v>
      </c>
      <c r="D501" s="950" t="s">
        <v>394</v>
      </c>
      <c r="E501" s="950" t="s">
        <v>458</v>
      </c>
      <c r="F501" s="950" t="s">
        <v>461</v>
      </c>
      <c r="G501" s="950" t="s">
        <v>516</v>
      </c>
      <c r="H501" s="950">
        <v>9</v>
      </c>
      <c r="I501" s="951">
        <v>0.87739999999999996</v>
      </c>
    </row>
    <row r="502" spans="1:9" x14ac:dyDescent="0.25">
      <c r="A502" s="950" t="str">
        <f>Inek2022A1a2a[PEPP]&amp;"#"&amp;Inek2022A1a2a[Klasse]</f>
        <v>PP04B#10</v>
      </c>
      <c r="B502" s="950">
        <f>Inek2022A1a2a[Klasse2]</f>
        <v>10</v>
      </c>
      <c r="C502" s="951">
        <f>Inek2022A1a2a[BewJeTag2]</f>
        <v>0.86299999999999999</v>
      </c>
      <c r="D502" s="950" t="s">
        <v>394</v>
      </c>
      <c r="E502" s="950" t="s">
        <v>458</v>
      </c>
      <c r="F502" s="950" t="s">
        <v>461</v>
      </c>
      <c r="G502" s="950" t="s">
        <v>516</v>
      </c>
      <c r="H502" s="950">
        <v>10</v>
      </c>
      <c r="I502" s="951">
        <v>0.86299999999999999</v>
      </c>
    </row>
    <row r="503" spans="1:9" x14ac:dyDescent="0.25">
      <c r="A503" s="950" t="str">
        <f>Inek2022A1a2a[PEPP]&amp;"#"&amp;Inek2022A1a2a[Klasse]</f>
        <v>PP04B#11</v>
      </c>
      <c r="B503" s="950">
        <f>Inek2022A1a2a[Klasse2]</f>
        <v>11</v>
      </c>
      <c r="C503" s="951">
        <f>Inek2022A1a2a[BewJeTag2]</f>
        <v>0.84870000000000001</v>
      </c>
      <c r="D503" s="950" t="s">
        <v>394</v>
      </c>
      <c r="E503" s="950" t="s">
        <v>458</v>
      </c>
      <c r="F503" s="950" t="s">
        <v>461</v>
      </c>
      <c r="G503" s="950" t="s">
        <v>516</v>
      </c>
      <c r="H503" s="950">
        <v>11</v>
      </c>
      <c r="I503" s="951">
        <v>0.84870000000000001</v>
      </c>
    </row>
    <row r="504" spans="1:9" x14ac:dyDescent="0.25">
      <c r="A504" s="950" t="str">
        <f>Inek2022A1a2a[PEPP]&amp;"#"&amp;Inek2022A1a2a[Klasse]</f>
        <v>PP04B#12</v>
      </c>
      <c r="B504" s="950">
        <f>Inek2022A1a2a[Klasse2]</f>
        <v>12</v>
      </c>
      <c r="C504" s="951">
        <f>Inek2022A1a2a[BewJeTag2]</f>
        <v>0.83450000000000002</v>
      </c>
      <c r="D504" s="950" t="s">
        <v>394</v>
      </c>
      <c r="E504" s="950" t="s">
        <v>458</v>
      </c>
      <c r="F504" s="950" t="s">
        <v>461</v>
      </c>
      <c r="G504" s="950" t="s">
        <v>516</v>
      </c>
      <c r="H504" s="950">
        <v>12</v>
      </c>
      <c r="I504" s="951">
        <v>0.83450000000000002</v>
      </c>
    </row>
    <row r="505" spans="1:9" x14ac:dyDescent="0.25">
      <c r="A505" s="950" t="str">
        <f>Inek2022A1a2a[PEPP]&amp;"#"&amp;Inek2022A1a2a[Klasse]</f>
        <v>PP04B#13</v>
      </c>
      <c r="B505" s="950">
        <f>Inek2022A1a2a[Klasse2]</f>
        <v>13</v>
      </c>
      <c r="C505" s="951">
        <f>Inek2022A1a2a[BewJeTag2]</f>
        <v>0.82010000000000005</v>
      </c>
      <c r="D505" s="950" t="s">
        <v>394</v>
      </c>
      <c r="E505" s="950" t="s">
        <v>458</v>
      </c>
      <c r="F505" s="950" t="s">
        <v>461</v>
      </c>
      <c r="G505" s="950" t="s">
        <v>516</v>
      </c>
      <c r="H505" s="950">
        <v>13</v>
      </c>
      <c r="I505" s="951">
        <v>0.82010000000000005</v>
      </c>
    </row>
    <row r="506" spans="1:9" x14ac:dyDescent="0.25">
      <c r="A506" s="950" t="str">
        <f>Inek2022A1a2a[PEPP]&amp;"#"&amp;Inek2022A1a2a[Klasse]</f>
        <v>PP04B#14</v>
      </c>
      <c r="B506" s="950">
        <f>Inek2022A1a2a[Klasse2]</f>
        <v>14</v>
      </c>
      <c r="C506" s="951">
        <f>Inek2022A1a2a[BewJeTag2]</f>
        <v>0.80579999999999996</v>
      </c>
      <c r="D506" s="950" t="s">
        <v>394</v>
      </c>
      <c r="E506" s="950" t="s">
        <v>458</v>
      </c>
      <c r="F506" s="950" t="s">
        <v>461</v>
      </c>
      <c r="G506" s="950" t="s">
        <v>516</v>
      </c>
      <c r="H506" s="950">
        <v>14</v>
      </c>
      <c r="I506" s="951">
        <v>0.80579999999999996</v>
      </c>
    </row>
    <row r="507" spans="1:9" x14ac:dyDescent="0.25">
      <c r="A507" s="950" t="str">
        <f>Inek2022A1a2a[PEPP]&amp;"#"&amp;Inek2022A1a2a[Klasse]</f>
        <v>PP04B#15</v>
      </c>
      <c r="B507" s="950">
        <f>Inek2022A1a2a[Klasse2]</f>
        <v>15</v>
      </c>
      <c r="C507" s="951">
        <f>Inek2022A1a2a[BewJeTag2]</f>
        <v>0.79149999999999998</v>
      </c>
      <c r="D507" s="950" t="s">
        <v>394</v>
      </c>
      <c r="E507" s="950" t="s">
        <v>458</v>
      </c>
      <c r="F507" s="950" t="s">
        <v>461</v>
      </c>
      <c r="G507" s="950" t="s">
        <v>516</v>
      </c>
      <c r="H507" s="950">
        <v>15</v>
      </c>
      <c r="I507" s="951">
        <v>0.79149999999999998</v>
      </c>
    </row>
    <row r="508" spans="1:9" x14ac:dyDescent="0.25">
      <c r="A508" s="950" t="str">
        <f>Inek2022A1a2a[PEPP]&amp;"#"&amp;Inek2022A1a2a[Klasse]</f>
        <v>PP04B#16</v>
      </c>
      <c r="B508" s="950">
        <f>Inek2022A1a2a[Klasse2]</f>
        <v>16</v>
      </c>
      <c r="C508" s="951">
        <f>Inek2022A1a2a[BewJeTag2]</f>
        <v>0.7772</v>
      </c>
      <c r="D508" s="950" t="s">
        <v>394</v>
      </c>
      <c r="E508" s="950" t="s">
        <v>458</v>
      </c>
      <c r="F508" s="950" t="s">
        <v>461</v>
      </c>
      <c r="G508" s="950" t="s">
        <v>516</v>
      </c>
      <c r="H508" s="950">
        <v>16</v>
      </c>
      <c r="I508" s="951">
        <v>0.7772</v>
      </c>
    </row>
    <row r="509" spans="1:9" x14ac:dyDescent="0.25">
      <c r="A509" s="950" t="str">
        <f>Inek2022A1a2a[PEPP]&amp;"#"&amp;Inek2022A1a2a[Klasse]</f>
        <v>PP04B#17</v>
      </c>
      <c r="B509" s="950">
        <f>Inek2022A1a2a[Klasse2]</f>
        <v>17</v>
      </c>
      <c r="C509" s="951">
        <f>Inek2022A1a2a[BewJeTag2]</f>
        <v>0.76280000000000003</v>
      </c>
      <c r="D509" s="950" t="s">
        <v>394</v>
      </c>
      <c r="E509" s="950" t="s">
        <v>458</v>
      </c>
      <c r="F509" s="950" t="s">
        <v>461</v>
      </c>
      <c r="G509" s="950" t="s">
        <v>516</v>
      </c>
      <c r="H509" s="950">
        <v>17</v>
      </c>
      <c r="I509" s="951">
        <v>0.76280000000000003</v>
      </c>
    </row>
    <row r="510" spans="1:9" x14ac:dyDescent="0.25">
      <c r="A510" s="950" t="str">
        <f>Inek2022A1a2a[PEPP]&amp;"#"&amp;Inek2022A1a2a[Klasse]</f>
        <v>PP04B#18</v>
      </c>
      <c r="B510" s="950">
        <f>Inek2022A1a2a[Klasse2]</f>
        <v>18</v>
      </c>
      <c r="C510" s="951">
        <f>Inek2022A1a2a[BewJeTag2]</f>
        <v>0.74850000000000005</v>
      </c>
      <c r="D510" s="950" t="s">
        <v>394</v>
      </c>
      <c r="E510" s="950" t="s">
        <v>458</v>
      </c>
      <c r="F510" s="950" t="s">
        <v>461</v>
      </c>
      <c r="G510" s="950" t="s">
        <v>516</v>
      </c>
      <c r="H510" s="950">
        <v>18</v>
      </c>
      <c r="I510" s="951">
        <v>0.74850000000000005</v>
      </c>
    </row>
    <row r="511" spans="1:9" x14ac:dyDescent="0.25">
      <c r="A511" s="950" t="str">
        <f>Inek2022A1a2a[PEPP]&amp;"#"&amp;Inek2022A1a2a[Klasse]</f>
        <v>PP10A#1</v>
      </c>
      <c r="B511" s="950">
        <f>Inek2022A1a2a[Klasse2]</f>
        <v>1</v>
      </c>
      <c r="C511" s="951">
        <f>Inek2022A1a2a[BewJeTag2]</f>
        <v>0.91469999999999996</v>
      </c>
      <c r="D511" s="950" t="s">
        <v>394</v>
      </c>
      <c r="E511" s="950" t="s">
        <v>458</v>
      </c>
      <c r="F511" s="950" t="s">
        <v>463</v>
      </c>
      <c r="G511" s="950" t="s">
        <v>464</v>
      </c>
      <c r="H511" s="950">
        <v>1</v>
      </c>
      <c r="I511" s="951">
        <v>0.91469999999999996</v>
      </c>
    </row>
    <row r="512" spans="1:9" x14ac:dyDescent="0.25">
      <c r="A512" s="950" t="str">
        <f>Inek2022A1a2a[PEPP]&amp;"#"&amp;Inek2022A1a2a[Klasse]</f>
        <v>PP10B#1</v>
      </c>
      <c r="B512" s="950">
        <f>Inek2022A1a2a[Klasse2]</f>
        <v>1</v>
      </c>
      <c r="C512" s="951">
        <f>Inek2022A1a2a[BewJeTag2]</f>
        <v>0.81510000000000005</v>
      </c>
      <c r="D512" s="950" t="s">
        <v>394</v>
      </c>
      <c r="E512" s="950" t="s">
        <v>458</v>
      </c>
      <c r="F512" s="950" t="s">
        <v>465</v>
      </c>
      <c r="G512" s="950" t="s">
        <v>466</v>
      </c>
      <c r="H512" s="950">
        <v>1</v>
      </c>
      <c r="I512" s="951">
        <v>0.81510000000000005</v>
      </c>
    </row>
    <row r="513" spans="1:9" x14ac:dyDescent="0.25">
      <c r="A513" s="950" t="str">
        <f>Inek2022A1a2a[PEPP]&amp;"#"&amp;Inek2022A1a2a[Klasse]</f>
        <v>PP14Z#1</v>
      </c>
      <c r="B513" s="950">
        <f>Inek2022A1a2a[Klasse2]</f>
        <v>1</v>
      </c>
      <c r="C513" s="951">
        <f>Inek2022A1a2a[BewJeTag2]</f>
        <v>0.88270000000000004</v>
      </c>
      <c r="D513" s="950" t="s">
        <v>394</v>
      </c>
      <c r="E513" s="950" t="s">
        <v>458</v>
      </c>
      <c r="F513" s="950" t="s">
        <v>467</v>
      </c>
      <c r="G513" s="950" t="s">
        <v>468</v>
      </c>
      <c r="H513" s="950">
        <v>1</v>
      </c>
      <c r="I513" s="951">
        <v>0.88270000000000004</v>
      </c>
    </row>
    <row r="514" spans="1:9" x14ac:dyDescent="0.25">
      <c r="A514" s="950" t="str">
        <f>Inek2022A1a2a[PEPP]&amp;"#"&amp;Inek2022A1a2a[Klasse]</f>
        <v>PF01Z#0</v>
      </c>
      <c r="B514" s="950">
        <f>Inek2022A1a2a[Klasse2]</f>
        <v>0</v>
      </c>
      <c r="C514" s="951">
        <f>Inek2022A1a2a[BewJeTag2]</f>
        <v>0</v>
      </c>
      <c r="D514" s="950" t="s">
        <v>394</v>
      </c>
      <c r="E514" s="950" t="s">
        <v>469</v>
      </c>
      <c r="F514" s="950" t="s">
        <v>470</v>
      </c>
      <c r="G514" s="950" t="s">
        <v>550</v>
      </c>
    </row>
    <row r="515" spans="1:9" x14ac:dyDescent="0.25">
      <c r="A515" s="950" t="str">
        <f>Inek2022A1a2a[PEPP]&amp;"#"&amp;Inek2022A1a2a[Klasse]</f>
        <v>PF02Z#0</v>
      </c>
      <c r="B515" s="950">
        <f>Inek2022A1a2a[Klasse2]</f>
        <v>0</v>
      </c>
      <c r="C515" s="951">
        <f>Inek2022A1a2a[BewJeTag2]</f>
        <v>0</v>
      </c>
      <c r="D515" s="950" t="s">
        <v>394</v>
      </c>
      <c r="E515" s="950" t="s">
        <v>469</v>
      </c>
      <c r="F515" s="950" t="s">
        <v>472</v>
      </c>
      <c r="G515" s="950" t="s">
        <v>473</v>
      </c>
    </row>
    <row r="516" spans="1:9" x14ac:dyDescent="0.25">
      <c r="A516" s="950" t="str">
        <f>Inek2022A1a2a[PEPP]&amp;"#"&amp;Inek2022A1a2a[Klasse]</f>
        <v>PF03Z#0</v>
      </c>
      <c r="B516" s="950">
        <f>Inek2022A1a2a[Klasse2]</f>
        <v>0</v>
      </c>
      <c r="C516" s="951">
        <f>Inek2022A1a2a[BewJeTag2]</f>
        <v>0</v>
      </c>
      <c r="D516" s="950" t="s">
        <v>394</v>
      </c>
      <c r="E516" s="950" t="s">
        <v>469</v>
      </c>
      <c r="F516" s="950" t="s">
        <v>474</v>
      </c>
      <c r="G516" s="950" t="s">
        <v>475</v>
      </c>
    </row>
    <row r="517" spans="1:9" x14ac:dyDescent="0.25">
      <c r="A517" s="950" t="str">
        <f>Inek2022A1a2a[PEPP]&amp;"#"&amp;Inek2022A1a2a[Klasse]</f>
        <v>PF04Z#0</v>
      </c>
      <c r="B517" s="950">
        <f>Inek2022A1a2a[Klasse2]</f>
        <v>0</v>
      </c>
      <c r="C517" s="951">
        <f>Inek2022A1a2a[BewJeTag2]</f>
        <v>0</v>
      </c>
      <c r="D517" s="950" t="s">
        <v>394</v>
      </c>
      <c r="E517" s="950" t="s">
        <v>469</v>
      </c>
      <c r="F517" s="950" t="s">
        <v>476</v>
      </c>
      <c r="G517" s="950" t="s">
        <v>477</v>
      </c>
    </row>
    <row r="518" spans="1:9" x14ac:dyDescent="0.25">
      <c r="A518" s="950" t="str">
        <f>Inek2022A1a2a[PEPP]&amp;"#"&amp;Inek2022A1a2a[Klasse]</f>
        <v>PF96Z#0</v>
      </c>
      <c r="B518" s="950">
        <f>Inek2022A1a2a[Klasse2]</f>
        <v>0</v>
      </c>
      <c r="C518" s="951">
        <f>Inek2022A1a2a[BewJeTag2]</f>
        <v>0</v>
      </c>
      <c r="D518" s="950" t="s">
        <v>394</v>
      </c>
      <c r="E518" s="950" t="s">
        <v>469</v>
      </c>
      <c r="F518" s="950" t="s">
        <v>478</v>
      </c>
      <c r="G518" s="950" t="s">
        <v>479</v>
      </c>
    </row>
    <row r="519" spans="1:9" x14ac:dyDescent="0.25">
      <c r="A519" s="950" t="str">
        <f>Inek2022A1a2a[PEPP]&amp;"#"&amp;Inek2022A1a2a[Klasse]</f>
        <v>TA02Z#1</v>
      </c>
      <c r="B519" s="950">
        <f>Inek2022A1a2a[Klasse2]</f>
        <v>1</v>
      </c>
      <c r="C519" s="951">
        <f>Inek2022A1a2a[BewJeTag2]</f>
        <v>0.82199999999999995</v>
      </c>
      <c r="D519" s="950" t="s">
        <v>480</v>
      </c>
      <c r="E519" s="950" t="s">
        <v>481</v>
      </c>
      <c r="F519" s="950" t="s">
        <v>482</v>
      </c>
      <c r="G519" s="950" t="s">
        <v>483</v>
      </c>
      <c r="H519" s="950">
        <v>1</v>
      </c>
      <c r="I519" s="951">
        <v>0.82199999999999995</v>
      </c>
    </row>
    <row r="520" spans="1:9" x14ac:dyDescent="0.25">
      <c r="A520" s="950" t="str">
        <f>Inek2022A1a2a[PEPP]&amp;"#"&amp;Inek2022A1a2a[Klasse]</f>
        <v>TA15Z#1</v>
      </c>
      <c r="B520" s="950">
        <f>Inek2022A1a2a[Klasse2]</f>
        <v>1</v>
      </c>
      <c r="C520" s="951">
        <f>Inek2022A1a2a[BewJeTag2]</f>
        <v>0.83179999999999998</v>
      </c>
      <c r="D520" s="950" t="s">
        <v>480</v>
      </c>
      <c r="E520" s="950" t="s">
        <v>481</v>
      </c>
      <c r="F520" s="950" t="s">
        <v>484</v>
      </c>
      <c r="G520" s="950" t="s">
        <v>485</v>
      </c>
      <c r="H520" s="950">
        <v>1</v>
      </c>
      <c r="I520" s="951">
        <v>0.83179999999999998</v>
      </c>
    </row>
    <row r="521" spans="1:9" x14ac:dyDescent="0.25">
      <c r="A521" s="950" t="str">
        <f>Inek2022A1a2a[PEPP]&amp;"#"&amp;Inek2022A1a2a[Klasse]</f>
        <v>TA19Z#1</v>
      </c>
      <c r="B521" s="950">
        <f>Inek2022A1a2a[Klasse2]</f>
        <v>1</v>
      </c>
      <c r="C521" s="951">
        <f>Inek2022A1a2a[BewJeTag2]</f>
        <v>0.77810000000000001</v>
      </c>
      <c r="D521" s="950" t="s">
        <v>480</v>
      </c>
      <c r="E521" s="950" t="s">
        <v>481</v>
      </c>
      <c r="F521" s="950" t="s">
        <v>486</v>
      </c>
      <c r="G521" s="950" t="s">
        <v>487</v>
      </c>
      <c r="H521" s="950">
        <v>1</v>
      </c>
      <c r="I521" s="951">
        <v>0.77810000000000001</v>
      </c>
    </row>
    <row r="522" spans="1:9" x14ac:dyDescent="0.25">
      <c r="A522" s="950" t="str">
        <f>Inek2022A1a2a[PEPP]&amp;"#"&amp;Inek2022A1a2a[Klasse]</f>
        <v>TA20Z#1</v>
      </c>
      <c r="B522" s="950">
        <f>Inek2022A1a2a[Klasse2]</f>
        <v>1</v>
      </c>
      <c r="C522" s="951">
        <f>Inek2022A1a2a[BewJeTag2]</f>
        <v>0.71579999999999999</v>
      </c>
      <c r="D522" s="950" t="s">
        <v>480</v>
      </c>
      <c r="E522" s="950" t="s">
        <v>481</v>
      </c>
      <c r="F522" s="950" t="s">
        <v>488</v>
      </c>
      <c r="G522" s="950" t="s">
        <v>489</v>
      </c>
      <c r="H522" s="950">
        <v>1</v>
      </c>
      <c r="I522" s="951">
        <v>0.71579999999999999</v>
      </c>
    </row>
    <row r="523" spans="1:9" x14ac:dyDescent="0.25">
      <c r="A523" s="950" t="str">
        <f>Inek2022A1a2a[PEPP]&amp;"#"&amp;Inek2022A1a2a[Klasse]</f>
        <v>TK04Z#1</v>
      </c>
      <c r="B523" s="950">
        <f>Inek2022A1a2a[Klasse2]</f>
        <v>1</v>
      </c>
      <c r="C523" s="951">
        <f>Inek2022A1a2a[BewJeTag2]</f>
        <v>1.1919</v>
      </c>
      <c r="D523" s="950" t="s">
        <v>480</v>
      </c>
      <c r="E523" s="950" t="s">
        <v>541</v>
      </c>
      <c r="F523" s="950" t="s">
        <v>491</v>
      </c>
      <c r="G523" s="950" t="s">
        <v>492</v>
      </c>
      <c r="H523" s="950">
        <v>1</v>
      </c>
      <c r="I523" s="951">
        <v>1.1919</v>
      </c>
    </row>
    <row r="524" spans="1:9" x14ac:dyDescent="0.25">
      <c r="A524" s="950" t="str">
        <f>Inek2022A1a2a[PEPP]&amp;"#"&amp;Inek2022A1a2a[Klasse]</f>
        <v>TK14Z#1</v>
      </c>
      <c r="B524" s="950">
        <f>Inek2022A1a2a[Klasse2]</f>
        <v>1</v>
      </c>
      <c r="C524" s="951">
        <f>Inek2022A1a2a[BewJeTag2]</f>
        <v>1.2819</v>
      </c>
      <c r="D524" s="950" t="s">
        <v>480</v>
      </c>
      <c r="E524" s="950" t="s">
        <v>541</v>
      </c>
      <c r="F524" s="950" t="s">
        <v>493</v>
      </c>
      <c r="G524" s="950" t="s">
        <v>494</v>
      </c>
      <c r="H524" s="950">
        <v>1</v>
      </c>
      <c r="I524" s="951">
        <v>1.2819</v>
      </c>
    </row>
    <row r="525" spans="1:9" x14ac:dyDescent="0.25">
      <c r="A525" s="950" t="str">
        <f>Inek2022A1a2a[PEPP]&amp;"#"&amp;Inek2022A1a2a[Klasse]</f>
        <v>TP20Z#1</v>
      </c>
      <c r="B525" s="950">
        <f>Inek2022A1a2a[Klasse2]</f>
        <v>1</v>
      </c>
      <c r="C525" s="951">
        <f>Inek2022A1a2a[BewJeTag2]</f>
        <v>0.71579999999999999</v>
      </c>
      <c r="D525" s="950" t="s">
        <v>480</v>
      </c>
      <c r="E525" s="950" t="s">
        <v>495</v>
      </c>
      <c r="F525" s="950" t="s">
        <v>496</v>
      </c>
      <c r="G525" s="950" t="s">
        <v>497</v>
      </c>
      <c r="H525" s="950">
        <v>1</v>
      </c>
      <c r="I525" s="951">
        <v>0.71579999999999999</v>
      </c>
    </row>
  </sheetData>
  <pageMargins left="0.7" right="0.7" top="0.78740157499999996" bottom="0.78740157499999996"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2">
    <tabColor theme="7"/>
  </sheetPr>
  <dimension ref="A1:I18"/>
  <sheetViews>
    <sheetView zoomScaleNormal="100" workbookViewId="0"/>
  </sheetViews>
  <sheetFormatPr baseColWidth="10" defaultColWidth="10.625" defaultRowHeight="15" x14ac:dyDescent="0.25"/>
  <cols>
    <col min="1" max="1" width="21.25" style="961" bestFit="1" customWidth="1"/>
    <col min="2" max="2" width="9" style="961" bestFit="1" customWidth="1"/>
    <col min="3" max="3" width="15.625" style="960" bestFit="1" customWidth="1"/>
    <col min="4" max="4" width="6.875" style="961" bestFit="1" customWidth="1"/>
    <col min="5" max="5" width="138.125" style="961" bestFit="1" customWidth="1"/>
    <col min="6" max="6" width="9.625" style="961" bestFit="1" customWidth="1"/>
    <col min="7" max="7" width="10.125" style="961" bestFit="1" customWidth="1"/>
    <col min="8" max="8" width="138.125" style="961" bestFit="1" customWidth="1"/>
    <col min="9" max="9" width="16.875" style="960" bestFit="1" customWidth="1"/>
    <col min="10" max="16384" width="10.625" style="961"/>
  </cols>
  <sheetData>
    <row r="1" spans="1:9" ht="18.75" x14ac:dyDescent="0.3">
      <c r="A1" s="959" t="s">
        <v>553</v>
      </c>
      <c r="B1" s="959"/>
    </row>
    <row r="3" spans="1:9" x14ac:dyDescent="0.25">
      <c r="A3" s="961" t="s">
        <v>554</v>
      </c>
      <c r="B3" s="962" t="s">
        <v>555</v>
      </c>
      <c r="C3" s="960" t="s">
        <v>389</v>
      </c>
      <c r="D3" s="961" t="s">
        <v>556</v>
      </c>
      <c r="E3" s="961" t="s">
        <v>391</v>
      </c>
      <c r="F3" s="961" t="s">
        <v>557</v>
      </c>
      <c r="G3" s="961" t="s">
        <v>558</v>
      </c>
      <c r="H3" s="961" t="s">
        <v>559</v>
      </c>
      <c r="I3" s="960" t="s">
        <v>560</v>
      </c>
    </row>
    <row r="4" spans="1:9" x14ac:dyDescent="0.25">
      <c r="B4" s="961" t="str">
        <f>Inek2019A5[[#This Row],[OPS2]]</f>
        <v>9-640.0</v>
      </c>
      <c r="D4" s="961" t="s">
        <v>561</v>
      </c>
      <c r="E4" s="961" t="s">
        <v>562</v>
      </c>
      <c r="G4" s="961" t="s">
        <v>563</v>
      </c>
      <c r="H4" s="961" t="s">
        <v>564</v>
      </c>
    </row>
    <row r="5" spans="1:9" x14ac:dyDescent="0.25">
      <c r="A5" s="961" t="str">
        <f>Inek2019A5[[#This Row],[ETD2]]</f>
        <v>ET01.04</v>
      </c>
      <c r="B5" s="961" t="str">
        <f>Inek2019A5[[#This Row],[OPS2]]</f>
        <v>9-640.06</v>
      </c>
      <c r="C5" s="960">
        <f>Inek2019A5[[#This Row],[BewProTag2]]</f>
        <v>1.1997</v>
      </c>
      <c r="D5" s="961" t="s">
        <v>565</v>
      </c>
      <c r="E5" s="961" t="s">
        <v>562</v>
      </c>
      <c r="F5" s="961" t="s">
        <v>566</v>
      </c>
      <c r="G5" s="961" t="s">
        <v>567</v>
      </c>
      <c r="H5" s="961" t="s">
        <v>568</v>
      </c>
      <c r="I5" s="960">
        <v>1.1997</v>
      </c>
    </row>
    <row r="6" spans="1:9" x14ac:dyDescent="0.25">
      <c r="A6" s="961" t="str">
        <f>Inek2019A5[[#This Row],[ETD2]]</f>
        <v>ET01.05</v>
      </c>
      <c r="B6" s="961" t="str">
        <f>Inek2019A5[[#This Row],[OPS2]]</f>
        <v>9-640.07</v>
      </c>
      <c r="C6" s="960">
        <f>Inek2019A5[[#This Row],[BewProTag2]]</f>
        <v>1.9173</v>
      </c>
      <c r="D6" s="961" t="s">
        <v>569</v>
      </c>
      <c r="E6" s="961" t="s">
        <v>562</v>
      </c>
      <c r="F6" s="961" t="s">
        <v>570</v>
      </c>
      <c r="G6" s="961" t="s">
        <v>571</v>
      </c>
      <c r="H6" s="961" t="s">
        <v>572</v>
      </c>
      <c r="I6" s="960">
        <v>1.9173</v>
      </c>
    </row>
    <row r="7" spans="1:9" x14ac:dyDescent="0.25">
      <c r="A7" s="961" t="str">
        <f>Inek2019A5[[#This Row],[ETD2]]</f>
        <v>ET01.06</v>
      </c>
      <c r="B7" s="961" t="str">
        <f>Inek2019A5[[#This Row],[OPS2]]</f>
        <v>9-640.08</v>
      </c>
      <c r="C7" s="960">
        <f>Inek2019A5[[#This Row],[BewProTag2]]</f>
        <v>2.9756</v>
      </c>
      <c r="D7" s="961" t="s">
        <v>573</v>
      </c>
      <c r="E7" s="961" t="s">
        <v>562</v>
      </c>
      <c r="F7" s="961" t="s">
        <v>574</v>
      </c>
      <c r="G7" s="961" t="s">
        <v>575</v>
      </c>
      <c r="H7" s="961" t="s">
        <v>576</v>
      </c>
      <c r="I7" s="960">
        <v>2.9756</v>
      </c>
    </row>
    <row r="8" spans="1:9" x14ac:dyDescent="0.25">
      <c r="A8" s="961" t="str">
        <f>Inek2019A5[[#This Row],[ETD2]]</f>
        <v>ET02.03</v>
      </c>
      <c r="B8" s="961" t="str">
        <f>Inek2019A5[[#This Row],[OPS2]]</f>
        <v>9-619</v>
      </c>
      <c r="C8" s="960">
        <f>Inek2019A5[[#This Row],[BewProTag2]]</f>
        <v>0.18099999999999999</v>
      </c>
      <c r="D8" s="961" t="s">
        <v>565</v>
      </c>
      <c r="E8" s="961" t="s">
        <v>577</v>
      </c>
      <c r="F8" s="961" t="s">
        <v>578</v>
      </c>
      <c r="G8" s="961" t="s">
        <v>579</v>
      </c>
      <c r="H8" s="961" t="s">
        <v>580</v>
      </c>
      <c r="I8" s="960">
        <v>0.18099999999999999</v>
      </c>
    </row>
    <row r="9" spans="1:9" x14ac:dyDescent="0.25">
      <c r="A9" s="961" t="str">
        <f>Inek2019A5[[#This Row],[ETD2]]</f>
        <v>ET02.04</v>
      </c>
      <c r="B9" s="961" t="str">
        <f>Inek2019A5[[#This Row],[OPS2]]</f>
        <v>9-61a</v>
      </c>
      <c r="C9" s="960">
        <f>Inek2019A5[[#This Row],[BewProTag2]]</f>
        <v>0.2268</v>
      </c>
      <c r="D9" s="961" t="s">
        <v>569</v>
      </c>
      <c r="E9" s="961" t="s">
        <v>577</v>
      </c>
      <c r="F9" s="961" t="s">
        <v>581</v>
      </c>
      <c r="G9" s="961" t="s">
        <v>582</v>
      </c>
      <c r="H9" s="961" t="s">
        <v>583</v>
      </c>
      <c r="I9" s="960">
        <v>0.2268</v>
      </c>
    </row>
    <row r="10" spans="1:9" x14ac:dyDescent="0.25">
      <c r="A10" s="961" t="str">
        <f>Inek2019A5[[#This Row],[ETD2]]</f>
        <v>ET02.05</v>
      </c>
      <c r="B10" s="961" t="str">
        <f>Inek2019A5[[#This Row],[OPS2]]</f>
        <v>9-61b</v>
      </c>
      <c r="C10" s="960">
        <f>Inek2019A5[[#This Row],[BewProTag2]]</f>
        <v>0.25690000000000002</v>
      </c>
      <c r="D10" s="961" t="s">
        <v>573</v>
      </c>
      <c r="E10" s="961" t="s">
        <v>577</v>
      </c>
      <c r="F10" s="961" t="s">
        <v>584</v>
      </c>
      <c r="G10" s="961" t="s">
        <v>585</v>
      </c>
      <c r="H10" s="961" t="s">
        <v>586</v>
      </c>
      <c r="I10" s="960">
        <v>0.25690000000000002</v>
      </c>
    </row>
    <row r="11" spans="1:9" x14ac:dyDescent="0.25">
      <c r="B11" s="961" t="str">
        <f>Inek2019A5[[#This Row],[OPS2]]</f>
        <v>9-693.0</v>
      </c>
      <c r="D11" s="961" t="s">
        <v>587</v>
      </c>
      <c r="E11" s="961" t="s">
        <v>588</v>
      </c>
      <c r="G11" s="961" t="s">
        <v>589</v>
      </c>
      <c r="H11" s="961" t="s">
        <v>588</v>
      </c>
    </row>
    <row r="12" spans="1:9" x14ac:dyDescent="0.25">
      <c r="A12" s="961" t="str">
        <f>Inek2019A5[[#This Row],[ETD2]]</f>
        <v>ET04.01</v>
      </c>
      <c r="B12" s="961" t="str">
        <f>Inek2019A5[[#This Row],[OPS2]]</f>
        <v>9-693.03</v>
      </c>
      <c r="C12" s="960">
        <f>Inek2019A5[[#This Row],[BewProTag2]]</f>
        <v>0.58089999999999997</v>
      </c>
      <c r="D12" s="961" t="s">
        <v>590</v>
      </c>
      <c r="E12" s="961" t="s">
        <v>588</v>
      </c>
      <c r="F12" s="961" t="s">
        <v>591</v>
      </c>
      <c r="G12" s="961" t="s">
        <v>592</v>
      </c>
      <c r="H12" s="961" t="s">
        <v>593</v>
      </c>
      <c r="I12" s="960">
        <v>0.58089999999999997</v>
      </c>
    </row>
    <row r="13" spans="1:9" x14ac:dyDescent="0.25">
      <c r="A13" s="961" t="str">
        <f>Inek2019A5[[#This Row],[ETD2]]</f>
        <v>ET04.02</v>
      </c>
      <c r="B13" s="961" t="str">
        <f>Inek2019A5[[#This Row],[OPS2]]</f>
        <v>9-693.04</v>
      </c>
      <c r="C13" s="960">
        <f>Inek2019A5[[#This Row],[BewProTag2]]</f>
        <v>0.87870000000000004</v>
      </c>
      <c r="D13" s="961" t="s">
        <v>594</v>
      </c>
      <c r="E13" s="961" t="s">
        <v>588</v>
      </c>
      <c r="F13" s="961" t="s">
        <v>595</v>
      </c>
      <c r="G13" s="961" t="s">
        <v>596</v>
      </c>
      <c r="H13" s="961" t="s">
        <v>572</v>
      </c>
      <c r="I13" s="960">
        <v>0.87870000000000004</v>
      </c>
    </row>
    <row r="14" spans="1:9" x14ac:dyDescent="0.25">
      <c r="A14" s="961" t="str">
        <f>Inek2019A5[[#This Row],[ETD2]]</f>
        <v>ET04.03</v>
      </c>
      <c r="B14" s="961" t="str">
        <f>Inek2019A5[[#This Row],[OPS2]]</f>
        <v>9-693.05</v>
      </c>
      <c r="C14" s="960">
        <f>Inek2019A5[[#This Row],[BewProTag2]]</f>
        <v>1.2654000000000001</v>
      </c>
      <c r="D14" s="961" t="s">
        <v>597</v>
      </c>
      <c r="E14" s="961" t="s">
        <v>588</v>
      </c>
      <c r="F14" s="961" t="s">
        <v>598</v>
      </c>
      <c r="G14" s="961" t="s">
        <v>599</v>
      </c>
      <c r="H14" s="961" t="s">
        <v>576</v>
      </c>
      <c r="I14" s="960">
        <v>1.2654000000000001</v>
      </c>
    </row>
    <row r="15" spans="1:9" x14ac:dyDescent="0.25">
      <c r="B15" s="961" t="str">
        <f>Inek2019A5[[#This Row],[OPS2]]</f>
        <v>9-693.1</v>
      </c>
      <c r="D15" s="961" t="s">
        <v>600</v>
      </c>
      <c r="E15" s="961" t="s">
        <v>601</v>
      </c>
      <c r="G15" s="961" t="s">
        <v>602</v>
      </c>
      <c r="H15" s="961" t="s">
        <v>601</v>
      </c>
    </row>
    <row r="16" spans="1:9" x14ac:dyDescent="0.25">
      <c r="A16" s="961" t="str">
        <f>Inek2019A5[[#This Row],[ETD2]]</f>
        <v>ET05.01</v>
      </c>
      <c r="B16" s="961" t="str">
        <f>Inek2019A5[[#This Row],[OPS2]]</f>
        <v>9-693.13</v>
      </c>
      <c r="C16" s="960">
        <f>Inek2019A5[[#This Row],[BewProTag2]]</f>
        <v>1.4545999999999999</v>
      </c>
      <c r="D16" s="961" t="s">
        <v>594</v>
      </c>
      <c r="E16" s="961" t="s">
        <v>601</v>
      </c>
      <c r="F16" s="961" t="s">
        <v>603</v>
      </c>
      <c r="G16" s="961" t="s">
        <v>604</v>
      </c>
      <c r="H16" s="961" t="s">
        <v>593</v>
      </c>
      <c r="I16" s="960">
        <v>1.4545999999999999</v>
      </c>
    </row>
    <row r="17" spans="1:9" x14ac:dyDescent="0.25">
      <c r="A17" s="961" t="str">
        <f>Inek2019A5[[#This Row],[ETD2]]</f>
        <v>ET05.02</v>
      </c>
      <c r="B17" s="961" t="str">
        <f>Inek2019A5[[#This Row],[OPS2]]</f>
        <v>9-693.14</v>
      </c>
      <c r="C17" s="960">
        <f>Inek2019A5[[#This Row],[BewProTag2]]</f>
        <v>2.0838000000000001</v>
      </c>
      <c r="D17" s="961" t="s">
        <v>597</v>
      </c>
      <c r="E17" s="961" t="s">
        <v>601</v>
      </c>
      <c r="F17" s="961" t="s">
        <v>605</v>
      </c>
      <c r="G17" s="961" t="s">
        <v>606</v>
      </c>
      <c r="H17" s="961" t="s">
        <v>572</v>
      </c>
      <c r="I17" s="960">
        <v>2.0838000000000001</v>
      </c>
    </row>
    <row r="18" spans="1:9" x14ac:dyDescent="0.25">
      <c r="A18" s="961" t="str">
        <f>Inek2019A5[[#This Row],[ETD2]]</f>
        <v>ET05.03</v>
      </c>
      <c r="B18" s="961" t="str">
        <f>Inek2019A5[[#This Row],[OPS2]]</f>
        <v>9-693.15</v>
      </c>
      <c r="C18" s="960">
        <f>Inek2019A5[[#This Row],[BewProTag2]]</f>
        <v>3.2446999999999999</v>
      </c>
      <c r="D18" s="961" t="s">
        <v>607</v>
      </c>
      <c r="E18" s="961" t="s">
        <v>601</v>
      </c>
      <c r="F18" s="961" t="s">
        <v>608</v>
      </c>
      <c r="G18" s="961" t="s">
        <v>609</v>
      </c>
      <c r="H18" s="961" t="s">
        <v>576</v>
      </c>
      <c r="I18" s="960">
        <v>3.2446999999999999</v>
      </c>
    </row>
  </sheetData>
  <pageMargins left="0.7" right="0.7" top="0.78740157499999996" bottom="0.78740157499999996" header="0.3" footer="0.3"/>
  <pageSetup paperSize="9" orientation="portrait" r:id="rId1"/>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3">
    <tabColor theme="7"/>
  </sheetPr>
  <dimension ref="A1:I18"/>
  <sheetViews>
    <sheetView zoomScaleNormal="100" workbookViewId="0"/>
  </sheetViews>
  <sheetFormatPr baseColWidth="10" defaultColWidth="10.625" defaultRowHeight="15" x14ac:dyDescent="0.25"/>
  <cols>
    <col min="1" max="1" width="21" style="968" bestFit="1" customWidth="1"/>
    <col min="2" max="2" width="7.25" style="968" bestFit="1" customWidth="1"/>
    <col min="3" max="3" width="11.5" style="967" bestFit="1" customWidth="1"/>
    <col min="4" max="4" width="5.875" style="968" bestFit="1" customWidth="1"/>
    <col min="5" max="5" width="129.875" style="968" bestFit="1" customWidth="1"/>
    <col min="6" max="6" width="6.625" style="968" bestFit="1" customWidth="1"/>
    <col min="7" max="7" width="7.25" style="968" bestFit="1" customWidth="1"/>
    <col min="8" max="8" width="129.875" style="968" bestFit="1" customWidth="1"/>
    <col min="9" max="9" width="12.375" style="967" bestFit="1" customWidth="1"/>
    <col min="10" max="16384" width="10.625" style="968"/>
  </cols>
  <sheetData>
    <row r="1" spans="1:9" ht="18.75" x14ac:dyDescent="0.3">
      <c r="A1" s="966" t="s">
        <v>611</v>
      </c>
      <c r="B1" s="966"/>
    </row>
    <row r="3" spans="1:9" x14ac:dyDescent="0.25">
      <c r="A3" s="968" t="s">
        <v>554</v>
      </c>
      <c r="B3" s="969" t="s">
        <v>555</v>
      </c>
      <c r="C3" s="967" t="s">
        <v>389</v>
      </c>
      <c r="D3" s="968" t="s">
        <v>556</v>
      </c>
      <c r="E3" s="968" t="s">
        <v>391</v>
      </c>
      <c r="F3" s="968" t="s">
        <v>557</v>
      </c>
      <c r="G3" s="968" t="s">
        <v>558</v>
      </c>
      <c r="H3" s="968" t="s">
        <v>559</v>
      </c>
      <c r="I3" s="967" t="s">
        <v>560</v>
      </c>
    </row>
    <row r="4" spans="1:9" x14ac:dyDescent="0.25">
      <c r="D4" s="968" t="s">
        <v>561</v>
      </c>
      <c r="E4" s="968" t="s">
        <v>562</v>
      </c>
      <c r="H4" s="968" t="s">
        <v>564</v>
      </c>
    </row>
    <row r="5" spans="1:9" x14ac:dyDescent="0.25">
      <c r="A5" s="968" t="str">
        <f>Inek2020A5[[#This Row],[ETD2]]</f>
        <v>ET01.04</v>
      </c>
      <c r="B5" s="968" t="str">
        <f>Inek2020A5[[#This Row],[OPS2]]</f>
        <v>9-640.06</v>
      </c>
      <c r="C5" s="967">
        <f>Inek2020A5[[#This Row],[BewProTag2]]</f>
        <v>1.2306999999999999</v>
      </c>
      <c r="D5" s="968" t="s">
        <v>561</v>
      </c>
      <c r="E5" s="968" t="s">
        <v>562</v>
      </c>
      <c r="F5" s="968" t="s">
        <v>566</v>
      </c>
      <c r="G5" s="968" t="s">
        <v>567</v>
      </c>
      <c r="H5" s="968" t="s">
        <v>568</v>
      </c>
      <c r="I5" s="967">
        <v>1.2306999999999999</v>
      </c>
    </row>
    <row r="6" spans="1:9" x14ac:dyDescent="0.25">
      <c r="A6" s="968" t="str">
        <f>Inek2020A5[[#This Row],[ETD2]]</f>
        <v>ET01.05</v>
      </c>
      <c r="B6" s="968" t="str">
        <f>Inek2020A5[[#This Row],[OPS2]]</f>
        <v>9-640.07</v>
      </c>
      <c r="C6" s="967">
        <f>Inek2020A5[[#This Row],[BewProTag2]]</f>
        <v>1.9921</v>
      </c>
      <c r="D6" s="968" t="s">
        <v>561</v>
      </c>
      <c r="E6" s="968" t="s">
        <v>562</v>
      </c>
      <c r="F6" s="968" t="s">
        <v>570</v>
      </c>
      <c r="G6" s="968" t="s">
        <v>571</v>
      </c>
      <c r="H6" s="968" t="s">
        <v>572</v>
      </c>
      <c r="I6" s="967">
        <v>1.9921</v>
      </c>
    </row>
    <row r="7" spans="1:9" x14ac:dyDescent="0.25">
      <c r="A7" s="968" t="str">
        <f>Inek2020A5[[#This Row],[ETD2]]</f>
        <v>ET01.06</v>
      </c>
      <c r="B7" s="968" t="str">
        <f>Inek2020A5[[#This Row],[OPS2]]</f>
        <v>9-640.08</v>
      </c>
      <c r="C7" s="967">
        <f>Inek2020A5[[#This Row],[BewProTag2]]</f>
        <v>2.9849999999999999</v>
      </c>
      <c r="D7" s="968" t="s">
        <v>561</v>
      </c>
      <c r="E7" s="968" t="s">
        <v>562</v>
      </c>
      <c r="F7" s="968" t="s">
        <v>574</v>
      </c>
      <c r="G7" s="968" t="s">
        <v>575</v>
      </c>
      <c r="H7" s="968" t="s">
        <v>576</v>
      </c>
      <c r="I7" s="967">
        <v>2.9849999999999999</v>
      </c>
    </row>
    <row r="8" spans="1:9" x14ac:dyDescent="0.25">
      <c r="A8" s="968" t="str">
        <f>Inek2020A5[[#This Row],[ETD2]]</f>
        <v>ET02.03</v>
      </c>
      <c r="B8" s="968" t="str">
        <f>Inek2020A5[[#This Row],[OPS2]]</f>
        <v>9-619</v>
      </c>
      <c r="C8" s="967">
        <f>Inek2020A5[[#This Row],[BewProTag2]]</f>
        <v>0.1779</v>
      </c>
      <c r="D8" s="968" t="s">
        <v>565</v>
      </c>
      <c r="E8" s="968" t="s">
        <v>577</v>
      </c>
      <c r="F8" s="968" t="s">
        <v>578</v>
      </c>
      <c r="G8" s="968" t="s">
        <v>579</v>
      </c>
      <c r="H8" s="968" t="s">
        <v>580</v>
      </c>
      <c r="I8" s="967">
        <v>0.1779</v>
      </c>
    </row>
    <row r="9" spans="1:9" x14ac:dyDescent="0.25">
      <c r="A9" s="968" t="str">
        <f>Inek2020A5[[#This Row],[ETD2]]</f>
        <v>ET02.04</v>
      </c>
      <c r="B9" s="968" t="str">
        <f>Inek2020A5[[#This Row],[OPS2]]</f>
        <v>9-61a</v>
      </c>
      <c r="C9" s="967">
        <f>Inek2020A5[[#This Row],[BewProTag2]]</f>
        <v>0.20930000000000001</v>
      </c>
      <c r="D9" s="968" t="s">
        <v>565</v>
      </c>
      <c r="E9" s="968" t="s">
        <v>577</v>
      </c>
      <c r="F9" s="968" t="s">
        <v>581</v>
      </c>
      <c r="G9" s="968" t="s">
        <v>582</v>
      </c>
      <c r="H9" s="968" t="s">
        <v>583</v>
      </c>
      <c r="I9" s="967">
        <v>0.20930000000000001</v>
      </c>
    </row>
    <row r="10" spans="1:9" x14ac:dyDescent="0.25">
      <c r="A10" s="968" t="str">
        <f>Inek2020A5[[#This Row],[ETD2]]</f>
        <v>ET02.05</v>
      </c>
      <c r="B10" s="968" t="str">
        <f>Inek2020A5[[#This Row],[OPS2]]</f>
        <v>9-61b</v>
      </c>
      <c r="C10" s="967">
        <f>Inek2020A5[[#This Row],[BewProTag2]]</f>
        <v>0.24299999999999999</v>
      </c>
      <c r="D10" s="968" t="s">
        <v>565</v>
      </c>
      <c r="E10" s="968" t="s">
        <v>577</v>
      </c>
      <c r="F10" s="968" t="s">
        <v>584</v>
      </c>
      <c r="G10" s="968" t="s">
        <v>585</v>
      </c>
      <c r="H10" s="968" t="s">
        <v>586</v>
      </c>
      <c r="I10" s="967">
        <v>0.24299999999999999</v>
      </c>
    </row>
    <row r="11" spans="1:9" x14ac:dyDescent="0.25">
      <c r="D11" s="968" t="s">
        <v>587</v>
      </c>
      <c r="E11" s="968" t="s">
        <v>588</v>
      </c>
      <c r="H11" s="968" t="s">
        <v>588</v>
      </c>
    </row>
    <row r="12" spans="1:9" x14ac:dyDescent="0.25">
      <c r="A12" s="968" t="str">
        <f>Inek2020A5[[#This Row],[ETD2]]</f>
        <v>ET04.01</v>
      </c>
      <c r="B12" s="968" t="str">
        <f>Inek2020A5[[#This Row],[OPS2]]</f>
        <v>9-693.03</v>
      </c>
      <c r="C12" s="967">
        <f>Inek2020A5[[#This Row],[BewProTag2]]</f>
        <v>0.63470000000000004</v>
      </c>
      <c r="D12" s="968" t="s">
        <v>587</v>
      </c>
      <c r="E12" s="968" t="s">
        <v>588</v>
      </c>
      <c r="F12" s="968" t="s">
        <v>591</v>
      </c>
      <c r="G12" s="968" t="s">
        <v>592</v>
      </c>
      <c r="H12" s="968" t="s">
        <v>593</v>
      </c>
      <c r="I12" s="967">
        <v>0.63470000000000004</v>
      </c>
    </row>
    <row r="13" spans="1:9" x14ac:dyDescent="0.25">
      <c r="A13" s="968" t="str">
        <f>Inek2020A5[[#This Row],[ETD2]]</f>
        <v>ET04.02</v>
      </c>
      <c r="B13" s="968" t="str">
        <f>Inek2020A5[[#This Row],[OPS2]]</f>
        <v>9-693.04</v>
      </c>
      <c r="C13" s="967">
        <f>Inek2020A5[[#This Row],[BewProTag2]]</f>
        <v>0.75600000000000001</v>
      </c>
      <c r="D13" s="968" t="s">
        <v>587</v>
      </c>
      <c r="E13" s="968" t="s">
        <v>588</v>
      </c>
      <c r="F13" s="968" t="s">
        <v>595</v>
      </c>
      <c r="G13" s="968" t="s">
        <v>596</v>
      </c>
      <c r="H13" s="968" t="s">
        <v>572</v>
      </c>
      <c r="I13" s="967">
        <v>0.75600000000000001</v>
      </c>
    </row>
    <row r="14" spans="1:9" x14ac:dyDescent="0.25">
      <c r="A14" s="968" t="str">
        <f>Inek2020A5[[#This Row],[ETD2]]</f>
        <v>ET04.03</v>
      </c>
      <c r="B14" s="968" t="str">
        <f>Inek2020A5[[#This Row],[OPS2]]</f>
        <v>9-693.05</v>
      </c>
      <c r="C14" s="967">
        <f>Inek2020A5[[#This Row],[BewProTag2]]</f>
        <v>1.2154</v>
      </c>
      <c r="D14" s="968" t="s">
        <v>587</v>
      </c>
      <c r="E14" s="968" t="s">
        <v>588</v>
      </c>
      <c r="F14" s="968" t="s">
        <v>598</v>
      </c>
      <c r="G14" s="968" t="s">
        <v>599</v>
      </c>
      <c r="H14" s="968" t="s">
        <v>576</v>
      </c>
      <c r="I14" s="967">
        <v>1.2154</v>
      </c>
    </row>
    <row r="15" spans="1:9" x14ac:dyDescent="0.25">
      <c r="D15" s="968" t="s">
        <v>600</v>
      </c>
      <c r="E15" s="968" t="s">
        <v>601</v>
      </c>
      <c r="H15" s="968" t="s">
        <v>601</v>
      </c>
    </row>
    <row r="16" spans="1:9" x14ac:dyDescent="0.25">
      <c r="A16" s="968" t="str">
        <f>Inek2020A5[[#This Row],[ETD2]]</f>
        <v>ET05.01</v>
      </c>
      <c r="B16" s="968" t="str">
        <f>Inek2020A5[[#This Row],[OPS2]]</f>
        <v>9-693.13</v>
      </c>
      <c r="C16" s="967">
        <f>Inek2020A5[[#This Row],[BewProTag2]]</f>
        <v>1.5439000000000001</v>
      </c>
      <c r="D16" s="968" t="s">
        <v>600</v>
      </c>
      <c r="E16" s="968" t="s">
        <v>601</v>
      </c>
      <c r="F16" s="968" t="s">
        <v>603</v>
      </c>
      <c r="G16" s="968" t="s">
        <v>604</v>
      </c>
      <c r="H16" s="968" t="s">
        <v>593</v>
      </c>
      <c r="I16" s="967">
        <v>1.5439000000000001</v>
      </c>
    </row>
    <row r="17" spans="1:9" x14ac:dyDescent="0.25">
      <c r="A17" s="968" t="str">
        <f>Inek2020A5[[#This Row],[ETD2]]</f>
        <v>ET05.02</v>
      </c>
      <c r="B17" s="968" t="str">
        <f>Inek2020A5[[#This Row],[OPS2]]</f>
        <v>9-693.14</v>
      </c>
      <c r="C17" s="967">
        <f>Inek2020A5[[#This Row],[BewProTag2]]</f>
        <v>2.1385000000000001</v>
      </c>
      <c r="D17" s="968" t="s">
        <v>600</v>
      </c>
      <c r="E17" s="968" t="s">
        <v>601</v>
      </c>
      <c r="F17" s="968" t="s">
        <v>605</v>
      </c>
      <c r="G17" s="968" t="s">
        <v>606</v>
      </c>
      <c r="H17" s="968" t="s">
        <v>572</v>
      </c>
      <c r="I17" s="967">
        <v>2.1385000000000001</v>
      </c>
    </row>
    <row r="18" spans="1:9" x14ac:dyDescent="0.25">
      <c r="A18" s="968" t="str">
        <f>Inek2020A5[[#This Row],[ETD2]]</f>
        <v>ET05.03</v>
      </c>
      <c r="B18" s="968" t="str">
        <f>Inek2020A5[[#This Row],[OPS2]]</f>
        <v>9-693.15</v>
      </c>
      <c r="C18" s="967">
        <f>Inek2020A5[[#This Row],[BewProTag2]]</f>
        <v>3.4056000000000002</v>
      </c>
      <c r="D18" s="968" t="s">
        <v>600</v>
      </c>
      <c r="E18" s="968" t="s">
        <v>601</v>
      </c>
      <c r="F18" s="968" t="s">
        <v>608</v>
      </c>
      <c r="G18" s="968" t="s">
        <v>609</v>
      </c>
      <c r="H18" s="968" t="s">
        <v>576</v>
      </c>
      <c r="I18" s="967">
        <v>3.4056000000000002</v>
      </c>
    </row>
  </sheetData>
  <pageMargins left="0.7" right="0.7" top="0.78740157499999996" bottom="0.78740157499999996"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4">
    <tabColor theme="7"/>
  </sheetPr>
  <dimension ref="A1:I18"/>
  <sheetViews>
    <sheetView zoomScaleNormal="100" workbookViewId="0"/>
  </sheetViews>
  <sheetFormatPr baseColWidth="10" defaultColWidth="10.625" defaultRowHeight="15" x14ac:dyDescent="0.25"/>
  <cols>
    <col min="1" max="1" width="21" style="968" bestFit="1" customWidth="1"/>
    <col min="2" max="2" width="7.25" style="968" bestFit="1" customWidth="1"/>
    <col min="3" max="3" width="11.5" style="967" bestFit="1" customWidth="1"/>
    <col min="4" max="4" width="5.875" style="968" bestFit="1" customWidth="1"/>
    <col min="5" max="5" width="129.875" style="968" bestFit="1" customWidth="1"/>
    <col min="6" max="6" width="6.625" style="968" bestFit="1" customWidth="1"/>
    <col min="7" max="7" width="7.25" style="968" bestFit="1" customWidth="1"/>
    <col min="8" max="8" width="129.875" style="968" bestFit="1" customWidth="1"/>
    <col min="9" max="9" width="12.375" style="967" bestFit="1" customWidth="1"/>
    <col min="10" max="16384" width="10.625" style="968"/>
  </cols>
  <sheetData>
    <row r="1" spans="1:9" ht="18.75" x14ac:dyDescent="0.3">
      <c r="A1" s="966" t="s">
        <v>612</v>
      </c>
      <c r="B1" s="966"/>
    </row>
    <row r="3" spans="1:9" x14ac:dyDescent="0.25">
      <c r="A3" s="968" t="s">
        <v>554</v>
      </c>
      <c r="B3" s="969" t="s">
        <v>555</v>
      </c>
      <c r="C3" s="967" t="s">
        <v>389</v>
      </c>
      <c r="D3" s="968" t="s">
        <v>556</v>
      </c>
      <c r="E3" s="968" t="s">
        <v>391</v>
      </c>
      <c r="F3" s="968" t="s">
        <v>557</v>
      </c>
      <c r="G3" s="968" t="s">
        <v>558</v>
      </c>
      <c r="H3" s="968" t="s">
        <v>559</v>
      </c>
      <c r="I3" s="967" t="s">
        <v>560</v>
      </c>
    </row>
    <row r="4" spans="1:9" x14ac:dyDescent="0.25">
      <c r="B4" s="968" t="str">
        <f>Inek2021A5[[#This Row],[OPS2]]</f>
        <v>9-640.0</v>
      </c>
      <c r="D4" s="968" t="s">
        <v>561</v>
      </c>
      <c r="E4" s="968" t="s">
        <v>562</v>
      </c>
      <c r="G4" s="968" t="s">
        <v>563</v>
      </c>
      <c r="H4" s="968" t="s">
        <v>564</v>
      </c>
    </row>
    <row r="5" spans="1:9" x14ac:dyDescent="0.25">
      <c r="A5" s="968" t="str">
        <f>Inek2021A5[[#This Row],[ETD2]]</f>
        <v>ET01.04</v>
      </c>
      <c r="B5" s="968" t="str">
        <f>Inek2021A5[[#This Row],[OPS2]]</f>
        <v>9-640.06</v>
      </c>
      <c r="C5" s="967">
        <f>Inek2021A5[[#This Row],[BewProTag2]]</f>
        <v>1.2064999999999999</v>
      </c>
      <c r="D5" s="968" t="s">
        <v>561</v>
      </c>
      <c r="E5" s="968" t="s">
        <v>562</v>
      </c>
      <c r="F5" s="968" t="s">
        <v>566</v>
      </c>
      <c r="G5" s="968" t="s">
        <v>567</v>
      </c>
      <c r="H5" s="968" t="s">
        <v>568</v>
      </c>
      <c r="I5" s="967">
        <v>1.2064999999999999</v>
      </c>
    </row>
    <row r="6" spans="1:9" x14ac:dyDescent="0.25">
      <c r="A6" s="968" t="str">
        <f>Inek2021A5[[#This Row],[ETD2]]</f>
        <v>ET01.05</v>
      </c>
      <c r="B6" s="968" t="str">
        <f>Inek2021A5[[#This Row],[OPS2]]</f>
        <v>9-640.07</v>
      </c>
      <c r="C6" s="967">
        <f>Inek2021A5[[#This Row],[BewProTag2]]</f>
        <v>2.0459000000000001</v>
      </c>
      <c r="D6" s="968" t="s">
        <v>561</v>
      </c>
      <c r="E6" s="968" t="s">
        <v>562</v>
      </c>
      <c r="F6" s="968" t="s">
        <v>570</v>
      </c>
      <c r="G6" s="968" t="s">
        <v>571</v>
      </c>
      <c r="H6" s="968" t="s">
        <v>572</v>
      </c>
      <c r="I6" s="967">
        <v>2.0459000000000001</v>
      </c>
    </row>
    <row r="7" spans="1:9" x14ac:dyDescent="0.25">
      <c r="A7" s="968" t="str">
        <f>Inek2021A5[[#This Row],[ETD2]]</f>
        <v>ET01.06</v>
      </c>
      <c r="B7" s="968" t="str">
        <f>Inek2021A5[[#This Row],[OPS2]]</f>
        <v>9-640.08</v>
      </c>
      <c r="C7" s="967">
        <f>Inek2021A5[[#This Row],[BewProTag2]]</f>
        <v>2.8835000000000002</v>
      </c>
      <c r="D7" s="968" t="s">
        <v>561</v>
      </c>
      <c r="E7" s="968" t="s">
        <v>562</v>
      </c>
      <c r="F7" s="968" t="s">
        <v>574</v>
      </c>
      <c r="G7" s="968" t="s">
        <v>575</v>
      </c>
      <c r="H7" s="968" t="s">
        <v>576</v>
      </c>
      <c r="I7" s="967">
        <v>2.8835000000000002</v>
      </c>
    </row>
    <row r="8" spans="1:9" x14ac:dyDescent="0.25">
      <c r="A8" s="968" t="str">
        <f>Inek2021A5[[#This Row],[ETD2]]</f>
        <v>ET02.03</v>
      </c>
      <c r="B8" s="968" t="str">
        <f>Inek2021A5[[#This Row],[OPS2]]</f>
        <v>9-619</v>
      </c>
      <c r="C8" s="967">
        <f>Inek2021A5[[#This Row],[BewProTag2]]</f>
        <v>0.1772</v>
      </c>
      <c r="D8" s="968" t="s">
        <v>565</v>
      </c>
      <c r="E8" s="968" t="s">
        <v>577</v>
      </c>
      <c r="F8" s="968" t="s">
        <v>578</v>
      </c>
      <c r="G8" s="968" t="s">
        <v>579</v>
      </c>
      <c r="H8" s="968" t="s">
        <v>580</v>
      </c>
      <c r="I8" s="967">
        <v>0.1772</v>
      </c>
    </row>
    <row r="9" spans="1:9" x14ac:dyDescent="0.25">
      <c r="A9" s="968" t="str">
        <f>Inek2021A5[[#This Row],[ETD2]]</f>
        <v>ET02.04</v>
      </c>
      <c r="B9" s="968" t="str">
        <f>Inek2021A5[[#This Row],[OPS2]]</f>
        <v>9-61a</v>
      </c>
      <c r="C9" s="967">
        <f>Inek2021A5[[#This Row],[BewProTag2]]</f>
        <v>0.22070000000000001</v>
      </c>
      <c r="D9" s="968" t="s">
        <v>565</v>
      </c>
      <c r="E9" s="968" t="s">
        <v>577</v>
      </c>
      <c r="F9" s="968" t="s">
        <v>581</v>
      </c>
      <c r="G9" s="968" t="s">
        <v>582</v>
      </c>
      <c r="H9" s="968" t="s">
        <v>583</v>
      </c>
      <c r="I9" s="967">
        <v>0.22070000000000001</v>
      </c>
    </row>
    <row r="10" spans="1:9" x14ac:dyDescent="0.25">
      <c r="A10" s="968" t="str">
        <f>Inek2021A5[[#This Row],[ETD2]]</f>
        <v>ET02.05</v>
      </c>
      <c r="B10" s="968" t="str">
        <f>Inek2021A5[[#This Row],[OPS2]]</f>
        <v>9-61b</v>
      </c>
      <c r="C10" s="967">
        <f>Inek2021A5[[#This Row],[BewProTag2]]</f>
        <v>0.24260000000000001</v>
      </c>
      <c r="D10" s="968" t="s">
        <v>565</v>
      </c>
      <c r="E10" s="968" t="s">
        <v>577</v>
      </c>
      <c r="F10" s="968" t="s">
        <v>584</v>
      </c>
      <c r="G10" s="968" t="s">
        <v>585</v>
      </c>
      <c r="H10" s="968" t="s">
        <v>586</v>
      </c>
      <c r="I10" s="967">
        <v>0.24260000000000001</v>
      </c>
    </row>
    <row r="11" spans="1:9" x14ac:dyDescent="0.25">
      <c r="B11" s="968" t="str">
        <f>Inek2021A5[[#This Row],[OPS2]]</f>
        <v>9-693.0</v>
      </c>
      <c r="D11" s="968" t="s">
        <v>587</v>
      </c>
      <c r="E11" s="968" t="s">
        <v>588</v>
      </c>
      <c r="G11" s="968" t="s">
        <v>589</v>
      </c>
      <c r="H11" s="968" t="s">
        <v>588</v>
      </c>
    </row>
    <row r="12" spans="1:9" x14ac:dyDescent="0.25">
      <c r="A12" s="968" t="str">
        <f>Inek2021A5[[#This Row],[ETD2]]</f>
        <v>ET04.01</v>
      </c>
      <c r="B12" s="968" t="str">
        <f>Inek2021A5[[#This Row],[OPS2]]</f>
        <v>9-693.03</v>
      </c>
      <c r="C12" s="967">
        <f>Inek2021A5[[#This Row],[BewProTag2]]</f>
        <v>0.65669999999999995</v>
      </c>
      <c r="D12" s="968" t="s">
        <v>587</v>
      </c>
      <c r="E12" s="968" t="s">
        <v>588</v>
      </c>
      <c r="F12" s="968" t="s">
        <v>591</v>
      </c>
      <c r="G12" s="968" t="s">
        <v>592</v>
      </c>
      <c r="H12" s="968" t="s">
        <v>593</v>
      </c>
      <c r="I12" s="967">
        <v>0.65669999999999995</v>
      </c>
    </row>
    <row r="13" spans="1:9" x14ac:dyDescent="0.25">
      <c r="A13" s="968" t="str">
        <f>Inek2021A5[[#This Row],[ETD2]]</f>
        <v>ET04.02</v>
      </c>
      <c r="B13" s="968" t="str">
        <f>Inek2021A5[[#This Row],[OPS2]]</f>
        <v>9-693.04</v>
      </c>
      <c r="C13" s="967">
        <f>Inek2021A5[[#This Row],[BewProTag2]]</f>
        <v>0.78700000000000003</v>
      </c>
      <c r="D13" s="968" t="s">
        <v>587</v>
      </c>
      <c r="E13" s="968" t="s">
        <v>588</v>
      </c>
      <c r="F13" s="968" t="s">
        <v>595</v>
      </c>
      <c r="G13" s="968" t="s">
        <v>596</v>
      </c>
      <c r="H13" s="968" t="s">
        <v>572</v>
      </c>
      <c r="I13" s="967">
        <v>0.78700000000000003</v>
      </c>
    </row>
    <row r="14" spans="1:9" x14ac:dyDescent="0.25">
      <c r="A14" s="968" t="str">
        <f>Inek2021A5[[#This Row],[ETD2]]</f>
        <v>ET04.03</v>
      </c>
      <c r="B14" s="968" t="str">
        <f>Inek2021A5[[#This Row],[OPS2]]</f>
        <v>9-693.05</v>
      </c>
      <c r="C14" s="967">
        <f>Inek2021A5[[#This Row],[BewProTag2]]</f>
        <v>1.2813000000000001</v>
      </c>
      <c r="D14" s="968" t="s">
        <v>587</v>
      </c>
      <c r="E14" s="968" t="s">
        <v>588</v>
      </c>
      <c r="F14" s="968" t="s">
        <v>598</v>
      </c>
      <c r="G14" s="968" t="s">
        <v>599</v>
      </c>
      <c r="H14" s="968" t="s">
        <v>576</v>
      </c>
      <c r="I14" s="967">
        <v>1.2813000000000001</v>
      </c>
    </row>
    <row r="15" spans="1:9" x14ac:dyDescent="0.25">
      <c r="B15" s="968" t="str">
        <f>Inek2021A5[[#This Row],[OPS2]]</f>
        <v>9-693.1</v>
      </c>
      <c r="D15" s="968" t="s">
        <v>600</v>
      </c>
      <c r="E15" s="968" t="s">
        <v>601</v>
      </c>
      <c r="G15" s="968" t="s">
        <v>602</v>
      </c>
      <c r="H15" s="968" t="s">
        <v>601</v>
      </c>
    </row>
    <row r="16" spans="1:9" x14ac:dyDescent="0.25">
      <c r="A16" s="968" t="str">
        <f>Inek2021A5[[#This Row],[ETD2]]</f>
        <v>ET05.01</v>
      </c>
      <c r="B16" s="968" t="str">
        <f>Inek2021A5[[#This Row],[OPS2]]</f>
        <v>9-693.13</v>
      </c>
      <c r="C16" s="967">
        <f>Inek2021A5[[#This Row],[BewProTag2]]</f>
        <v>1.4650000000000001</v>
      </c>
      <c r="D16" s="968" t="s">
        <v>600</v>
      </c>
      <c r="E16" s="968" t="s">
        <v>601</v>
      </c>
      <c r="F16" s="968" t="s">
        <v>603</v>
      </c>
      <c r="G16" s="968" t="s">
        <v>604</v>
      </c>
      <c r="H16" s="968" t="s">
        <v>593</v>
      </c>
      <c r="I16" s="967">
        <v>1.4650000000000001</v>
      </c>
    </row>
    <row r="17" spans="1:9" x14ac:dyDescent="0.25">
      <c r="A17" s="968" t="str">
        <f>Inek2021A5[[#This Row],[ETD2]]</f>
        <v>ET05.02</v>
      </c>
      <c r="B17" s="968" t="str">
        <f>Inek2021A5[[#This Row],[OPS2]]</f>
        <v>9-693.14</v>
      </c>
      <c r="C17" s="967">
        <f>Inek2021A5[[#This Row],[BewProTag2]]</f>
        <v>2.16</v>
      </c>
      <c r="D17" s="968" t="s">
        <v>600</v>
      </c>
      <c r="E17" s="968" t="s">
        <v>601</v>
      </c>
      <c r="F17" s="968" t="s">
        <v>605</v>
      </c>
      <c r="G17" s="968" t="s">
        <v>606</v>
      </c>
      <c r="H17" s="968" t="s">
        <v>572</v>
      </c>
      <c r="I17" s="967">
        <v>2.16</v>
      </c>
    </row>
    <row r="18" spans="1:9" x14ac:dyDescent="0.25">
      <c r="A18" s="968" t="str">
        <f>Inek2021A5[[#This Row],[ETD2]]</f>
        <v>ET05.03</v>
      </c>
      <c r="B18" s="968" t="str">
        <f>Inek2021A5[[#This Row],[OPS2]]</f>
        <v>9-693.15</v>
      </c>
      <c r="C18" s="967">
        <f>Inek2021A5[[#This Row],[BewProTag2]]</f>
        <v>3.1461999999999999</v>
      </c>
      <c r="D18" s="968" t="s">
        <v>600</v>
      </c>
      <c r="E18" s="968" t="s">
        <v>601</v>
      </c>
      <c r="F18" s="968" t="s">
        <v>608</v>
      </c>
      <c r="G18" s="968" t="s">
        <v>609</v>
      </c>
      <c r="H18" s="968" t="s">
        <v>576</v>
      </c>
      <c r="I18" s="967">
        <v>3.1461999999999999</v>
      </c>
    </row>
  </sheetData>
  <pageMargins left="0.7" right="0.7" top="0.78740157499999996" bottom="0.78740157499999996" header="0.3" footer="0.3"/>
  <pageSetup paperSize="9" orientation="portrait" r:id="rId1"/>
  <tableParts count="1">
    <tablePart r:id="rId2"/>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5">
    <tabColor theme="7"/>
  </sheetPr>
  <dimension ref="A1:I18"/>
  <sheetViews>
    <sheetView workbookViewId="0"/>
  </sheetViews>
  <sheetFormatPr baseColWidth="10" defaultColWidth="10.625" defaultRowHeight="15" x14ac:dyDescent="0.25"/>
  <cols>
    <col min="1" max="1" width="21" style="968" bestFit="1" customWidth="1"/>
    <col min="2" max="2" width="7.25" style="968" bestFit="1" customWidth="1"/>
    <col min="3" max="3" width="11.5" style="967" bestFit="1" customWidth="1"/>
    <col min="4" max="4" width="5.875" style="968" bestFit="1" customWidth="1"/>
    <col min="5" max="5" width="129.875" style="968" bestFit="1" customWidth="1"/>
    <col min="6" max="6" width="6.625" style="968" bestFit="1" customWidth="1"/>
    <col min="7" max="7" width="7.25" style="968" bestFit="1" customWidth="1"/>
    <col min="8" max="8" width="129.875" style="968" bestFit="1" customWidth="1"/>
    <col min="9" max="9" width="12.375" style="967" bestFit="1" customWidth="1"/>
    <col min="10" max="16384" width="10.625" style="968"/>
  </cols>
  <sheetData>
    <row r="1" spans="1:9" ht="18.75" x14ac:dyDescent="0.3">
      <c r="A1" s="966" t="s">
        <v>613</v>
      </c>
    </row>
    <row r="3" spans="1:9" x14ac:dyDescent="0.25">
      <c r="A3" s="968" t="s">
        <v>554</v>
      </c>
      <c r="B3" s="968" t="s">
        <v>555</v>
      </c>
      <c r="C3" s="967" t="s">
        <v>389</v>
      </c>
      <c r="D3" s="968" t="s">
        <v>556</v>
      </c>
      <c r="E3" s="968" t="s">
        <v>391</v>
      </c>
      <c r="F3" s="968" t="s">
        <v>557</v>
      </c>
      <c r="G3" s="968" t="s">
        <v>558</v>
      </c>
      <c r="H3" s="968" t="s">
        <v>559</v>
      </c>
      <c r="I3" s="967" t="s">
        <v>560</v>
      </c>
    </row>
    <row r="4" spans="1:9" x14ac:dyDescent="0.25">
      <c r="A4" s="968" t="str">
        <f>Inek2022A5[ETD2]</f>
        <v/>
      </c>
      <c r="B4" s="968" t="str">
        <f>Inek2022A5[OPS2]</f>
        <v>9-640.0</v>
      </c>
      <c r="D4" s="968" t="s">
        <v>561</v>
      </c>
      <c r="E4" s="968" t="s">
        <v>562</v>
      </c>
      <c r="F4" s="968" t="s">
        <v>614</v>
      </c>
      <c r="G4" s="968" t="s">
        <v>563</v>
      </c>
      <c r="H4" s="968" t="s">
        <v>564</v>
      </c>
    </row>
    <row r="5" spans="1:9" x14ac:dyDescent="0.25">
      <c r="A5" s="968" t="str">
        <f>Inek2022A5[ETD2]</f>
        <v>ET01.04</v>
      </c>
      <c r="B5" s="968" t="str">
        <f>Inek2022A5[OPS2]</f>
        <v>9-640.06</v>
      </c>
      <c r="C5" s="967">
        <f>Inek2022A5[BewProTag2]</f>
        <v>1.1872</v>
      </c>
      <c r="D5" s="968" t="s">
        <v>561</v>
      </c>
      <c r="E5" s="968" t="s">
        <v>562</v>
      </c>
      <c r="F5" s="968" t="s">
        <v>566</v>
      </c>
      <c r="G5" s="968" t="s">
        <v>567</v>
      </c>
      <c r="H5" s="968" t="s">
        <v>568</v>
      </c>
      <c r="I5" s="967">
        <v>1.1872</v>
      </c>
    </row>
    <row r="6" spans="1:9" x14ac:dyDescent="0.25">
      <c r="A6" s="968" t="str">
        <f>Inek2022A5[ETD2]</f>
        <v>ET01.05</v>
      </c>
      <c r="B6" s="968" t="str">
        <f>Inek2022A5[OPS2]</f>
        <v>9-640.07</v>
      </c>
      <c r="C6" s="967">
        <f>Inek2022A5[BewProTag2]</f>
        <v>2.0131999999999999</v>
      </c>
      <c r="D6" s="968" t="s">
        <v>561</v>
      </c>
      <c r="E6" s="968" t="s">
        <v>562</v>
      </c>
      <c r="F6" s="968" t="s">
        <v>570</v>
      </c>
      <c r="G6" s="968" t="s">
        <v>571</v>
      </c>
      <c r="H6" s="968" t="s">
        <v>572</v>
      </c>
      <c r="I6" s="967">
        <v>2.0131999999999999</v>
      </c>
    </row>
    <row r="7" spans="1:9" x14ac:dyDescent="0.25">
      <c r="A7" s="968" t="str">
        <f>Inek2022A5[ETD2]</f>
        <v>ET01.06</v>
      </c>
      <c r="B7" s="968" t="str">
        <f>Inek2022A5[OPS2]</f>
        <v>9-640.08</v>
      </c>
      <c r="C7" s="967">
        <f>Inek2022A5[BewProTag2]</f>
        <v>2.8374999999999999</v>
      </c>
      <c r="D7" s="968" t="s">
        <v>561</v>
      </c>
      <c r="E7" s="968" t="s">
        <v>562</v>
      </c>
      <c r="F7" s="968" t="s">
        <v>574</v>
      </c>
      <c r="G7" s="968" t="s">
        <v>575</v>
      </c>
      <c r="H7" s="968" t="s">
        <v>576</v>
      </c>
      <c r="I7" s="967">
        <v>2.8374999999999999</v>
      </c>
    </row>
    <row r="8" spans="1:9" x14ac:dyDescent="0.25">
      <c r="A8" s="968" t="str">
        <f>Inek2022A5[ETD2]</f>
        <v>ET02.03</v>
      </c>
      <c r="B8" s="968" t="str">
        <f>Inek2022A5[OPS2]</f>
        <v>9-619</v>
      </c>
      <c r="C8" s="967">
        <f>Inek2022A5[BewProTag2]</f>
        <v>0.1744</v>
      </c>
      <c r="D8" s="968" t="s">
        <v>565</v>
      </c>
      <c r="E8" s="968" t="s">
        <v>577</v>
      </c>
      <c r="F8" s="968" t="s">
        <v>578</v>
      </c>
      <c r="G8" s="968" t="s">
        <v>579</v>
      </c>
      <c r="H8" s="968" t="s">
        <v>580</v>
      </c>
      <c r="I8" s="967">
        <v>0.1744</v>
      </c>
    </row>
    <row r="9" spans="1:9" x14ac:dyDescent="0.25">
      <c r="A9" s="968" t="str">
        <f>Inek2022A5[ETD2]</f>
        <v>ET02.04</v>
      </c>
      <c r="B9" s="968" t="str">
        <f>Inek2022A5[OPS2]</f>
        <v>9-61a</v>
      </c>
      <c r="C9" s="967">
        <f>Inek2022A5[BewProTag2]</f>
        <v>0.2172</v>
      </c>
      <c r="D9" s="968" t="s">
        <v>565</v>
      </c>
      <c r="E9" s="968" t="s">
        <v>577</v>
      </c>
      <c r="F9" s="968" t="s">
        <v>581</v>
      </c>
      <c r="G9" s="968" t="s">
        <v>582</v>
      </c>
      <c r="H9" s="968" t="s">
        <v>583</v>
      </c>
      <c r="I9" s="967">
        <v>0.2172</v>
      </c>
    </row>
    <row r="10" spans="1:9" x14ac:dyDescent="0.25">
      <c r="A10" s="968" t="str">
        <f>Inek2022A5[ETD2]</f>
        <v>ET02.05</v>
      </c>
      <c r="B10" s="968" t="str">
        <f>Inek2022A5[OPS2]</f>
        <v>9-61b</v>
      </c>
      <c r="C10" s="967">
        <f>Inek2022A5[BewProTag2]</f>
        <v>0.2387</v>
      </c>
      <c r="D10" s="968" t="s">
        <v>565</v>
      </c>
      <c r="E10" s="968" t="s">
        <v>577</v>
      </c>
      <c r="F10" s="968" t="s">
        <v>584</v>
      </c>
      <c r="G10" s="968" t="s">
        <v>585</v>
      </c>
      <c r="H10" s="968" t="s">
        <v>586</v>
      </c>
      <c r="I10" s="967">
        <v>0.2387</v>
      </c>
    </row>
    <row r="11" spans="1:9" x14ac:dyDescent="0.25">
      <c r="B11" s="968" t="str">
        <f>Inek2022A5[OPS2]</f>
        <v>9-693.0</v>
      </c>
      <c r="D11" s="968" t="s">
        <v>587</v>
      </c>
      <c r="E11" s="968" t="s">
        <v>588</v>
      </c>
      <c r="G11" s="968" t="s">
        <v>589</v>
      </c>
      <c r="H11" s="968" t="s">
        <v>588</v>
      </c>
    </row>
    <row r="12" spans="1:9" x14ac:dyDescent="0.25">
      <c r="A12" s="968" t="str">
        <f>Inek2022A5[ETD2]</f>
        <v>ET04.01</v>
      </c>
      <c r="B12" s="968" t="str">
        <f>Inek2022A5[OPS2]</f>
        <v>9-693.03</v>
      </c>
      <c r="C12" s="967">
        <f>Inek2022A5[BewProTag2]</f>
        <v>0.6462</v>
      </c>
      <c r="D12" s="968" t="s">
        <v>587</v>
      </c>
      <c r="E12" s="968" t="s">
        <v>588</v>
      </c>
      <c r="F12" s="968" t="s">
        <v>591</v>
      </c>
      <c r="G12" s="968" t="s">
        <v>592</v>
      </c>
      <c r="H12" s="968" t="s">
        <v>593</v>
      </c>
      <c r="I12" s="967">
        <v>0.6462</v>
      </c>
    </row>
    <row r="13" spans="1:9" x14ac:dyDescent="0.25">
      <c r="A13" s="968" t="str">
        <f>Inek2022A5[ETD2]</f>
        <v>ET04.02</v>
      </c>
      <c r="B13" s="968" t="str">
        <f>Inek2022A5[OPS2]</f>
        <v>9-693.04</v>
      </c>
      <c r="C13" s="967">
        <f>Inek2022A5[BewProTag2]</f>
        <v>0.77449999999999997</v>
      </c>
      <c r="D13" s="968" t="s">
        <v>587</v>
      </c>
      <c r="E13" s="968" t="s">
        <v>588</v>
      </c>
      <c r="F13" s="968" t="s">
        <v>595</v>
      </c>
      <c r="G13" s="968" t="s">
        <v>596</v>
      </c>
      <c r="H13" s="968" t="s">
        <v>572</v>
      </c>
      <c r="I13" s="967">
        <v>0.77449999999999997</v>
      </c>
    </row>
    <row r="14" spans="1:9" x14ac:dyDescent="0.25">
      <c r="A14" s="968" t="str">
        <f>Inek2022A5[ETD2]</f>
        <v>ET04.03</v>
      </c>
      <c r="B14" s="968" t="str">
        <f>Inek2022A5[OPS2]</f>
        <v>9-693.05</v>
      </c>
      <c r="C14" s="967">
        <f>Inek2022A5[BewProTag2]</f>
        <v>1.2607999999999999</v>
      </c>
      <c r="D14" s="968" t="s">
        <v>587</v>
      </c>
      <c r="E14" s="968" t="s">
        <v>588</v>
      </c>
      <c r="F14" s="968" t="s">
        <v>598</v>
      </c>
      <c r="G14" s="968" t="s">
        <v>599</v>
      </c>
      <c r="H14" s="968" t="s">
        <v>576</v>
      </c>
      <c r="I14" s="967">
        <v>1.2607999999999999</v>
      </c>
    </row>
    <row r="15" spans="1:9" x14ac:dyDescent="0.25">
      <c r="B15" s="968" t="str">
        <f>Inek2022A5[OPS2]</f>
        <v>9-693.1</v>
      </c>
      <c r="D15" s="968" t="s">
        <v>600</v>
      </c>
      <c r="E15" s="968" t="s">
        <v>601</v>
      </c>
      <c r="G15" s="968" t="s">
        <v>602</v>
      </c>
      <c r="H15" s="968" t="s">
        <v>601</v>
      </c>
    </row>
    <row r="16" spans="1:9" x14ac:dyDescent="0.25">
      <c r="A16" s="968" t="str">
        <f>Inek2022A5[ETD2]</f>
        <v>ET05.01</v>
      </c>
      <c r="B16" s="968" t="str">
        <f>Inek2022A5[OPS2]</f>
        <v>9-693.13</v>
      </c>
      <c r="C16" s="967">
        <f>Inek2022A5[BewProTag2]</f>
        <v>1.4416</v>
      </c>
      <c r="D16" s="968" t="s">
        <v>600</v>
      </c>
      <c r="E16" s="968" t="s">
        <v>601</v>
      </c>
      <c r="F16" s="968" t="s">
        <v>603</v>
      </c>
      <c r="G16" s="968" t="s">
        <v>604</v>
      </c>
      <c r="H16" s="968" t="s">
        <v>593</v>
      </c>
      <c r="I16" s="967">
        <v>1.4416</v>
      </c>
    </row>
    <row r="17" spans="1:9" x14ac:dyDescent="0.25">
      <c r="A17" s="968" t="str">
        <f>Inek2022A5[ETD2]</f>
        <v>ET05.02</v>
      </c>
      <c r="B17" s="968" t="str">
        <f>Inek2022A5[OPS2]</f>
        <v>9-693.14</v>
      </c>
      <c r="C17" s="967">
        <f>Inek2022A5[BewProTag2]</f>
        <v>2.1255000000000002</v>
      </c>
      <c r="D17" s="968" t="s">
        <v>600</v>
      </c>
      <c r="E17" s="968" t="s">
        <v>601</v>
      </c>
      <c r="F17" s="968" t="s">
        <v>605</v>
      </c>
      <c r="G17" s="968" t="s">
        <v>606</v>
      </c>
      <c r="H17" s="968" t="s">
        <v>572</v>
      </c>
      <c r="I17" s="967">
        <v>2.1255000000000002</v>
      </c>
    </row>
    <row r="18" spans="1:9" x14ac:dyDescent="0.25">
      <c r="A18" s="968" t="str">
        <f>Inek2022A5[ETD2]</f>
        <v>ET05.03</v>
      </c>
      <c r="B18" s="968" t="str">
        <f>Inek2022A5[OPS2]</f>
        <v>9-693.15</v>
      </c>
      <c r="C18" s="967">
        <f>Inek2022A5[BewProTag2]</f>
        <v>3.0960000000000001</v>
      </c>
      <c r="D18" s="968" t="s">
        <v>600</v>
      </c>
      <c r="E18" s="968" t="s">
        <v>601</v>
      </c>
      <c r="F18" s="968" t="s">
        <v>608</v>
      </c>
      <c r="G18" s="968" t="s">
        <v>609</v>
      </c>
      <c r="H18" s="968" t="s">
        <v>576</v>
      </c>
      <c r="I18" s="967">
        <v>3.0960000000000001</v>
      </c>
    </row>
  </sheetData>
  <pageMargins left="0.7" right="0.7" top="0.78740157499999996" bottom="0.78740157499999996" header="0.3" footer="0.3"/>
  <pageSetup paperSize="9" orientation="portrait" r:id="rId1"/>
  <tableParts count="1">
    <tablePart r:id="rId2"/>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6">
    <tabColor theme="7"/>
  </sheetPr>
  <dimension ref="A1:I893"/>
  <sheetViews>
    <sheetView zoomScaleNormal="100" workbookViewId="0"/>
  </sheetViews>
  <sheetFormatPr baseColWidth="10" defaultColWidth="10.625" defaultRowHeight="15" x14ac:dyDescent="0.25"/>
  <cols>
    <col min="1" max="1" width="21" style="975" bestFit="1" customWidth="1"/>
    <col min="2" max="2" width="8.5" style="975" bestFit="1" customWidth="1"/>
    <col min="3" max="3" width="18" style="974" bestFit="1" customWidth="1"/>
    <col min="4" max="4" width="4.75" style="975" bestFit="1" customWidth="1"/>
    <col min="5" max="5" width="72.625" style="975" bestFit="1" customWidth="1"/>
    <col min="6" max="6" width="6.75" style="975" bestFit="1" customWidth="1"/>
    <col min="7" max="7" width="10" style="975" bestFit="1" customWidth="1"/>
    <col min="8" max="8" width="132.25" style="975" bestFit="1" customWidth="1"/>
    <col min="9" max="9" width="10.125" style="974" bestFit="1" customWidth="1"/>
    <col min="10" max="16384" width="10.625" style="975"/>
  </cols>
  <sheetData>
    <row r="1" spans="1:9" ht="18.75" x14ac:dyDescent="0.3">
      <c r="A1" s="973" t="s">
        <v>616</v>
      </c>
      <c r="B1" s="973"/>
    </row>
    <row r="3" spans="1:9" x14ac:dyDescent="0.25">
      <c r="A3" s="975" t="s">
        <v>617</v>
      </c>
      <c r="B3" s="976" t="s">
        <v>555</v>
      </c>
      <c r="C3" s="974" t="s">
        <v>618</v>
      </c>
      <c r="D3" s="975" t="s">
        <v>619</v>
      </c>
      <c r="E3" s="975" t="s">
        <v>391</v>
      </c>
      <c r="F3" s="975" t="s">
        <v>620</v>
      </c>
      <c r="G3" s="975" t="s">
        <v>621</v>
      </c>
      <c r="H3" s="975" t="s">
        <v>559</v>
      </c>
      <c r="I3" s="974" t="s">
        <v>622</v>
      </c>
    </row>
    <row r="4" spans="1:9" x14ac:dyDescent="0.25">
      <c r="D4" s="975" t="s">
        <v>623</v>
      </c>
      <c r="E4" s="975" t="s">
        <v>624</v>
      </c>
      <c r="H4" s="975" t="s">
        <v>625</v>
      </c>
    </row>
    <row r="5" spans="1:9" x14ac:dyDescent="0.25">
      <c r="A5" s="975" t="str">
        <f>Inek2020A3[[#This Row],[ZPD2]]</f>
        <v>ZP01.10</v>
      </c>
      <c r="B5" s="975" t="str">
        <f>Inek2020A3[[#This Row],[OPSKode]]</f>
        <v>6-001.19</v>
      </c>
      <c r="C5" s="974">
        <f>Inek2020A3[[#This Row],[Betrag2]]</f>
        <v>210.72</v>
      </c>
      <c r="D5" s="975" t="s">
        <v>623</v>
      </c>
      <c r="E5" s="975" t="s">
        <v>624</v>
      </c>
      <c r="F5" s="975" t="s">
        <v>626</v>
      </c>
      <c r="G5" s="975" t="s">
        <v>627</v>
      </c>
      <c r="H5" s="975" t="s">
        <v>628</v>
      </c>
      <c r="I5" s="974">
        <v>210.72</v>
      </c>
    </row>
    <row r="6" spans="1:9" x14ac:dyDescent="0.25">
      <c r="A6" s="975" t="str">
        <f>Inek2020A3[[#This Row],[ZPD2]]</f>
        <v>ZP01.11</v>
      </c>
      <c r="B6" s="975" t="str">
        <f>Inek2020A3[[#This Row],[OPSKode]]</f>
        <v>6-001.1a</v>
      </c>
      <c r="C6" s="974">
        <f>Inek2020A3[[#This Row],[Betrag2]]</f>
        <v>242.32</v>
      </c>
      <c r="D6" s="975" t="s">
        <v>623</v>
      </c>
      <c r="E6" s="975" t="s">
        <v>624</v>
      </c>
      <c r="F6" s="975" t="s">
        <v>629</v>
      </c>
      <c r="G6" s="975" t="s">
        <v>630</v>
      </c>
      <c r="H6" s="975" t="s">
        <v>631</v>
      </c>
      <c r="I6" s="974">
        <v>242.32</v>
      </c>
    </row>
    <row r="7" spans="1:9" x14ac:dyDescent="0.25">
      <c r="A7" s="975" t="str">
        <f>Inek2020A3[[#This Row],[ZPD2]]</f>
        <v>ZP01.12</v>
      </c>
      <c r="B7" s="975" t="str">
        <f>Inek2020A3[[#This Row],[OPSKode]]</f>
        <v>6-001.1b</v>
      </c>
      <c r="C7" s="974">
        <f>Inek2020A3[[#This Row],[Betrag2]]</f>
        <v>273.93</v>
      </c>
      <c r="D7" s="975" t="s">
        <v>623</v>
      </c>
      <c r="E7" s="975" t="s">
        <v>624</v>
      </c>
      <c r="F7" s="975" t="s">
        <v>632</v>
      </c>
      <c r="G7" s="975" t="s">
        <v>633</v>
      </c>
      <c r="H7" s="975" t="s">
        <v>634</v>
      </c>
      <c r="I7" s="974">
        <v>273.93</v>
      </c>
    </row>
    <row r="8" spans="1:9" x14ac:dyDescent="0.25">
      <c r="A8" s="975" t="str">
        <f>Inek2020A3[[#This Row],[ZPD2]]</f>
        <v>ZP01.13</v>
      </c>
      <c r="B8" s="975" t="str">
        <f>Inek2020A3[[#This Row],[OPSKode]]</f>
        <v>6-001.1c</v>
      </c>
      <c r="C8" s="974">
        <f>Inek2020A3[[#This Row],[Betrag2]]</f>
        <v>305.54000000000002</v>
      </c>
      <c r="D8" s="975" t="s">
        <v>623</v>
      </c>
      <c r="E8" s="975" t="s">
        <v>624</v>
      </c>
      <c r="F8" s="975" t="s">
        <v>635</v>
      </c>
      <c r="G8" s="975" t="s">
        <v>636</v>
      </c>
      <c r="H8" s="975" t="s">
        <v>637</v>
      </c>
      <c r="I8" s="974">
        <v>305.54000000000002</v>
      </c>
    </row>
    <row r="9" spans="1:9" x14ac:dyDescent="0.25">
      <c r="A9" s="975" t="str">
        <f>Inek2020A3[[#This Row],[ZPD2]]</f>
        <v>ZP01.14</v>
      </c>
      <c r="B9" s="975" t="str">
        <f>Inek2020A3[[#This Row],[OPSKode]]</f>
        <v>6-001.1d</v>
      </c>
      <c r="C9" s="974">
        <f>Inek2020A3[[#This Row],[Betrag2]]</f>
        <v>337.15</v>
      </c>
      <c r="D9" s="975" t="s">
        <v>623</v>
      </c>
      <c r="E9" s="975" t="s">
        <v>624</v>
      </c>
      <c r="F9" s="975" t="s">
        <v>638</v>
      </c>
      <c r="G9" s="975" t="s">
        <v>639</v>
      </c>
      <c r="H9" s="975" t="s">
        <v>640</v>
      </c>
      <c r="I9" s="974">
        <v>337.15</v>
      </c>
    </row>
    <row r="10" spans="1:9" x14ac:dyDescent="0.25">
      <c r="A10" s="975" t="str">
        <f>Inek2020A3[[#This Row],[ZPD2]]</f>
        <v>ZP01.15</v>
      </c>
      <c r="B10" s="975" t="str">
        <f>Inek2020A3[[#This Row],[OPSKode]]</f>
        <v>6-001.1e</v>
      </c>
      <c r="C10" s="974">
        <f>Inek2020A3[[#This Row],[Betrag2]]</f>
        <v>368.75</v>
      </c>
      <c r="D10" s="975" t="s">
        <v>623</v>
      </c>
      <c r="E10" s="975" t="s">
        <v>624</v>
      </c>
      <c r="F10" s="975" t="s">
        <v>641</v>
      </c>
      <c r="G10" s="975" t="s">
        <v>642</v>
      </c>
      <c r="H10" s="975" t="s">
        <v>643</v>
      </c>
      <c r="I10" s="974">
        <v>368.75</v>
      </c>
    </row>
    <row r="11" spans="1:9" x14ac:dyDescent="0.25">
      <c r="D11" s="975" t="s">
        <v>644</v>
      </c>
      <c r="E11" s="975" t="s">
        <v>645</v>
      </c>
      <c r="H11" s="975" t="s">
        <v>646</v>
      </c>
    </row>
    <row r="12" spans="1:9" x14ac:dyDescent="0.25">
      <c r="A12" s="975" t="str">
        <f>Inek2020A3[[#This Row],[ZPD2]]</f>
        <v>ZP02.14</v>
      </c>
      <c r="B12" s="975" t="str">
        <f>Inek2020A3[[#This Row],[OPSKode]]</f>
        <v>6-001.3d</v>
      </c>
      <c r="C12" s="974">
        <f>Inek2020A3[[#This Row],[Betrag2]]</f>
        <v>155</v>
      </c>
      <c r="D12" s="975" t="s">
        <v>644</v>
      </c>
      <c r="E12" s="975" t="s">
        <v>645</v>
      </c>
      <c r="F12" s="975" t="s">
        <v>647</v>
      </c>
      <c r="G12" s="975" t="s">
        <v>648</v>
      </c>
      <c r="H12" s="975" t="s">
        <v>649</v>
      </c>
      <c r="I12" s="974">
        <v>155</v>
      </c>
    </row>
    <row r="13" spans="1:9" x14ac:dyDescent="0.25">
      <c r="A13" s="975" t="str">
        <f>Inek2020A3[[#This Row],[ZPD2]]</f>
        <v>ZP02.15</v>
      </c>
      <c r="B13" s="975" t="str">
        <f>Inek2020A3[[#This Row],[OPSKode]]</f>
        <v>6-001.3e</v>
      </c>
      <c r="C13" s="974">
        <f>Inek2020A3[[#This Row],[Betrag2]]</f>
        <v>170</v>
      </c>
      <c r="D13" s="975" t="s">
        <v>644</v>
      </c>
      <c r="E13" s="975" t="s">
        <v>645</v>
      </c>
      <c r="F13" s="975" t="s">
        <v>650</v>
      </c>
      <c r="G13" s="975" t="s">
        <v>651</v>
      </c>
      <c r="H13" s="975" t="s">
        <v>652</v>
      </c>
      <c r="I13" s="974">
        <v>170</v>
      </c>
    </row>
    <row r="14" spans="1:9" x14ac:dyDescent="0.25">
      <c r="A14" s="975" t="str">
        <f>Inek2020A3[[#This Row],[ZPD2]]</f>
        <v>ZP02.16</v>
      </c>
      <c r="B14" s="975" t="str">
        <f>Inek2020A3[[#This Row],[OPSKode]]</f>
        <v>6-001.3f</v>
      </c>
      <c r="C14" s="974">
        <f>Inek2020A3[[#This Row],[Betrag2]]</f>
        <v>185</v>
      </c>
      <c r="D14" s="975" t="s">
        <v>644</v>
      </c>
      <c r="E14" s="975" t="s">
        <v>645</v>
      </c>
      <c r="F14" s="975" t="s">
        <v>653</v>
      </c>
      <c r="G14" s="975" t="s">
        <v>654</v>
      </c>
      <c r="H14" s="975" t="s">
        <v>655</v>
      </c>
      <c r="I14" s="974">
        <v>185</v>
      </c>
    </row>
    <row r="15" spans="1:9" x14ac:dyDescent="0.25">
      <c r="A15" s="975" t="str">
        <f>Inek2020A3[[#This Row],[ZPD2]]</f>
        <v>ZP02.17</v>
      </c>
      <c r="B15" s="975" t="str">
        <f>Inek2020A3[[#This Row],[OPSKode]]</f>
        <v>6-001.3g</v>
      </c>
      <c r="C15" s="974">
        <f>Inek2020A3[[#This Row],[Betrag2]]</f>
        <v>200</v>
      </c>
      <c r="D15" s="975" t="s">
        <v>644</v>
      </c>
      <c r="E15" s="975" t="s">
        <v>645</v>
      </c>
      <c r="F15" s="975" t="s">
        <v>656</v>
      </c>
      <c r="G15" s="975" t="s">
        <v>657</v>
      </c>
      <c r="H15" s="975" t="s">
        <v>658</v>
      </c>
      <c r="I15" s="974">
        <v>200</v>
      </c>
    </row>
    <row r="16" spans="1:9" x14ac:dyDescent="0.25">
      <c r="A16" s="975" t="str">
        <f>Inek2020A3[[#This Row],[ZPD2]]</f>
        <v>ZP02.18</v>
      </c>
      <c r="B16" s="975" t="str">
        <f>Inek2020A3[[#This Row],[OPSKode]]</f>
        <v>6-001.3h</v>
      </c>
      <c r="C16" s="974">
        <f>Inek2020A3[[#This Row],[Betrag2]]</f>
        <v>215</v>
      </c>
      <c r="D16" s="975" t="s">
        <v>644</v>
      </c>
      <c r="E16" s="975" t="s">
        <v>645</v>
      </c>
      <c r="F16" s="975" t="s">
        <v>659</v>
      </c>
      <c r="G16" s="975" t="s">
        <v>660</v>
      </c>
      <c r="H16" s="975" t="s">
        <v>661</v>
      </c>
      <c r="I16" s="974">
        <v>215</v>
      </c>
    </row>
    <row r="17" spans="1:9" x14ac:dyDescent="0.25">
      <c r="A17" s="975" t="str">
        <f>Inek2020A3[[#This Row],[ZPD2]]</f>
        <v>ZP02.19</v>
      </c>
      <c r="B17" s="975" t="str">
        <f>Inek2020A3[[#This Row],[OPSKode]]</f>
        <v>6-001.3j</v>
      </c>
      <c r="C17" s="974">
        <f>Inek2020A3[[#This Row],[Betrag2]]</f>
        <v>230</v>
      </c>
      <c r="D17" s="975" t="s">
        <v>644</v>
      </c>
      <c r="E17" s="975" t="s">
        <v>645</v>
      </c>
      <c r="F17" s="975" t="s">
        <v>662</v>
      </c>
      <c r="G17" s="975" t="s">
        <v>663</v>
      </c>
      <c r="H17" s="975" t="s">
        <v>664</v>
      </c>
      <c r="I17" s="974">
        <v>230</v>
      </c>
    </row>
    <row r="18" spans="1:9" x14ac:dyDescent="0.25">
      <c r="D18" s="975" t="s">
        <v>665</v>
      </c>
      <c r="E18" s="975" t="s">
        <v>666</v>
      </c>
      <c r="H18" s="975" t="s">
        <v>667</v>
      </c>
    </row>
    <row r="19" spans="1:9" x14ac:dyDescent="0.25">
      <c r="A19" s="975" t="str">
        <f>Inek2020A3[[#This Row],[ZPD2]]</f>
        <v>ZP04.02</v>
      </c>
      <c r="B19" s="975" t="str">
        <f>Inek2020A3[[#This Row],[OPSKode]]</f>
        <v>8-812.53</v>
      </c>
      <c r="C19" s="974">
        <f>Inek2020A3[[#This Row],[Betrag2]]</f>
        <v>856.08</v>
      </c>
      <c r="D19" s="975" t="s">
        <v>665</v>
      </c>
      <c r="E19" s="975" t="s">
        <v>666</v>
      </c>
      <c r="F19" s="975" t="s">
        <v>668</v>
      </c>
      <c r="G19" s="975" t="s">
        <v>669</v>
      </c>
      <c r="H19" s="975" t="s">
        <v>670</v>
      </c>
      <c r="I19" s="974">
        <v>856.08</v>
      </c>
    </row>
    <row r="20" spans="1:9" x14ac:dyDescent="0.25">
      <c r="A20" s="975" t="str">
        <f>Inek2020A3[[#This Row],[ZPD2]]</f>
        <v>ZP04.03</v>
      </c>
      <c r="B20" s="975" t="str">
        <f>Inek2020A3[[#This Row],[OPSKode]]</f>
        <v>8-812.54</v>
      </c>
      <c r="C20" s="974">
        <f>Inek2020A3[[#This Row],[Betrag2]]</f>
        <v>1084.1199999999999</v>
      </c>
      <c r="D20" s="975" t="s">
        <v>665</v>
      </c>
      <c r="E20" s="975" t="s">
        <v>666</v>
      </c>
      <c r="F20" s="975" t="s">
        <v>671</v>
      </c>
      <c r="G20" s="975" t="s">
        <v>672</v>
      </c>
      <c r="H20" s="975" t="s">
        <v>673</v>
      </c>
      <c r="I20" s="974">
        <v>1084.1199999999999</v>
      </c>
    </row>
    <row r="21" spans="1:9" x14ac:dyDescent="0.25">
      <c r="A21" s="975" t="str">
        <f>Inek2020A3[[#This Row],[ZPD2]]</f>
        <v>ZP04.04</v>
      </c>
      <c r="B21" s="975" t="str">
        <f>Inek2020A3[[#This Row],[OPSKode]]</f>
        <v>8-812.55</v>
      </c>
      <c r="C21" s="974">
        <f>Inek2020A3[[#This Row],[Betrag2]]</f>
        <v>1308.42</v>
      </c>
      <c r="D21" s="975" t="s">
        <v>665</v>
      </c>
      <c r="E21" s="975" t="s">
        <v>666</v>
      </c>
      <c r="F21" s="975" t="s">
        <v>674</v>
      </c>
      <c r="G21" s="975" t="s">
        <v>675</v>
      </c>
      <c r="H21" s="975" t="s">
        <v>676</v>
      </c>
      <c r="I21" s="974">
        <v>1308.42</v>
      </c>
    </row>
    <row r="22" spans="1:9" x14ac:dyDescent="0.25">
      <c r="A22" s="975" t="str">
        <f>Inek2020A3[[#This Row],[ZPD2]]</f>
        <v>ZP04.05</v>
      </c>
      <c r="B22" s="975" t="str">
        <f>Inek2020A3[[#This Row],[OPSKode]]</f>
        <v>8-812.56</v>
      </c>
      <c r="C22" s="974">
        <f>Inek2020A3[[#This Row],[Betrag2]]</f>
        <v>1532.09</v>
      </c>
      <c r="D22" s="975" t="s">
        <v>665</v>
      </c>
      <c r="E22" s="975" t="s">
        <v>666</v>
      </c>
      <c r="F22" s="975" t="s">
        <v>677</v>
      </c>
      <c r="G22" s="975" t="s">
        <v>678</v>
      </c>
      <c r="H22" s="975" t="s">
        <v>679</v>
      </c>
      <c r="I22" s="974">
        <v>1532.09</v>
      </c>
    </row>
    <row r="23" spans="1:9" x14ac:dyDescent="0.25">
      <c r="A23" s="975" t="str">
        <f>Inek2020A3[[#This Row],[ZPD2]]</f>
        <v>ZP04.06</v>
      </c>
      <c r="B23" s="975" t="str">
        <f>Inek2020A3[[#This Row],[OPSKode]]</f>
        <v>8-812.57</v>
      </c>
      <c r="C23" s="974">
        <f>Inek2020A3[[#This Row],[Betrag2]]</f>
        <v>1757.02</v>
      </c>
      <c r="D23" s="975" t="s">
        <v>665</v>
      </c>
      <c r="E23" s="975" t="s">
        <v>666</v>
      </c>
      <c r="F23" s="975" t="s">
        <v>680</v>
      </c>
      <c r="G23" s="975" t="s">
        <v>681</v>
      </c>
      <c r="H23" s="975" t="s">
        <v>682</v>
      </c>
      <c r="I23" s="974">
        <v>1757.02</v>
      </c>
    </row>
    <row r="24" spans="1:9" x14ac:dyDescent="0.25">
      <c r="A24" s="975" t="str">
        <f>Inek2020A3[[#This Row],[ZPD2]]</f>
        <v>ZP04.07</v>
      </c>
      <c r="B24" s="975" t="str">
        <f>Inek2020A3[[#This Row],[OPSKode]]</f>
        <v>8-812.58</v>
      </c>
      <c r="C24" s="974">
        <f>Inek2020A3[[#This Row],[Betrag2]]</f>
        <v>1973.39</v>
      </c>
      <c r="D24" s="975" t="s">
        <v>665</v>
      </c>
      <c r="E24" s="975" t="s">
        <v>666</v>
      </c>
      <c r="F24" s="975" t="s">
        <v>683</v>
      </c>
      <c r="G24" s="975" t="s">
        <v>684</v>
      </c>
      <c r="H24" s="975" t="s">
        <v>685</v>
      </c>
      <c r="I24" s="974">
        <v>1973.39</v>
      </c>
    </row>
    <row r="25" spans="1:9" x14ac:dyDescent="0.25">
      <c r="A25" s="975" t="str">
        <f>Inek2020A3[[#This Row],[ZPD2]]</f>
        <v>ZP04.08</v>
      </c>
      <c r="B25" s="975" t="str">
        <f>Inek2020A3[[#This Row],[OPSKode]]</f>
        <v>8-812.59</v>
      </c>
      <c r="C25" s="974">
        <f>Inek2020A3[[#This Row],[Betrag2]]</f>
        <v>2203.35</v>
      </c>
      <c r="D25" s="975" t="s">
        <v>665</v>
      </c>
      <c r="E25" s="975" t="s">
        <v>666</v>
      </c>
      <c r="F25" s="975" t="s">
        <v>686</v>
      </c>
      <c r="G25" s="975" t="s">
        <v>687</v>
      </c>
      <c r="H25" s="975" t="s">
        <v>688</v>
      </c>
      <c r="I25" s="974">
        <v>2203.35</v>
      </c>
    </row>
    <row r="26" spans="1:9" x14ac:dyDescent="0.25">
      <c r="A26" s="975" t="str">
        <f>Inek2020A3[[#This Row],[ZPD2]]</f>
        <v>ZP04.09</v>
      </c>
      <c r="B26" s="975" t="str">
        <f>Inek2020A3[[#This Row],[OPSKode]]</f>
        <v>8-812.5a</v>
      </c>
      <c r="C26" s="974">
        <f>Inek2020A3[[#This Row],[Betrag2]]</f>
        <v>2728.98</v>
      </c>
      <c r="D26" s="975" t="s">
        <v>665</v>
      </c>
      <c r="E26" s="975" t="s">
        <v>666</v>
      </c>
      <c r="F26" s="975" t="s">
        <v>689</v>
      </c>
      <c r="G26" s="975" t="s">
        <v>690</v>
      </c>
      <c r="H26" s="975" t="s">
        <v>691</v>
      </c>
      <c r="I26" s="974">
        <v>2728.98</v>
      </c>
    </row>
    <row r="27" spans="1:9" x14ac:dyDescent="0.25">
      <c r="A27" s="975" t="str">
        <f>Inek2020A3[[#This Row],[ZPD2]]</f>
        <v>ZP04.10</v>
      </c>
      <c r="B27" s="975" t="str">
        <f>Inek2020A3[[#This Row],[OPSKode]]</f>
        <v>8-812.5b</v>
      </c>
      <c r="C27" s="974">
        <f>Inek2020A3[[#This Row],[Betrag2]]</f>
        <v>3850.48</v>
      </c>
      <c r="D27" s="975" t="s">
        <v>665</v>
      </c>
      <c r="E27" s="975" t="s">
        <v>666</v>
      </c>
      <c r="F27" s="975" t="s">
        <v>692</v>
      </c>
      <c r="G27" s="975" t="s">
        <v>693</v>
      </c>
      <c r="H27" s="975" t="s">
        <v>694</v>
      </c>
      <c r="I27" s="974">
        <v>3850.48</v>
      </c>
    </row>
    <row r="28" spans="1:9" x14ac:dyDescent="0.25">
      <c r="A28" s="975" t="str">
        <f>Inek2020A3[[#This Row],[ZPD2]]</f>
        <v>ZP04.11</v>
      </c>
      <c r="B28" s="975" t="str">
        <f>Inek2020A3[[#This Row],[OPSKode]]</f>
        <v>8-812.5c</v>
      </c>
      <c r="C28" s="974">
        <f>Inek2020A3[[#This Row],[Betrag2]]</f>
        <v>4971.9799999999996</v>
      </c>
      <c r="D28" s="975" t="s">
        <v>665</v>
      </c>
      <c r="E28" s="975" t="s">
        <v>666</v>
      </c>
      <c r="F28" s="975" t="s">
        <v>695</v>
      </c>
      <c r="G28" s="975" t="s">
        <v>696</v>
      </c>
      <c r="H28" s="975" t="s">
        <v>697</v>
      </c>
      <c r="I28" s="974">
        <v>4971.9799999999996</v>
      </c>
    </row>
    <row r="29" spans="1:9" x14ac:dyDescent="0.25">
      <c r="A29" s="975" t="str">
        <f>Inek2020A3[[#This Row],[ZPD2]]</f>
        <v>ZP04.12</v>
      </c>
      <c r="B29" s="975" t="str">
        <f>Inek2020A3[[#This Row],[OPSKode]]</f>
        <v>8-812.5d</v>
      </c>
      <c r="C29" s="974">
        <f>Inek2020A3[[#This Row],[Betrag2]]</f>
        <v>6093.48</v>
      </c>
      <c r="D29" s="975" t="s">
        <v>665</v>
      </c>
      <c r="E29" s="975" t="s">
        <v>666</v>
      </c>
      <c r="F29" s="975" t="s">
        <v>698</v>
      </c>
      <c r="G29" s="975" t="s">
        <v>699</v>
      </c>
      <c r="H29" s="975" t="s">
        <v>700</v>
      </c>
      <c r="I29" s="974">
        <v>6093.48</v>
      </c>
    </row>
    <row r="30" spans="1:9" x14ac:dyDescent="0.25">
      <c r="A30" s="975" t="str">
        <f>Inek2020A3[[#This Row],[ZPD2]]</f>
        <v>ZP04.13</v>
      </c>
      <c r="C30" s="976" t="s">
        <v>701</v>
      </c>
      <c r="D30" s="975" t="s">
        <v>665</v>
      </c>
      <c r="E30" s="975" t="s">
        <v>666</v>
      </c>
      <c r="F30" s="975" t="s">
        <v>702</v>
      </c>
      <c r="H30" s="975" t="s">
        <v>703</v>
      </c>
    </row>
    <row r="31" spans="1:9" x14ac:dyDescent="0.25">
      <c r="A31" s="975" t="str">
        <f>Inek2020A3[[#This Row],[ZPD2]]</f>
        <v>ZP04.14</v>
      </c>
      <c r="B31" s="975" t="str">
        <f>Inek2020A3[[#This Row],[OPSKode]]</f>
        <v>8-812.5f</v>
      </c>
      <c r="C31" s="974">
        <f>Inek2020A3[[#This Row],[Betrag2]]</f>
        <v>7401.9</v>
      </c>
      <c r="D31" s="975" t="s">
        <v>665</v>
      </c>
      <c r="E31" s="975" t="s">
        <v>666</v>
      </c>
      <c r="F31" s="975" t="s">
        <v>704</v>
      </c>
      <c r="G31" s="975" t="s">
        <v>705</v>
      </c>
      <c r="H31" s="975" t="s">
        <v>706</v>
      </c>
      <c r="I31" s="974">
        <v>7401.9</v>
      </c>
    </row>
    <row r="32" spans="1:9" x14ac:dyDescent="0.25">
      <c r="A32" s="975" t="str">
        <f>Inek2020A3[[#This Row],[ZPD2]]</f>
        <v>ZP04.15</v>
      </c>
      <c r="B32" s="975" t="str">
        <f>Inek2020A3[[#This Row],[OPSKode]]</f>
        <v>8-812.5g</v>
      </c>
      <c r="C32" s="974">
        <f>Inek2020A3[[#This Row],[Betrag2]]</f>
        <v>9644.9</v>
      </c>
      <c r="D32" s="975" t="s">
        <v>665</v>
      </c>
      <c r="E32" s="975" t="s">
        <v>666</v>
      </c>
      <c r="F32" s="975" t="s">
        <v>707</v>
      </c>
      <c r="G32" s="975" t="s">
        <v>708</v>
      </c>
      <c r="H32" s="975" t="s">
        <v>709</v>
      </c>
      <c r="I32" s="974">
        <v>9644.9</v>
      </c>
    </row>
    <row r="33" spans="1:9" x14ac:dyDescent="0.25">
      <c r="A33" s="975" t="str">
        <f>Inek2020A3[[#This Row],[ZPD2]]</f>
        <v>ZP04.16</v>
      </c>
      <c r="B33" s="975" t="str">
        <f>Inek2020A3[[#This Row],[OPSKode]]</f>
        <v>8-812.5h</v>
      </c>
      <c r="C33" s="974">
        <f>Inek2020A3[[#This Row],[Betrag2]]</f>
        <v>11887.9</v>
      </c>
      <c r="D33" s="975" t="s">
        <v>665</v>
      </c>
      <c r="E33" s="975" t="s">
        <v>666</v>
      </c>
      <c r="F33" s="975" t="s">
        <v>710</v>
      </c>
      <c r="G33" s="975" t="s">
        <v>711</v>
      </c>
      <c r="H33" s="975" t="s">
        <v>712</v>
      </c>
      <c r="I33" s="974">
        <v>11887.9</v>
      </c>
    </row>
    <row r="34" spans="1:9" x14ac:dyDescent="0.25">
      <c r="A34" s="975" t="str">
        <f>Inek2020A3[[#This Row],[ZPD2]]</f>
        <v>ZP04.17</v>
      </c>
      <c r="B34" s="975" t="str">
        <f>Inek2020A3[[#This Row],[OPSKode]]</f>
        <v>8-812.5j</v>
      </c>
      <c r="C34" s="974">
        <f>Inek2020A3[[#This Row],[Betrag2]]</f>
        <v>14691.65</v>
      </c>
      <c r="D34" s="975" t="s">
        <v>665</v>
      </c>
      <c r="E34" s="975" t="s">
        <v>666</v>
      </c>
      <c r="F34" s="975" t="s">
        <v>713</v>
      </c>
      <c r="G34" s="975" t="s">
        <v>714</v>
      </c>
      <c r="H34" s="975" t="s">
        <v>715</v>
      </c>
      <c r="I34" s="974">
        <v>14691.65</v>
      </c>
    </row>
    <row r="35" spans="1:9" x14ac:dyDescent="0.25">
      <c r="A35" s="975" t="str">
        <f>Inek2020A3[[#This Row],[ZPD2]]</f>
        <v>ZP04.18</v>
      </c>
      <c r="B35" s="975" t="str">
        <f>Inek2020A3[[#This Row],[OPSKode]]</f>
        <v>8-812.5k</v>
      </c>
      <c r="C35" s="974">
        <f>Inek2020A3[[#This Row],[Betrag2]]</f>
        <v>19177.650000000001</v>
      </c>
      <c r="D35" s="975" t="s">
        <v>665</v>
      </c>
      <c r="E35" s="975" t="s">
        <v>666</v>
      </c>
      <c r="F35" s="975" t="s">
        <v>716</v>
      </c>
      <c r="G35" s="975" t="s">
        <v>717</v>
      </c>
      <c r="H35" s="975" t="s">
        <v>718</v>
      </c>
      <c r="I35" s="974">
        <v>19177.650000000001</v>
      </c>
    </row>
    <row r="36" spans="1:9" x14ac:dyDescent="0.25">
      <c r="A36" s="975" t="str">
        <f>Inek2020A3[[#This Row],[ZPD2]]</f>
        <v>ZP04.19</v>
      </c>
      <c r="B36" s="975" t="str">
        <f>Inek2020A3[[#This Row],[OPSKode]]</f>
        <v>8-812.5m</v>
      </c>
      <c r="C36" s="974">
        <f>Inek2020A3[[#This Row],[Betrag2]]</f>
        <v>23663.65</v>
      </c>
      <c r="D36" s="975" t="s">
        <v>665</v>
      </c>
      <c r="E36" s="975" t="s">
        <v>666</v>
      </c>
      <c r="F36" s="975" t="s">
        <v>719</v>
      </c>
      <c r="G36" s="975" t="s">
        <v>720</v>
      </c>
      <c r="H36" s="975" t="s">
        <v>721</v>
      </c>
      <c r="I36" s="974">
        <v>23663.65</v>
      </c>
    </row>
    <row r="37" spans="1:9" x14ac:dyDescent="0.25">
      <c r="A37" s="975" t="str">
        <f>Inek2020A3[[#This Row],[ZPD2]]</f>
        <v>ZP04.20</v>
      </c>
      <c r="B37" s="975" t="str">
        <f>Inek2020A3[[#This Row],[OPSKode]]</f>
        <v>8-812.5n</v>
      </c>
      <c r="C37" s="974">
        <f>Inek2020A3[[#This Row],[Betrag2]]</f>
        <v>28149.65</v>
      </c>
      <c r="D37" s="975" t="s">
        <v>665</v>
      </c>
      <c r="E37" s="975" t="s">
        <v>666</v>
      </c>
      <c r="F37" s="975" t="s">
        <v>722</v>
      </c>
      <c r="G37" s="975" t="s">
        <v>723</v>
      </c>
      <c r="H37" s="975" t="s">
        <v>724</v>
      </c>
      <c r="I37" s="974">
        <v>28149.65</v>
      </c>
    </row>
    <row r="38" spans="1:9" x14ac:dyDescent="0.25">
      <c r="A38" s="975" t="str">
        <f>Inek2020A3[[#This Row],[ZPD2]]</f>
        <v>ZP04.21</v>
      </c>
      <c r="B38" s="975" t="str">
        <f>Inek2020A3[[#This Row],[OPSKode]]</f>
        <v>8-812.5p</v>
      </c>
      <c r="C38" s="974">
        <f>Inek2020A3[[#This Row],[Betrag2]]</f>
        <v>32635.65</v>
      </c>
      <c r="D38" s="975" t="s">
        <v>665</v>
      </c>
      <c r="E38" s="975" t="s">
        <v>666</v>
      </c>
      <c r="F38" s="975" t="s">
        <v>725</v>
      </c>
      <c r="G38" s="975" t="s">
        <v>726</v>
      </c>
      <c r="H38" s="975" t="s">
        <v>727</v>
      </c>
      <c r="I38" s="974">
        <v>32635.65</v>
      </c>
    </row>
    <row r="39" spans="1:9" x14ac:dyDescent="0.25">
      <c r="A39" s="975" t="str">
        <f>Inek2020A3[[#This Row],[ZPD2]]</f>
        <v>ZP04.22</v>
      </c>
      <c r="B39" s="975" t="str">
        <f>Inek2020A3[[#This Row],[OPSKode]]</f>
        <v>8-812.5q</v>
      </c>
      <c r="C39" s="974">
        <f>Inek2020A3[[#This Row],[Betrag2]]</f>
        <v>38243.15</v>
      </c>
      <c r="D39" s="975" t="s">
        <v>665</v>
      </c>
      <c r="E39" s="975" t="s">
        <v>666</v>
      </c>
      <c r="F39" s="975" t="s">
        <v>728</v>
      </c>
      <c r="G39" s="975" t="s">
        <v>729</v>
      </c>
      <c r="H39" s="975" t="s">
        <v>730</v>
      </c>
      <c r="I39" s="974">
        <v>38243.15</v>
      </c>
    </row>
    <row r="40" spans="1:9" x14ac:dyDescent="0.25">
      <c r="A40" s="975" t="str">
        <f>Inek2020A3[[#This Row],[ZPD2]]</f>
        <v>ZP04.23</v>
      </c>
      <c r="B40" s="975" t="str">
        <f>Inek2020A3[[#This Row],[OPSKode]]</f>
        <v>8-812.5r</v>
      </c>
      <c r="C40" s="974">
        <f>Inek2020A3[[#This Row],[Betrag2]]</f>
        <v>47215.15</v>
      </c>
      <c r="D40" s="975" t="s">
        <v>665</v>
      </c>
      <c r="E40" s="975" t="s">
        <v>666</v>
      </c>
      <c r="F40" s="975" t="s">
        <v>731</v>
      </c>
      <c r="G40" s="975" t="s">
        <v>732</v>
      </c>
      <c r="H40" s="975" t="s">
        <v>733</v>
      </c>
      <c r="I40" s="974">
        <v>47215.15</v>
      </c>
    </row>
    <row r="41" spans="1:9" x14ac:dyDescent="0.25">
      <c r="D41" s="975" t="s">
        <v>734</v>
      </c>
      <c r="E41" s="975" t="s">
        <v>735</v>
      </c>
      <c r="H41" s="975" t="s">
        <v>736</v>
      </c>
    </row>
    <row r="42" spans="1:9" x14ac:dyDescent="0.25">
      <c r="A42" s="975" t="str">
        <f>Inek2020A3[[#This Row],[ZPD2]]</f>
        <v>ZP07.01</v>
      </c>
      <c r="B42" s="975" t="str">
        <f>Inek2020A3[[#This Row],[OPSKode]]</f>
        <v>8-810.g1</v>
      </c>
      <c r="C42" s="974">
        <f>Inek2020A3[[#This Row],[Betrag2]]</f>
        <v>148</v>
      </c>
      <c r="D42" s="975" t="s">
        <v>734</v>
      </c>
      <c r="E42" s="975" t="s">
        <v>735</v>
      </c>
      <c r="F42" s="975" t="s">
        <v>737</v>
      </c>
      <c r="G42" s="975" t="s">
        <v>738</v>
      </c>
      <c r="H42" s="975" t="s">
        <v>739</v>
      </c>
      <c r="I42" s="974">
        <v>148</v>
      </c>
    </row>
    <row r="43" spans="1:9" x14ac:dyDescent="0.25">
      <c r="A43" s="975" t="str">
        <f>Inek2020A3[[#This Row],[ZPD2]]</f>
        <v>ZP07.02</v>
      </c>
      <c r="B43" s="975" t="str">
        <f>Inek2020A3[[#This Row],[OPSKode]]</f>
        <v>8-810.g2</v>
      </c>
      <c r="C43" s="974">
        <f>Inek2020A3[[#This Row],[Betrag2]]</f>
        <v>236.8</v>
      </c>
      <c r="D43" s="975" t="s">
        <v>734</v>
      </c>
      <c r="E43" s="975" t="s">
        <v>735</v>
      </c>
      <c r="F43" s="975" t="s">
        <v>740</v>
      </c>
      <c r="G43" s="975" t="s">
        <v>741</v>
      </c>
      <c r="H43" s="975" t="s">
        <v>742</v>
      </c>
      <c r="I43" s="974">
        <v>236.8</v>
      </c>
    </row>
    <row r="44" spans="1:9" x14ac:dyDescent="0.25">
      <c r="A44" s="975" t="str">
        <f>Inek2020A3[[#This Row],[ZPD2]]</f>
        <v>ZP07.03</v>
      </c>
      <c r="B44" s="975" t="str">
        <f>Inek2020A3[[#This Row],[OPSKode]]</f>
        <v>8-810.g3</v>
      </c>
      <c r="C44" s="974">
        <f>Inek2020A3[[#This Row],[Betrag2]]</f>
        <v>335.47</v>
      </c>
      <c r="D44" s="975" t="s">
        <v>734</v>
      </c>
      <c r="E44" s="975" t="s">
        <v>735</v>
      </c>
      <c r="F44" s="975" t="s">
        <v>743</v>
      </c>
      <c r="G44" s="975" t="s">
        <v>744</v>
      </c>
      <c r="H44" s="975" t="s">
        <v>745</v>
      </c>
      <c r="I44" s="974">
        <v>335.47</v>
      </c>
    </row>
    <row r="45" spans="1:9" x14ac:dyDescent="0.25">
      <c r="A45" s="975" t="str">
        <f>Inek2020A3[[#This Row],[ZPD2]]</f>
        <v>ZP07.04</v>
      </c>
      <c r="B45" s="975" t="str">
        <f>Inek2020A3[[#This Row],[OPSKode]]</f>
        <v>8-810.g4</v>
      </c>
      <c r="C45" s="974">
        <f>Inek2020A3[[#This Row],[Betrag2]]</f>
        <v>473.6</v>
      </c>
      <c r="D45" s="975" t="s">
        <v>734</v>
      </c>
      <c r="E45" s="975" t="s">
        <v>735</v>
      </c>
      <c r="F45" s="975" t="s">
        <v>746</v>
      </c>
      <c r="G45" s="975" t="s">
        <v>747</v>
      </c>
      <c r="H45" s="975" t="s">
        <v>748</v>
      </c>
      <c r="I45" s="974">
        <v>473.6</v>
      </c>
    </row>
    <row r="46" spans="1:9" x14ac:dyDescent="0.25">
      <c r="A46" s="975" t="str">
        <f>Inek2020A3[[#This Row],[ZPD2]]</f>
        <v>ZP07.05</v>
      </c>
      <c r="B46" s="975" t="str">
        <f>Inek2020A3[[#This Row],[OPSKode]]</f>
        <v>8-810.g5</v>
      </c>
      <c r="C46" s="974">
        <f>Inek2020A3[[#This Row],[Betrag2]]</f>
        <v>690.67</v>
      </c>
      <c r="D46" s="975" t="s">
        <v>734</v>
      </c>
      <c r="E46" s="975" t="s">
        <v>735</v>
      </c>
      <c r="F46" s="975" t="s">
        <v>749</v>
      </c>
      <c r="G46" s="975" t="s">
        <v>750</v>
      </c>
      <c r="H46" s="975" t="s">
        <v>751</v>
      </c>
      <c r="I46" s="974">
        <v>690.67</v>
      </c>
    </row>
    <row r="47" spans="1:9" x14ac:dyDescent="0.25">
      <c r="A47" s="975" t="str">
        <f>Inek2020A3[[#This Row],[ZPD2]]</f>
        <v>ZP07.06</v>
      </c>
      <c r="B47" s="975" t="str">
        <f>Inek2020A3[[#This Row],[OPSKode]]</f>
        <v>8-810.g6</v>
      </c>
      <c r="C47" s="974">
        <f>Inek2020A3[[#This Row],[Betrag2]]</f>
        <v>986.67</v>
      </c>
      <c r="D47" s="975" t="s">
        <v>734</v>
      </c>
      <c r="E47" s="975" t="s">
        <v>735</v>
      </c>
      <c r="F47" s="975" t="s">
        <v>752</v>
      </c>
      <c r="G47" s="975" t="s">
        <v>753</v>
      </c>
      <c r="H47" s="975" t="s">
        <v>754</v>
      </c>
      <c r="I47" s="974">
        <v>986.67</v>
      </c>
    </row>
    <row r="48" spans="1:9" x14ac:dyDescent="0.25">
      <c r="A48" s="975" t="str">
        <f>Inek2020A3[[#This Row],[ZPD2]]</f>
        <v>ZP07.07</v>
      </c>
      <c r="B48" s="975" t="str">
        <f>Inek2020A3[[#This Row],[OPSKode]]</f>
        <v>8-810.g7</v>
      </c>
      <c r="C48" s="974">
        <f>Inek2020A3[[#This Row],[Betrag2]]</f>
        <v>1282.67</v>
      </c>
      <c r="D48" s="975" t="s">
        <v>734</v>
      </c>
      <c r="E48" s="975" t="s">
        <v>735</v>
      </c>
      <c r="F48" s="975" t="s">
        <v>755</v>
      </c>
      <c r="G48" s="975" t="s">
        <v>756</v>
      </c>
      <c r="H48" s="975" t="s">
        <v>757</v>
      </c>
      <c r="I48" s="974">
        <v>1282.67</v>
      </c>
    </row>
    <row r="49" spans="1:9" x14ac:dyDescent="0.25">
      <c r="A49" s="975" t="str">
        <f>Inek2020A3[[#This Row],[ZPD2]]</f>
        <v>ZP07.08</v>
      </c>
      <c r="B49" s="975" t="str">
        <f>Inek2020A3[[#This Row],[OPSKode]]</f>
        <v>8-810.g8</v>
      </c>
      <c r="C49" s="974">
        <f>Inek2020A3[[#This Row],[Betrag2]]</f>
        <v>1578.67</v>
      </c>
      <c r="D49" s="975" t="s">
        <v>734</v>
      </c>
      <c r="E49" s="975" t="s">
        <v>735</v>
      </c>
      <c r="F49" s="975" t="s">
        <v>758</v>
      </c>
      <c r="G49" s="975" t="s">
        <v>759</v>
      </c>
      <c r="H49" s="975" t="s">
        <v>760</v>
      </c>
      <c r="I49" s="974">
        <v>1578.67</v>
      </c>
    </row>
    <row r="50" spans="1:9" x14ac:dyDescent="0.25">
      <c r="A50" s="975" t="str">
        <f>Inek2020A3[[#This Row],[ZPD2]]</f>
        <v>ZP07.09</v>
      </c>
      <c r="B50" s="975" t="str">
        <f>Inek2020A3[[#This Row],[OPSKode]]</f>
        <v>8-810.ga</v>
      </c>
      <c r="C50" s="974">
        <f>Inek2020A3[[#This Row],[Betrag2]]</f>
        <v>1973.33</v>
      </c>
      <c r="D50" s="975" t="s">
        <v>734</v>
      </c>
      <c r="E50" s="975" t="s">
        <v>735</v>
      </c>
      <c r="F50" s="975" t="s">
        <v>761</v>
      </c>
      <c r="G50" s="975" t="s">
        <v>762</v>
      </c>
      <c r="H50" s="975" t="s">
        <v>763</v>
      </c>
      <c r="I50" s="974">
        <v>1973.33</v>
      </c>
    </row>
    <row r="51" spans="1:9" x14ac:dyDescent="0.25">
      <c r="A51" s="975" t="str">
        <f>Inek2020A3[[#This Row],[ZPD2]]</f>
        <v>ZP07.10</v>
      </c>
      <c r="B51" s="975" t="str">
        <f>Inek2020A3[[#This Row],[OPSKode]]</f>
        <v>8-810.gb</v>
      </c>
      <c r="C51" s="974">
        <f>Inek2020A3[[#This Row],[Betrag2]]</f>
        <v>2565.33</v>
      </c>
      <c r="D51" s="975" t="s">
        <v>734</v>
      </c>
      <c r="E51" s="975" t="s">
        <v>735</v>
      </c>
      <c r="F51" s="975" t="s">
        <v>764</v>
      </c>
      <c r="G51" s="975" t="s">
        <v>765</v>
      </c>
      <c r="H51" s="975" t="s">
        <v>766</v>
      </c>
      <c r="I51" s="974">
        <v>2565.33</v>
      </c>
    </row>
    <row r="52" spans="1:9" x14ac:dyDescent="0.25">
      <c r="A52" s="975" t="str">
        <f>Inek2020A3[[#This Row],[ZPD2]]</f>
        <v>ZP07.11</v>
      </c>
      <c r="B52" s="975" t="str">
        <f>Inek2020A3[[#This Row],[OPSKode]]</f>
        <v>8-810.gc</v>
      </c>
      <c r="C52" s="974">
        <f>Inek2020A3[[#This Row],[Betrag2]]</f>
        <v>3157.33</v>
      </c>
      <c r="D52" s="975" t="s">
        <v>734</v>
      </c>
      <c r="E52" s="975" t="s">
        <v>735</v>
      </c>
      <c r="F52" s="975" t="s">
        <v>767</v>
      </c>
      <c r="G52" s="975" t="s">
        <v>768</v>
      </c>
      <c r="H52" s="975" t="s">
        <v>769</v>
      </c>
      <c r="I52" s="974">
        <v>3157.33</v>
      </c>
    </row>
    <row r="53" spans="1:9" x14ac:dyDescent="0.25">
      <c r="A53" s="975" t="str">
        <f>Inek2020A3[[#This Row],[ZPD2]]</f>
        <v>ZP07.12</v>
      </c>
      <c r="B53" s="975" t="str">
        <f>Inek2020A3[[#This Row],[OPSKode]]</f>
        <v>8-810.gd</v>
      </c>
      <c r="C53" s="974">
        <f>Inek2020A3[[#This Row],[Betrag2]]</f>
        <v>3749.33</v>
      </c>
      <c r="D53" s="975" t="s">
        <v>734</v>
      </c>
      <c r="E53" s="975" t="s">
        <v>735</v>
      </c>
      <c r="F53" s="975" t="s">
        <v>770</v>
      </c>
      <c r="G53" s="975" t="s">
        <v>771</v>
      </c>
      <c r="H53" s="975" t="s">
        <v>772</v>
      </c>
      <c r="I53" s="974">
        <v>3749.33</v>
      </c>
    </row>
    <row r="54" spans="1:9" x14ac:dyDescent="0.25">
      <c r="A54" s="975" t="str">
        <f>Inek2020A3[[#This Row],[ZPD2]]</f>
        <v>ZP07.13</v>
      </c>
      <c r="B54" s="975" t="str">
        <f>Inek2020A3[[#This Row],[OPSKode]]</f>
        <v>8-810.ge</v>
      </c>
      <c r="C54" s="974">
        <f>Inek2020A3[[#This Row],[Betrag2]]</f>
        <v>4538.67</v>
      </c>
      <c r="D54" s="975" t="s">
        <v>734</v>
      </c>
      <c r="E54" s="975" t="s">
        <v>735</v>
      </c>
      <c r="F54" s="975" t="s">
        <v>773</v>
      </c>
      <c r="G54" s="975" t="s">
        <v>774</v>
      </c>
      <c r="H54" s="975" t="s">
        <v>775</v>
      </c>
      <c r="I54" s="974">
        <v>4538.67</v>
      </c>
    </row>
    <row r="55" spans="1:9" x14ac:dyDescent="0.25">
      <c r="A55" s="975" t="str">
        <f>Inek2020A3[[#This Row],[ZPD2]]</f>
        <v>ZP07.14</v>
      </c>
      <c r="B55" s="975" t="str">
        <f>Inek2020A3[[#This Row],[OPSKode]]</f>
        <v>8-810.gf</v>
      </c>
      <c r="C55" s="974">
        <f>Inek2020A3[[#This Row],[Betrag2]]</f>
        <v>5722.67</v>
      </c>
      <c r="D55" s="975" t="s">
        <v>734</v>
      </c>
      <c r="E55" s="975" t="s">
        <v>735</v>
      </c>
      <c r="F55" s="975" t="s">
        <v>776</v>
      </c>
      <c r="G55" s="975" t="s">
        <v>777</v>
      </c>
      <c r="H55" s="975" t="s">
        <v>778</v>
      </c>
      <c r="I55" s="974">
        <v>5722.67</v>
      </c>
    </row>
    <row r="56" spans="1:9" x14ac:dyDescent="0.25">
      <c r="A56" s="975" t="str">
        <f>Inek2020A3[[#This Row],[ZPD2]]</f>
        <v>ZP07.15</v>
      </c>
      <c r="B56" s="975" t="str">
        <f>Inek2020A3[[#This Row],[OPSKode]]</f>
        <v>8-810.gg</v>
      </c>
      <c r="C56" s="974">
        <f>Inek2020A3[[#This Row],[Betrag2]]</f>
        <v>6906.67</v>
      </c>
      <c r="D56" s="975" t="s">
        <v>734</v>
      </c>
      <c r="E56" s="975" t="s">
        <v>735</v>
      </c>
      <c r="F56" s="975" t="s">
        <v>779</v>
      </c>
      <c r="G56" s="975" t="s">
        <v>780</v>
      </c>
      <c r="H56" s="975" t="s">
        <v>781</v>
      </c>
      <c r="I56" s="974">
        <v>6906.67</v>
      </c>
    </row>
    <row r="57" spans="1:9" x14ac:dyDescent="0.25">
      <c r="A57" s="975" t="str">
        <f>Inek2020A3[[#This Row],[ZPD2]]</f>
        <v>ZP07.16</v>
      </c>
      <c r="B57" s="975" t="str">
        <f>Inek2020A3[[#This Row],[OPSKode]]</f>
        <v>8-810.gh</v>
      </c>
      <c r="C57" s="974">
        <f>Inek2020A3[[#This Row],[Betrag2]]</f>
        <v>8090.67</v>
      </c>
      <c r="D57" s="975" t="s">
        <v>734</v>
      </c>
      <c r="E57" s="975" t="s">
        <v>735</v>
      </c>
      <c r="F57" s="975" t="s">
        <v>782</v>
      </c>
      <c r="G57" s="975" t="s">
        <v>783</v>
      </c>
      <c r="H57" s="975" t="s">
        <v>784</v>
      </c>
      <c r="I57" s="974">
        <v>8090.67</v>
      </c>
    </row>
    <row r="58" spans="1:9" x14ac:dyDescent="0.25">
      <c r="A58" s="975" t="str">
        <f>Inek2020A3[[#This Row],[ZPD2]]</f>
        <v>ZP07.17</v>
      </c>
      <c r="B58" s="975" t="str">
        <f>Inek2020A3[[#This Row],[OPSKode]]</f>
        <v>8-810.gj</v>
      </c>
      <c r="C58" s="974">
        <f>Inek2020A3[[#This Row],[Betrag2]]</f>
        <v>9274.67</v>
      </c>
      <c r="D58" s="975" t="s">
        <v>734</v>
      </c>
      <c r="E58" s="975" t="s">
        <v>735</v>
      </c>
      <c r="F58" s="975" t="s">
        <v>785</v>
      </c>
      <c r="G58" s="975" t="s">
        <v>786</v>
      </c>
      <c r="H58" s="975" t="s">
        <v>787</v>
      </c>
      <c r="I58" s="974">
        <v>9274.67</v>
      </c>
    </row>
    <row r="59" spans="1:9" x14ac:dyDescent="0.25">
      <c r="D59" s="975" t="s">
        <v>788</v>
      </c>
      <c r="E59" s="975" t="s">
        <v>789</v>
      </c>
      <c r="H59" s="975" t="s">
        <v>790</v>
      </c>
    </row>
    <row r="60" spans="1:9" x14ac:dyDescent="0.25">
      <c r="A60" s="975" t="str">
        <f>Inek2020A3[[#This Row],[ZPD2]]</f>
        <v>ZP08.01</v>
      </c>
      <c r="B60" s="975" t="str">
        <f>Inek2020A3[[#This Row],[OPSKode]]</f>
        <v>6-001.80</v>
      </c>
      <c r="C60" s="974">
        <f>Inek2020A3[[#This Row],[Betrag2]]</f>
        <v>1012.61</v>
      </c>
      <c r="D60" s="975" t="s">
        <v>788</v>
      </c>
      <c r="E60" s="975" t="s">
        <v>789</v>
      </c>
      <c r="F60" s="975" t="s">
        <v>791</v>
      </c>
      <c r="G60" s="975" t="s">
        <v>792</v>
      </c>
      <c r="H60" s="975" t="s">
        <v>793</v>
      </c>
      <c r="I60" s="974">
        <v>1012.61</v>
      </c>
    </row>
    <row r="61" spans="1:9" x14ac:dyDescent="0.25">
      <c r="A61" s="975" t="str">
        <f>Inek2020A3[[#This Row],[ZPD2]]</f>
        <v>ZP08.02</v>
      </c>
      <c r="B61" s="975" t="str">
        <f>Inek2020A3[[#This Row],[OPSKode]]</f>
        <v>6-001.81</v>
      </c>
      <c r="C61" s="974">
        <f>Inek2020A3[[#This Row],[Betrag2]]</f>
        <v>1404.59</v>
      </c>
      <c r="D61" s="975" t="s">
        <v>788</v>
      </c>
      <c r="E61" s="975" t="s">
        <v>789</v>
      </c>
      <c r="F61" s="975" t="s">
        <v>794</v>
      </c>
      <c r="G61" s="975" t="s">
        <v>795</v>
      </c>
      <c r="H61" s="975" t="s">
        <v>796</v>
      </c>
      <c r="I61" s="974">
        <v>1404.59</v>
      </c>
    </row>
    <row r="62" spans="1:9" x14ac:dyDescent="0.25">
      <c r="A62" s="975" t="str">
        <f>Inek2020A3[[#This Row],[ZPD2]]</f>
        <v>ZP08.03</v>
      </c>
      <c r="B62" s="975" t="str">
        <f>Inek2020A3[[#This Row],[OPSKode]]</f>
        <v>6-001.82</v>
      </c>
      <c r="C62" s="974">
        <f>Inek2020A3[[#This Row],[Betrag2]]</f>
        <v>1796.57</v>
      </c>
      <c r="D62" s="975" t="s">
        <v>788</v>
      </c>
      <c r="E62" s="975" t="s">
        <v>789</v>
      </c>
      <c r="F62" s="975" t="s">
        <v>797</v>
      </c>
      <c r="G62" s="975" t="s">
        <v>798</v>
      </c>
      <c r="H62" s="975" t="s">
        <v>799</v>
      </c>
      <c r="I62" s="974">
        <v>1796.57</v>
      </c>
    </row>
    <row r="63" spans="1:9" x14ac:dyDescent="0.25">
      <c r="A63" s="975" t="str">
        <f>Inek2020A3[[#This Row],[ZPD2]]</f>
        <v>ZP08.04</v>
      </c>
      <c r="B63" s="975" t="str">
        <f>Inek2020A3[[#This Row],[OPSKode]]</f>
        <v>6-001.83</v>
      </c>
      <c r="C63" s="974">
        <f>Inek2020A3[[#This Row],[Betrag2]]</f>
        <v>2188.54</v>
      </c>
      <c r="D63" s="975" t="s">
        <v>788</v>
      </c>
      <c r="E63" s="975" t="s">
        <v>789</v>
      </c>
      <c r="F63" s="975" t="s">
        <v>800</v>
      </c>
      <c r="G63" s="975" t="s">
        <v>801</v>
      </c>
      <c r="H63" s="975" t="s">
        <v>802</v>
      </c>
      <c r="I63" s="974">
        <v>2188.54</v>
      </c>
    </row>
    <row r="64" spans="1:9" x14ac:dyDescent="0.25">
      <c r="A64" s="975" t="str">
        <f>Inek2020A3[[#This Row],[ZPD2]]</f>
        <v>ZP08.05</v>
      </c>
      <c r="B64" s="975" t="str">
        <f>Inek2020A3[[#This Row],[OPSKode]]</f>
        <v>6-001.84</v>
      </c>
      <c r="C64" s="974">
        <f>Inek2020A3[[#This Row],[Betrag2]]</f>
        <v>2580.52</v>
      </c>
      <c r="D64" s="975" t="s">
        <v>788</v>
      </c>
      <c r="E64" s="975" t="s">
        <v>789</v>
      </c>
      <c r="F64" s="975" t="s">
        <v>803</v>
      </c>
      <c r="G64" s="975" t="s">
        <v>804</v>
      </c>
      <c r="H64" s="975" t="s">
        <v>805</v>
      </c>
      <c r="I64" s="974">
        <v>2580.52</v>
      </c>
    </row>
    <row r="65" spans="1:9" x14ac:dyDescent="0.25">
      <c r="A65" s="975" t="str">
        <f>Inek2020A3[[#This Row],[ZPD2]]</f>
        <v>ZP08.06</v>
      </c>
      <c r="B65" s="975" t="str">
        <f>Inek2020A3[[#This Row],[OPSKode]]</f>
        <v>6-001.85</v>
      </c>
      <c r="C65" s="974">
        <f>Inek2020A3[[#This Row],[Betrag2]]</f>
        <v>2972.5</v>
      </c>
      <c r="D65" s="975" t="s">
        <v>788</v>
      </c>
      <c r="E65" s="975" t="s">
        <v>789</v>
      </c>
      <c r="F65" s="975" t="s">
        <v>806</v>
      </c>
      <c r="G65" s="975" t="s">
        <v>807</v>
      </c>
      <c r="H65" s="975" t="s">
        <v>808</v>
      </c>
      <c r="I65" s="974">
        <v>2972.5</v>
      </c>
    </row>
    <row r="66" spans="1:9" x14ac:dyDescent="0.25">
      <c r="A66" s="975" t="str">
        <f>Inek2020A3[[#This Row],[ZPD2]]</f>
        <v>ZP08.07</v>
      </c>
      <c r="B66" s="975" t="str">
        <f>Inek2020A3[[#This Row],[OPSKode]]</f>
        <v>6-001.86</v>
      </c>
      <c r="C66" s="974">
        <f>Inek2020A3[[#This Row],[Betrag2]]</f>
        <v>3364.48</v>
      </c>
      <c r="D66" s="975" t="s">
        <v>788</v>
      </c>
      <c r="E66" s="975" t="s">
        <v>789</v>
      </c>
      <c r="F66" s="975" t="s">
        <v>809</v>
      </c>
      <c r="G66" s="975" t="s">
        <v>810</v>
      </c>
      <c r="H66" s="975" t="s">
        <v>811</v>
      </c>
      <c r="I66" s="974">
        <v>3364.48</v>
      </c>
    </row>
    <row r="67" spans="1:9" x14ac:dyDescent="0.25">
      <c r="A67" s="975" t="str">
        <f>Inek2020A3[[#This Row],[ZPD2]]</f>
        <v>ZP08.08</v>
      </c>
      <c r="B67" s="975" t="str">
        <f>Inek2020A3[[#This Row],[OPSKode]]</f>
        <v>6-001.87</v>
      </c>
      <c r="C67" s="974">
        <f>Inek2020A3[[#This Row],[Betrag2]]</f>
        <v>3756.46</v>
      </c>
      <c r="D67" s="975" t="s">
        <v>788</v>
      </c>
      <c r="E67" s="975" t="s">
        <v>789</v>
      </c>
      <c r="F67" s="975" t="s">
        <v>812</v>
      </c>
      <c r="G67" s="975" t="s">
        <v>813</v>
      </c>
      <c r="H67" s="975" t="s">
        <v>814</v>
      </c>
      <c r="I67" s="974">
        <v>3756.46</v>
      </c>
    </row>
    <row r="68" spans="1:9" x14ac:dyDescent="0.25">
      <c r="A68" s="975" t="str">
        <f>Inek2020A3[[#This Row],[ZPD2]]</f>
        <v>ZP08.09</v>
      </c>
      <c r="B68" s="975" t="str">
        <f>Inek2020A3[[#This Row],[OPSKode]]</f>
        <v>6-001.88</v>
      </c>
      <c r="C68" s="974">
        <f>Inek2020A3[[#This Row],[Betrag2]]</f>
        <v>4279.09</v>
      </c>
      <c r="D68" s="975" t="s">
        <v>788</v>
      </c>
      <c r="E68" s="975" t="s">
        <v>789</v>
      </c>
      <c r="F68" s="975" t="s">
        <v>815</v>
      </c>
      <c r="G68" s="975" t="s">
        <v>816</v>
      </c>
      <c r="H68" s="975" t="s">
        <v>817</v>
      </c>
      <c r="I68" s="974">
        <v>4279.09</v>
      </c>
    </row>
    <row r="69" spans="1:9" x14ac:dyDescent="0.25">
      <c r="A69" s="975" t="str">
        <f>Inek2020A3[[#This Row],[ZPD2]]</f>
        <v>ZP08.10</v>
      </c>
      <c r="B69" s="975" t="str">
        <f>Inek2020A3[[#This Row],[OPSKode]]</f>
        <v>6-001.89</v>
      </c>
      <c r="C69" s="974">
        <f>Inek2020A3[[#This Row],[Betrag2]]</f>
        <v>5063.05</v>
      </c>
      <c r="D69" s="975" t="s">
        <v>788</v>
      </c>
      <c r="E69" s="975" t="s">
        <v>789</v>
      </c>
      <c r="F69" s="975" t="s">
        <v>818</v>
      </c>
      <c r="G69" s="975" t="s">
        <v>819</v>
      </c>
      <c r="H69" s="975" t="s">
        <v>820</v>
      </c>
      <c r="I69" s="974">
        <v>5063.05</v>
      </c>
    </row>
    <row r="70" spans="1:9" x14ac:dyDescent="0.25">
      <c r="A70" s="975" t="str">
        <f>Inek2020A3[[#This Row],[ZPD2]]</f>
        <v>ZP08.11</v>
      </c>
      <c r="B70" s="975" t="str">
        <f>Inek2020A3[[#This Row],[OPSKode]]</f>
        <v>6-001.8a</v>
      </c>
      <c r="C70" s="974">
        <f>Inek2020A3[[#This Row],[Betrag2]]</f>
        <v>5847.01</v>
      </c>
      <c r="D70" s="975" t="s">
        <v>788</v>
      </c>
      <c r="E70" s="975" t="s">
        <v>789</v>
      </c>
      <c r="F70" s="975" t="s">
        <v>821</v>
      </c>
      <c r="G70" s="975" t="s">
        <v>822</v>
      </c>
      <c r="H70" s="975" t="s">
        <v>823</v>
      </c>
      <c r="I70" s="974">
        <v>5847.01</v>
      </c>
    </row>
    <row r="71" spans="1:9" x14ac:dyDescent="0.25">
      <c r="A71" s="975" t="str">
        <f>Inek2020A3[[#This Row],[ZPD2]]</f>
        <v>ZP08.12</v>
      </c>
      <c r="B71" s="975" t="str">
        <f>Inek2020A3[[#This Row],[OPSKode]]</f>
        <v>6-001.8b</v>
      </c>
      <c r="C71" s="974">
        <f>Inek2020A3[[#This Row],[Betrag2]]</f>
        <v>6630.96</v>
      </c>
      <c r="D71" s="975" t="s">
        <v>788</v>
      </c>
      <c r="E71" s="975" t="s">
        <v>789</v>
      </c>
      <c r="F71" s="975" t="s">
        <v>824</v>
      </c>
      <c r="G71" s="975" t="s">
        <v>825</v>
      </c>
      <c r="H71" s="975" t="s">
        <v>826</v>
      </c>
      <c r="I71" s="974">
        <v>6630.96</v>
      </c>
    </row>
    <row r="72" spans="1:9" x14ac:dyDescent="0.25">
      <c r="A72" s="975" t="str">
        <f>Inek2020A3[[#This Row],[ZPD2]]</f>
        <v>ZP08.13</v>
      </c>
      <c r="B72" s="975" t="str">
        <f>Inek2020A3[[#This Row],[OPSKode]]</f>
        <v>6-001.8c</v>
      </c>
      <c r="C72" s="974">
        <f>Inek2020A3[[#This Row],[Betrag2]]</f>
        <v>7414.92</v>
      </c>
      <c r="D72" s="975" t="s">
        <v>788</v>
      </c>
      <c r="E72" s="975" t="s">
        <v>789</v>
      </c>
      <c r="F72" s="975" t="s">
        <v>827</v>
      </c>
      <c r="G72" s="975" t="s">
        <v>828</v>
      </c>
      <c r="H72" s="975" t="s">
        <v>829</v>
      </c>
      <c r="I72" s="974">
        <v>7414.92</v>
      </c>
    </row>
    <row r="73" spans="1:9" x14ac:dyDescent="0.25">
      <c r="A73" s="975" t="str">
        <f>Inek2020A3[[#This Row],[ZPD2]]</f>
        <v>ZP08.14</v>
      </c>
      <c r="B73" s="975" t="str">
        <f>Inek2020A3[[#This Row],[OPSKode]]</f>
        <v>6-001.8d</v>
      </c>
      <c r="C73" s="974">
        <f>Inek2020A3[[#This Row],[Betrag2]]</f>
        <v>8198.8700000000008</v>
      </c>
      <c r="D73" s="975" t="s">
        <v>788</v>
      </c>
      <c r="E73" s="975" t="s">
        <v>789</v>
      </c>
      <c r="F73" s="975" t="s">
        <v>830</v>
      </c>
      <c r="G73" s="975" t="s">
        <v>831</v>
      </c>
      <c r="H73" s="975" t="s">
        <v>832</v>
      </c>
      <c r="I73" s="974">
        <v>8198.8700000000008</v>
      </c>
    </row>
    <row r="74" spans="1:9" x14ac:dyDescent="0.25">
      <c r="A74" s="975" t="str">
        <f>Inek2020A3[[#This Row],[ZPD2]]</f>
        <v>ZP08.15</v>
      </c>
      <c r="B74" s="975" t="str">
        <f>Inek2020A3[[#This Row],[OPSKode]]</f>
        <v>6-001.8e</v>
      </c>
      <c r="C74" s="974">
        <f>Inek2020A3[[#This Row],[Betrag2]]</f>
        <v>8982.83</v>
      </c>
      <c r="D74" s="975" t="s">
        <v>788</v>
      </c>
      <c r="E74" s="975" t="s">
        <v>789</v>
      </c>
      <c r="F74" s="975" t="s">
        <v>833</v>
      </c>
      <c r="G74" s="975" t="s">
        <v>834</v>
      </c>
      <c r="H74" s="975" t="s">
        <v>835</v>
      </c>
      <c r="I74" s="974">
        <v>8982.83</v>
      </c>
    </row>
    <row r="75" spans="1:9" x14ac:dyDescent="0.25">
      <c r="A75" s="975" t="str">
        <f>Inek2020A3[[#This Row],[ZPD2]]</f>
        <v>ZP08.16</v>
      </c>
      <c r="B75" s="975" t="str">
        <f>Inek2020A3[[#This Row],[OPSKode]]</f>
        <v>6-001.8f</v>
      </c>
      <c r="C75" s="974">
        <f>Inek2020A3[[#This Row],[Betrag2]]</f>
        <v>9766.7900000000009</v>
      </c>
      <c r="D75" s="975" t="s">
        <v>788</v>
      </c>
      <c r="E75" s="975" t="s">
        <v>789</v>
      </c>
      <c r="F75" s="975" t="s">
        <v>836</v>
      </c>
      <c r="G75" s="975" t="s">
        <v>837</v>
      </c>
      <c r="H75" s="975" t="s">
        <v>838</v>
      </c>
      <c r="I75" s="974">
        <v>9766.7900000000009</v>
      </c>
    </row>
    <row r="76" spans="1:9" x14ac:dyDescent="0.25">
      <c r="A76" s="975" t="str">
        <f>Inek2020A3[[#This Row],[ZPD2]]</f>
        <v>ZP08.17</v>
      </c>
      <c r="B76" s="975" t="str">
        <f>Inek2020A3[[#This Row],[OPSKode]]</f>
        <v>6-001.8g</v>
      </c>
      <c r="C76" s="974">
        <f>Inek2020A3[[#This Row],[Betrag2]]</f>
        <v>10550.74</v>
      </c>
      <c r="D76" s="975" t="s">
        <v>788</v>
      </c>
      <c r="E76" s="975" t="s">
        <v>789</v>
      </c>
      <c r="F76" s="975" t="s">
        <v>839</v>
      </c>
      <c r="G76" s="975" t="s">
        <v>840</v>
      </c>
      <c r="H76" s="975" t="s">
        <v>841</v>
      </c>
      <c r="I76" s="974">
        <v>10550.74</v>
      </c>
    </row>
    <row r="77" spans="1:9" x14ac:dyDescent="0.25">
      <c r="A77" s="975" t="str">
        <f>Inek2020A3[[#This Row],[ZPD2]]</f>
        <v>ZP08.18</v>
      </c>
      <c r="B77" s="975" t="str">
        <f>Inek2020A3[[#This Row],[OPSKode]]</f>
        <v>6-001.8h</v>
      </c>
      <c r="C77" s="974">
        <f>Inek2020A3[[#This Row],[Betrag2]]</f>
        <v>11465.36</v>
      </c>
      <c r="D77" s="975" t="s">
        <v>788</v>
      </c>
      <c r="E77" s="975" t="s">
        <v>789</v>
      </c>
      <c r="F77" s="975" t="s">
        <v>842</v>
      </c>
      <c r="G77" s="975" t="s">
        <v>843</v>
      </c>
      <c r="H77" s="975" t="s">
        <v>844</v>
      </c>
      <c r="I77" s="974">
        <v>11465.36</v>
      </c>
    </row>
    <row r="78" spans="1:9" x14ac:dyDescent="0.25">
      <c r="A78" s="975" t="str">
        <f>Inek2020A3[[#This Row],[ZPD2]]</f>
        <v>ZP08.19</v>
      </c>
      <c r="B78" s="975" t="str">
        <f>Inek2020A3[[#This Row],[OPSKode]]</f>
        <v>6-001.8j</v>
      </c>
      <c r="C78" s="974">
        <f>Inek2020A3[[#This Row],[Betrag2]]</f>
        <v>12641.29</v>
      </c>
      <c r="D78" s="975" t="s">
        <v>788</v>
      </c>
      <c r="E78" s="975" t="s">
        <v>789</v>
      </c>
      <c r="F78" s="975" t="s">
        <v>845</v>
      </c>
      <c r="G78" s="975" t="s">
        <v>846</v>
      </c>
      <c r="H78" s="975" t="s">
        <v>847</v>
      </c>
      <c r="I78" s="974">
        <v>12641.29</v>
      </c>
    </row>
    <row r="79" spans="1:9" x14ac:dyDescent="0.25">
      <c r="A79" s="975" t="str">
        <f>Inek2020A3[[#This Row],[ZPD2]]</f>
        <v>ZP08.20</v>
      </c>
      <c r="B79" s="975" t="str">
        <f>Inek2020A3[[#This Row],[OPSKode]]</f>
        <v>6-001.8k</v>
      </c>
      <c r="C79" s="974">
        <f>Inek2020A3[[#This Row],[Betrag2]]</f>
        <v>13817.22</v>
      </c>
      <c r="D79" s="975" t="s">
        <v>788</v>
      </c>
      <c r="E79" s="975" t="s">
        <v>789</v>
      </c>
      <c r="F79" s="975" t="s">
        <v>848</v>
      </c>
      <c r="G79" s="975" t="s">
        <v>849</v>
      </c>
      <c r="H79" s="975" t="s">
        <v>850</v>
      </c>
      <c r="I79" s="974">
        <v>13817.22</v>
      </c>
    </row>
    <row r="80" spans="1:9" x14ac:dyDescent="0.25">
      <c r="A80" s="975" t="str">
        <f>Inek2020A3[[#This Row],[ZPD2]]</f>
        <v>ZP08.21</v>
      </c>
      <c r="B80" s="975" t="str">
        <f>Inek2020A3[[#This Row],[OPSKode]]</f>
        <v>6-001.8m</v>
      </c>
      <c r="C80" s="974">
        <f>Inek2020A3[[#This Row],[Betrag2]]</f>
        <v>14993.16</v>
      </c>
      <c r="D80" s="975" t="s">
        <v>788</v>
      </c>
      <c r="E80" s="975" t="s">
        <v>789</v>
      </c>
      <c r="F80" s="975" t="s">
        <v>851</v>
      </c>
      <c r="G80" s="975" t="s">
        <v>852</v>
      </c>
      <c r="H80" s="975" t="s">
        <v>853</v>
      </c>
      <c r="I80" s="974">
        <v>14993.16</v>
      </c>
    </row>
    <row r="81" spans="1:9" x14ac:dyDescent="0.25">
      <c r="A81" s="975" t="str">
        <f>Inek2020A3[[#This Row],[ZPD2]]</f>
        <v>ZP08.22</v>
      </c>
      <c r="B81" s="975" t="str">
        <f>Inek2020A3[[#This Row],[OPSKode]]</f>
        <v>6-001.8n</v>
      </c>
      <c r="C81" s="974">
        <f>Inek2020A3[[#This Row],[Betrag2]]</f>
        <v>16169.09</v>
      </c>
      <c r="D81" s="975" t="s">
        <v>788</v>
      </c>
      <c r="E81" s="975" t="s">
        <v>789</v>
      </c>
      <c r="F81" s="975" t="s">
        <v>854</v>
      </c>
      <c r="G81" s="975" t="s">
        <v>855</v>
      </c>
      <c r="H81" s="975" t="s">
        <v>856</v>
      </c>
      <c r="I81" s="974">
        <v>16169.09</v>
      </c>
    </row>
    <row r="82" spans="1:9" x14ac:dyDescent="0.25">
      <c r="D82" s="975" t="s">
        <v>857</v>
      </c>
      <c r="E82" s="975" t="s">
        <v>858</v>
      </c>
      <c r="H82" s="975" t="s">
        <v>859</v>
      </c>
    </row>
    <row r="83" spans="1:9" x14ac:dyDescent="0.25">
      <c r="A83" s="975" t="str">
        <f>Inek2020A3[[#This Row],[ZPD2]]</f>
        <v>ZP10.01</v>
      </c>
      <c r="B83" s="975" t="str">
        <f>Inek2020A3[[#This Row],[OPSKode]]</f>
        <v>6-001.a0</v>
      </c>
      <c r="C83" s="974">
        <f>Inek2020A3[[#This Row],[Betrag2]]</f>
        <v>719.7</v>
      </c>
      <c r="D83" s="975" t="s">
        <v>857</v>
      </c>
      <c r="E83" s="975" t="s">
        <v>858</v>
      </c>
      <c r="F83" s="975" t="s">
        <v>860</v>
      </c>
      <c r="G83" s="975" t="s">
        <v>861</v>
      </c>
      <c r="H83" s="975" t="s">
        <v>862</v>
      </c>
      <c r="I83" s="974">
        <v>719.7</v>
      </c>
    </row>
    <row r="84" spans="1:9" x14ac:dyDescent="0.25">
      <c r="A84" s="975" t="str">
        <f>Inek2020A3[[#This Row],[ZPD2]]</f>
        <v>ZP10.02</v>
      </c>
      <c r="B84" s="975" t="str">
        <f>Inek2020A3[[#This Row],[OPSKode]]</f>
        <v>6-001.a1</v>
      </c>
      <c r="C84" s="974">
        <f>Inek2020A3[[#This Row],[Betrag2]]</f>
        <v>973.71</v>
      </c>
      <c r="D84" s="975" t="s">
        <v>857</v>
      </c>
      <c r="E84" s="975" t="s">
        <v>858</v>
      </c>
      <c r="F84" s="975" t="s">
        <v>863</v>
      </c>
      <c r="G84" s="975" t="s">
        <v>864</v>
      </c>
      <c r="H84" s="975" t="s">
        <v>865</v>
      </c>
      <c r="I84" s="974">
        <v>973.71</v>
      </c>
    </row>
    <row r="85" spans="1:9" x14ac:dyDescent="0.25">
      <c r="A85" s="975" t="str">
        <f>Inek2020A3[[#This Row],[ZPD2]]</f>
        <v>ZP10.03</v>
      </c>
      <c r="B85" s="975" t="str">
        <f>Inek2020A3[[#This Row],[OPSKode]]</f>
        <v>6-001.a2</v>
      </c>
      <c r="C85" s="974">
        <f>Inek2020A3[[#This Row],[Betrag2]]</f>
        <v>1227.72</v>
      </c>
      <c r="D85" s="975" t="s">
        <v>857</v>
      </c>
      <c r="E85" s="975" t="s">
        <v>858</v>
      </c>
      <c r="F85" s="975" t="s">
        <v>866</v>
      </c>
      <c r="G85" s="975" t="s">
        <v>867</v>
      </c>
      <c r="H85" s="975" t="s">
        <v>868</v>
      </c>
      <c r="I85" s="974">
        <v>1227.72</v>
      </c>
    </row>
    <row r="86" spans="1:9" x14ac:dyDescent="0.25">
      <c r="A86" s="975" t="str">
        <f>Inek2020A3[[#This Row],[ZPD2]]</f>
        <v>ZP10.04</v>
      </c>
      <c r="B86" s="975" t="str">
        <f>Inek2020A3[[#This Row],[OPSKode]]</f>
        <v>6-001.a3</v>
      </c>
      <c r="C86" s="974">
        <f>Inek2020A3[[#This Row],[Betrag2]]</f>
        <v>1481.73</v>
      </c>
      <c r="D86" s="975" t="s">
        <v>857</v>
      </c>
      <c r="E86" s="975" t="s">
        <v>858</v>
      </c>
      <c r="F86" s="975" t="s">
        <v>869</v>
      </c>
      <c r="G86" s="975" t="s">
        <v>870</v>
      </c>
      <c r="H86" s="975" t="s">
        <v>871</v>
      </c>
      <c r="I86" s="974">
        <v>1481.73</v>
      </c>
    </row>
    <row r="87" spans="1:9" x14ac:dyDescent="0.25">
      <c r="A87" s="975" t="str">
        <f>Inek2020A3[[#This Row],[ZPD2]]</f>
        <v>ZP10.05</v>
      </c>
      <c r="B87" s="975" t="str">
        <f>Inek2020A3[[#This Row],[OPSKode]]</f>
        <v>6-001.a4</v>
      </c>
      <c r="C87" s="974">
        <f>Inek2020A3[[#This Row],[Betrag2]]</f>
        <v>1735.74</v>
      </c>
      <c r="D87" s="975" t="s">
        <v>857</v>
      </c>
      <c r="E87" s="975" t="s">
        <v>858</v>
      </c>
      <c r="F87" s="975" t="s">
        <v>872</v>
      </c>
      <c r="G87" s="975" t="s">
        <v>873</v>
      </c>
      <c r="H87" s="975" t="s">
        <v>874</v>
      </c>
      <c r="I87" s="974">
        <v>1735.74</v>
      </c>
    </row>
    <row r="88" spans="1:9" x14ac:dyDescent="0.25">
      <c r="A88" s="975" t="str">
        <f>Inek2020A3[[#This Row],[ZPD2]]</f>
        <v>ZP10.06</v>
      </c>
      <c r="B88" s="975" t="str">
        <f>Inek2020A3[[#This Row],[OPSKode]]</f>
        <v>6-001.a5</v>
      </c>
      <c r="C88" s="974">
        <f>Inek2020A3[[#This Row],[Betrag2]]</f>
        <v>1989.75</v>
      </c>
      <c r="D88" s="975" t="s">
        <v>857</v>
      </c>
      <c r="E88" s="975" t="s">
        <v>858</v>
      </c>
      <c r="F88" s="975" t="s">
        <v>875</v>
      </c>
      <c r="G88" s="975" t="s">
        <v>876</v>
      </c>
      <c r="H88" s="975" t="s">
        <v>877</v>
      </c>
      <c r="I88" s="974">
        <v>1989.75</v>
      </c>
    </row>
    <row r="89" spans="1:9" x14ac:dyDescent="0.25">
      <c r="A89" s="975" t="str">
        <f>Inek2020A3[[#This Row],[ZPD2]]</f>
        <v>ZP10.07</v>
      </c>
      <c r="B89" s="975" t="str">
        <f>Inek2020A3[[#This Row],[OPSKode]]</f>
        <v>6-001.a6</v>
      </c>
      <c r="C89" s="974">
        <f>Inek2020A3[[#This Row],[Betrag2]]</f>
        <v>2328.4299999999998</v>
      </c>
      <c r="D89" s="975" t="s">
        <v>857</v>
      </c>
      <c r="E89" s="975" t="s">
        <v>858</v>
      </c>
      <c r="F89" s="975" t="s">
        <v>878</v>
      </c>
      <c r="G89" s="975" t="s">
        <v>879</v>
      </c>
      <c r="H89" s="975" t="s">
        <v>880</v>
      </c>
      <c r="I89" s="974">
        <v>2328.4299999999998</v>
      </c>
    </row>
    <row r="90" spans="1:9" x14ac:dyDescent="0.25">
      <c r="A90" s="975" t="str">
        <f>Inek2020A3[[#This Row],[ZPD2]]</f>
        <v>ZP10.08</v>
      </c>
      <c r="B90" s="975" t="str">
        <f>Inek2020A3[[#This Row],[OPSKode]]</f>
        <v>6-001.a7</v>
      </c>
      <c r="C90" s="974">
        <f>Inek2020A3[[#This Row],[Betrag2]]</f>
        <v>2836.45</v>
      </c>
      <c r="D90" s="975" t="s">
        <v>857</v>
      </c>
      <c r="E90" s="975" t="s">
        <v>858</v>
      </c>
      <c r="F90" s="975" t="s">
        <v>881</v>
      </c>
      <c r="G90" s="975" t="s">
        <v>882</v>
      </c>
      <c r="H90" s="975" t="s">
        <v>883</v>
      </c>
      <c r="I90" s="974">
        <v>2836.45</v>
      </c>
    </row>
    <row r="91" spans="1:9" x14ac:dyDescent="0.25">
      <c r="A91" s="975" t="str">
        <f>Inek2020A3[[#This Row],[ZPD2]]</f>
        <v>ZP10.09</v>
      </c>
      <c r="B91" s="975" t="str">
        <f>Inek2020A3[[#This Row],[OPSKode]]</f>
        <v>6-001.a8</v>
      </c>
      <c r="C91" s="974">
        <f>Inek2020A3[[#This Row],[Betrag2]]</f>
        <v>3344.47</v>
      </c>
      <c r="D91" s="975" t="s">
        <v>857</v>
      </c>
      <c r="E91" s="975" t="s">
        <v>858</v>
      </c>
      <c r="F91" s="975" t="s">
        <v>884</v>
      </c>
      <c r="G91" s="975" t="s">
        <v>885</v>
      </c>
      <c r="H91" s="975" t="s">
        <v>886</v>
      </c>
      <c r="I91" s="974">
        <v>3344.47</v>
      </c>
    </row>
    <row r="92" spans="1:9" x14ac:dyDescent="0.25">
      <c r="A92" s="975" t="str">
        <f>Inek2020A3[[#This Row],[ZPD2]]</f>
        <v>ZP10.10</v>
      </c>
      <c r="B92" s="975" t="str">
        <f>Inek2020A3[[#This Row],[OPSKode]]</f>
        <v>6-001.a9</v>
      </c>
      <c r="C92" s="974">
        <f>Inek2020A3[[#This Row],[Betrag2]]</f>
        <v>3852.49</v>
      </c>
      <c r="D92" s="975" t="s">
        <v>857</v>
      </c>
      <c r="E92" s="975" t="s">
        <v>858</v>
      </c>
      <c r="F92" s="975" t="s">
        <v>887</v>
      </c>
      <c r="G92" s="975" t="s">
        <v>888</v>
      </c>
      <c r="H92" s="975" t="s">
        <v>889</v>
      </c>
      <c r="I92" s="974">
        <v>3852.49</v>
      </c>
    </row>
    <row r="93" spans="1:9" x14ac:dyDescent="0.25">
      <c r="A93" s="975" t="str">
        <f>Inek2020A3[[#This Row],[ZPD2]]</f>
        <v>ZP10.11</v>
      </c>
      <c r="B93" s="975" t="str">
        <f>Inek2020A3[[#This Row],[OPSKode]]</f>
        <v>6-001.aa</v>
      </c>
      <c r="C93" s="974">
        <f>Inek2020A3[[#This Row],[Betrag2]]</f>
        <v>4360.51</v>
      </c>
      <c r="D93" s="975" t="s">
        <v>857</v>
      </c>
      <c r="E93" s="975" t="s">
        <v>858</v>
      </c>
      <c r="F93" s="975" t="s">
        <v>890</v>
      </c>
      <c r="G93" s="975" t="s">
        <v>891</v>
      </c>
      <c r="H93" s="975" t="s">
        <v>892</v>
      </c>
      <c r="I93" s="974">
        <v>4360.51</v>
      </c>
    </row>
    <row r="94" spans="1:9" x14ac:dyDescent="0.25">
      <c r="A94" s="975" t="str">
        <f>Inek2020A3[[#This Row],[ZPD2]]</f>
        <v>ZP10.12</v>
      </c>
      <c r="B94" s="975" t="str">
        <f>Inek2020A3[[#This Row],[OPSKode]]</f>
        <v>6-001.ab</v>
      </c>
      <c r="C94" s="974">
        <f>Inek2020A3[[#This Row],[Betrag2]]</f>
        <v>4953.2</v>
      </c>
      <c r="D94" s="975" t="s">
        <v>857</v>
      </c>
      <c r="E94" s="975" t="s">
        <v>858</v>
      </c>
      <c r="F94" s="975" t="s">
        <v>893</v>
      </c>
      <c r="G94" s="975" t="s">
        <v>894</v>
      </c>
      <c r="H94" s="975" t="s">
        <v>895</v>
      </c>
      <c r="I94" s="974">
        <v>4953.2</v>
      </c>
    </row>
    <row r="95" spans="1:9" x14ac:dyDescent="0.25">
      <c r="A95" s="975" t="str">
        <f>Inek2020A3[[#This Row],[ZPD2]]</f>
        <v>ZP10.13</v>
      </c>
      <c r="B95" s="975" t="str">
        <f>Inek2020A3[[#This Row],[OPSKode]]</f>
        <v>6-001.ac</v>
      </c>
      <c r="C95" s="974">
        <f>Inek2020A3[[#This Row],[Betrag2]]</f>
        <v>5715.23</v>
      </c>
      <c r="D95" s="975" t="s">
        <v>857</v>
      </c>
      <c r="E95" s="975" t="s">
        <v>858</v>
      </c>
      <c r="F95" s="975" t="s">
        <v>896</v>
      </c>
      <c r="G95" s="975" t="s">
        <v>897</v>
      </c>
      <c r="H95" s="975" t="s">
        <v>898</v>
      </c>
      <c r="I95" s="974">
        <v>5715.23</v>
      </c>
    </row>
    <row r="96" spans="1:9" x14ac:dyDescent="0.25">
      <c r="A96" s="975" t="str">
        <f>Inek2020A3[[#This Row],[ZPD2]]</f>
        <v>ZP10.14</v>
      </c>
      <c r="B96" s="975" t="str">
        <f>Inek2020A3[[#This Row],[OPSKode]]</f>
        <v>6-001.ad</v>
      </c>
      <c r="C96" s="974">
        <f>Inek2020A3[[#This Row],[Betrag2]]</f>
        <v>6477.26</v>
      </c>
      <c r="D96" s="975" t="s">
        <v>857</v>
      </c>
      <c r="E96" s="975" t="s">
        <v>858</v>
      </c>
      <c r="F96" s="975" t="s">
        <v>899</v>
      </c>
      <c r="G96" s="975" t="s">
        <v>900</v>
      </c>
      <c r="H96" s="975" t="s">
        <v>901</v>
      </c>
      <c r="I96" s="974">
        <v>6477.26</v>
      </c>
    </row>
    <row r="97" spans="1:9" x14ac:dyDescent="0.25">
      <c r="A97" s="975" t="str">
        <f>Inek2020A3[[#This Row],[ZPD2]]</f>
        <v>ZP10.15</v>
      </c>
      <c r="B97" s="975" t="str">
        <f>Inek2020A3[[#This Row],[OPSKode]]</f>
        <v>6-001.ae</v>
      </c>
      <c r="C97" s="974">
        <f>Inek2020A3[[#This Row],[Betrag2]]</f>
        <v>7239.29</v>
      </c>
      <c r="D97" s="975" t="s">
        <v>857</v>
      </c>
      <c r="E97" s="975" t="s">
        <v>858</v>
      </c>
      <c r="F97" s="975" t="s">
        <v>902</v>
      </c>
      <c r="G97" s="975" t="s">
        <v>903</v>
      </c>
      <c r="H97" s="975" t="s">
        <v>904</v>
      </c>
      <c r="I97" s="974">
        <v>7239.29</v>
      </c>
    </row>
    <row r="98" spans="1:9" x14ac:dyDescent="0.25">
      <c r="A98" s="975" t="str">
        <f>Inek2020A3[[#This Row],[ZPD2]]</f>
        <v>ZP10.16</v>
      </c>
      <c r="B98" s="975" t="str">
        <f>Inek2020A3[[#This Row],[OPSKode]]</f>
        <v>6-001.af</v>
      </c>
      <c r="C98" s="974">
        <f>Inek2020A3[[#This Row],[Betrag2]]</f>
        <v>8001.32</v>
      </c>
      <c r="D98" s="975" t="s">
        <v>857</v>
      </c>
      <c r="E98" s="975" t="s">
        <v>858</v>
      </c>
      <c r="F98" s="975" t="s">
        <v>905</v>
      </c>
      <c r="G98" s="975" t="s">
        <v>906</v>
      </c>
      <c r="H98" s="975" t="s">
        <v>907</v>
      </c>
      <c r="I98" s="974">
        <v>8001.32</v>
      </c>
    </row>
    <row r="99" spans="1:9" x14ac:dyDescent="0.25">
      <c r="A99" s="975" t="str">
        <f>Inek2020A3[[#This Row],[ZPD2]]</f>
        <v>ZP10.17</v>
      </c>
      <c r="C99" s="976" t="s">
        <v>908</v>
      </c>
      <c r="D99" s="975" t="s">
        <v>857</v>
      </c>
      <c r="E99" s="975" t="s">
        <v>858</v>
      </c>
      <c r="F99" s="975" t="s">
        <v>909</v>
      </c>
      <c r="H99" s="975" t="s">
        <v>910</v>
      </c>
    </row>
    <row r="100" spans="1:9" x14ac:dyDescent="0.25">
      <c r="A100" s="975" t="str">
        <f>Inek2020A3[[#This Row],[ZPD2]]</f>
        <v>ZP10.18</v>
      </c>
      <c r="B100" s="975" t="str">
        <f>Inek2020A3[[#This Row],[OPSKode]]</f>
        <v>6-001.ah</v>
      </c>
      <c r="C100" s="974">
        <f>Inek2020A3[[#This Row],[Betrag2]]</f>
        <v>9017.36</v>
      </c>
      <c r="D100" s="975" t="s">
        <v>857</v>
      </c>
      <c r="E100" s="975" t="s">
        <v>858</v>
      </c>
      <c r="F100" s="975" t="s">
        <v>911</v>
      </c>
      <c r="G100" s="975" t="s">
        <v>912</v>
      </c>
      <c r="H100" s="975" t="s">
        <v>913</v>
      </c>
      <c r="I100" s="974">
        <v>9017.36</v>
      </c>
    </row>
    <row r="101" spans="1:9" x14ac:dyDescent="0.25">
      <c r="A101" s="975" t="str">
        <f>Inek2020A3[[#This Row],[ZPD2]]</f>
        <v>ZP10.19</v>
      </c>
      <c r="B101" s="975" t="str">
        <f>Inek2020A3[[#This Row],[OPSKode]]</f>
        <v>6-001.aj</v>
      </c>
      <c r="C101" s="974">
        <f>Inek2020A3[[#This Row],[Betrag2]]</f>
        <v>10541.42</v>
      </c>
      <c r="D101" s="975" t="s">
        <v>857</v>
      </c>
      <c r="E101" s="975" t="s">
        <v>858</v>
      </c>
      <c r="F101" s="975" t="s">
        <v>914</v>
      </c>
      <c r="G101" s="975" t="s">
        <v>915</v>
      </c>
      <c r="H101" s="975" t="s">
        <v>916</v>
      </c>
      <c r="I101" s="974">
        <v>10541.42</v>
      </c>
    </row>
    <row r="102" spans="1:9" x14ac:dyDescent="0.25">
      <c r="A102" s="975" t="str">
        <f>Inek2020A3[[#This Row],[ZPD2]]</f>
        <v>ZP10.20</v>
      </c>
      <c r="B102" s="975" t="str">
        <f>Inek2020A3[[#This Row],[OPSKode]]</f>
        <v>6-001.ak</v>
      </c>
      <c r="C102" s="974">
        <f>Inek2020A3[[#This Row],[Betrag2]]</f>
        <v>12065.48</v>
      </c>
      <c r="D102" s="975" t="s">
        <v>857</v>
      </c>
      <c r="E102" s="975" t="s">
        <v>858</v>
      </c>
      <c r="F102" s="975" t="s">
        <v>917</v>
      </c>
      <c r="G102" s="975" t="s">
        <v>918</v>
      </c>
      <c r="H102" s="975" t="s">
        <v>919</v>
      </c>
      <c r="I102" s="974">
        <v>12065.48</v>
      </c>
    </row>
    <row r="103" spans="1:9" x14ac:dyDescent="0.25">
      <c r="D103" s="975" t="s">
        <v>920</v>
      </c>
      <c r="E103" s="975" t="s">
        <v>921</v>
      </c>
      <c r="H103" s="975" t="s">
        <v>922</v>
      </c>
    </row>
    <row r="104" spans="1:9" x14ac:dyDescent="0.25">
      <c r="A104" s="975" t="str">
        <f>Inek2020A3[[#This Row],[ZPD2]]</f>
        <v>ZP11.01</v>
      </c>
      <c r="B104" s="975" t="str">
        <f>Inek2020A3[[#This Row],[OPSKode]]</f>
        <v>8-810.q0</v>
      </c>
      <c r="C104" s="974">
        <f>Inek2020A3[[#This Row],[Betrag2]]</f>
        <v>1728.4</v>
      </c>
      <c r="D104" s="975" t="s">
        <v>920</v>
      </c>
      <c r="E104" s="975" t="s">
        <v>921</v>
      </c>
      <c r="F104" s="975" t="s">
        <v>923</v>
      </c>
      <c r="G104" s="975" t="s">
        <v>924</v>
      </c>
      <c r="H104" s="975" t="s">
        <v>925</v>
      </c>
      <c r="I104" s="974">
        <v>1728.4</v>
      </c>
    </row>
    <row r="105" spans="1:9" x14ac:dyDescent="0.25">
      <c r="A105" s="975" t="str">
        <f>Inek2020A3[[#This Row],[ZPD2]]</f>
        <v>ZP11.02</v>
      </c>
      <c r="B105" s="975" t="str">
        <f>Inek2020A3[[#This Row],[OPSKode]]</f>
        <v>8-810.q1</v>
      </c>
      <c r="C105" s="974">
        <f>Inek2020A3[[#This Row],[Betrag2]]</f>
        <v>3456.8</v>
      </c>
      <c r="D105" s="975" t="s">
        <v>920</v>
      </c>
      <c r="E105" s="975" t="s">
        <v>921</v>
      </c>
      <c r="F105" s="975" t="s">
        <v>926</v>
      </c>
      <c r="G105" s="975" t="s">
        <v>927</v>
      </c>
      <c r="H105" s="975" t="s">
        <v>928</v>
      </c>
      <c r="I105" s="974">
        <v>3456.8</v>
      </c>
    </row>
    <row r="106" spans="1:9" x14ac:dyDescent="0.25">
      <c r="A106" s="975" t="str">
        <f>Inek2020A3[[#This Row],[ZPD2]]</f>
        <v>ZP11.03</v>
      </c>
      <c r="B106" s="975" t="str">
        <f>Inek2020A3[[#This Row],[OPSKode]]</f>
        <v>8-810.q2</v>
      </c>
      <c r="C106" s="974">
        <f>Inek2020A3[[#This Row],[Betrag2]]</f>
        <v>5185.2</v>
      </c>
      <c r="D106" s="975" t="s">
        <v>920</v>
      </c>
      <c r="E106" s="975" t="s">
        <v>921</v>
      </c>
      <c r="F106" s="975" t="s">
        <v>929</v>
      </c>
      <c r="G106" s="975" t="s">
        <v>930</v>
      </c>
      <c r="H106" s="975" t="s">
        <v>931</v>
      </c>
      <c r="I106" s="974">
        <v>5185.2</v>
      </c>
    </row>
    <row r="107" spans="1:9" x14ac:dyDescent="0.25">
      <c r="A107" s="975" t="str">
        <f>Inek2020A3[[#This Row],[ZPD2]]</f>
        <v>ZP11.04</v>
      </c>
      <c r="B107" s="975" t="str">
        <f>Inek2020A3[[#This Row],[OPSKode]]</f>
        <v>8-810.q3</v>
      </c>
      <c r="C107" s="974">
        <f>Inek2020A3[[#This Row],[Betrag2]]</f>
        <v>6913.6</v>
      </c>
      <c r="D107" s="975" t="s">
        <v>920</v>
      </c>
      <c r="E107" s="975" t="s">
        <v>921</v>
      </c>
      <c r="F107" s="975" t="s">
        <v>932</v>
      </c>
      <c r="G107" s="975" t="s">
        <v>933</v>
      </c>
      <c r="H107" s="975" t="s">
        <v>934</v>
      </c>
      <c r="I107" s="974">
        <v>6913.6</v>
      </c>
    </row>
    <row r="108" spans="1:9" x14ac:dyDescent="0.25">
      <c r="A108" s="975" t="str">
        <f>Inek2020A3[[#This Row],[ZPD2]]</f>
        <v>ZP11.05</v>
      </c>
      <c r="B108" s="975" t="str">
        <f>Inek2020A3[[#This Row],[OPSKode]]</f>
        <v>8-810.q4</v>
      </c>
      <c r="C108" s="974">
        <f>Inek2020A3[[#This Row],[Betrag2]]</f>
        <v>8642</v>
      </c>
      <c r="D108" s="975" t="s">
        <v>920</v>
      </c>
      <c r="E108" s="975" t="s">
        <v>921</v>
      </c>
      <c r="F108" s="975" t="s">
        <v>935</v>
      </c>
      <c r="G108" s="975" t="s">
        <v>936</v>
      </c>
      <c r="H108" s="975" t="s">
        <v>937</v>
      </c>
      <c r="I108" s="974">
        <v>8642</v>
      </c>
    </row>
    <row r="109" spans="1:9" x14ac:dyDescent="0.25">
      <c r="A109" s="975" t="str">
        <f>Inek2020A3[[#This Row],[ZPD2]]</f>
        <v>ZP11.06</v>
      </c>
      <c r="B109" s="975" t="str">
        <f>Inek2020A3[[#This Row],[OPSKode]]</f>
        <v>8-810.q5</v>
      </c>
      <c r="C109" s="974">
        <f>Inek2020A3[[#This Row],[Betrag2]]</f>
        <v>10370.4</v>
      </c>
      <c r="D109" s="975" t="s">
        <v>920</v>
      </c>
      <c r="E109" s="975" t="s">
        <v>921</v>
      </c>
      <c r="F109" s="975" t="s">
        <v>938</v>
      </c>
      <c r="G109" s="975" t="s">
        <v>939</v>
      </c>
      <c r="H109" s="975" t="s">
        <v>940</v>
      </c>
      <c r="I109" s="974">
        <v>10370.4</v>
      </c>
    </row>
    <row r="110" spans="1:9" x14ac:dyDescent="0.25">
      <c r="A110" s="975" t="str">
        <f>Inek2020A3[[#This Row],[ZPD2]]</f>
        <v>ZP11.07</v>
      </c>
      <c r="B110" s="975" t="str">
        <f>Inek2020A3[[#This Row],[OPSKode]]</f>
        <v>8-810.q6</v>
      </c>
      <c r="C110" s="974">
        <f>Inek2020A3[[#This Row],[Betrag2]]</f>
        <v>12098.8</v>
      </c>
      <c r="D110" s="975" t="s">
        <v>920</v>
      </c>
      <c r="E110" s="975" t="s">
        <v>921</v>
      </c>
      <c r="F110" s="975" t="s">
        <v>941</v>
      </c>
      <c r="G110" s="975" t="s">
        <v>942</v>
      </c>
      <c r="H110" s="975" t="s">
        <v>943</v>
      </c>
      <c r="I110" s="974">
        <v>12098.8</v>
      </c>
    </row>
    <row r="111" spans="1:9" x14ac:dyDescent="0.25">
      <c r="A111" s="975" t="str">
        <f>Inek2020A3[[#This Row],[ZPD2]]</f>
        <v>ZP11.08</v>
      </c>
      <c r="B111" s="975" t="str">
        <f>Inek2020A3[[#This Row],[OPSKode]]</f>
        <v>8-810.q7</v>
      </c>
      <c r="C111" s="974">
        <f>Inek2020A3[[#This Row],[Betrag2]]</f>
        <v>13827.2</v>
      </c>
      <c r="D111" s="975" t="s">
        <v>920</v>
      </c>
      <c r="E111" s="975" t="s">
        <v>921</v>
      </c>
      <c r="F111" s="975" t="s">
        <v>944</v>
      </c>
      <c r="G111" s="975" t="s">
        <v>945</v>
      </c>
      <c r="H111" s="975" t="s">
        <v>946</v>
      </c>
      <c r="I111" s="974">
        <v>13827.2</v>
      </c>
    </row>
    <row r="112" spans="1:9" x14ac:dyDescent="0.25">
      <c r="A112" s="975" t="str">
        <f>Inek2020A3[[#This Row],[ZPD2]]</f>
        <v>ZP11.09</v>
      </c>
      <c r="B112" s="975" t="str">
        <f>Inek2020A3[[#This Row],[OPSKode]]</f>
        <v>8-810.q8</v>
      </c>
      <c r="C112" s="974">
        <f>Inek2020A3[[#This Row],[Betrag2]]</f>
        <v>15555.6</v>
      </c>
      <c r="D112" s="975" t="s">
        <v>920</v>
      </c>
      <c r="E112" s="975" t="s">
        <v>921</v>
      </c>
      <c r="F112" s="975" t="s">
        <v>947</v>
      </c>
      <c r="G112" s="975" t="s">
        <v>948</v>
      </c>
      <c r="H112" s="975" t="s">
        <v>949</v>
      </c>
      <c r="I112" s="974">
        <v>15555.6</v>
      </c>
    </row>
    <row r="113" spans="1:9" x14ac:dyDescent="0.25">
      <c r="A113" s="975" t="str">
        <f>Inek2020A3[[#This Row],[ZPD2]]</f>
        <v>ZP11.10</v>
      </c>
      <c r="B113" s="975" t="str">
        <f>Inek2020A3[[#This Row],[OPSKode]]</f>
        <v>8-810.q9</v>
      </c>
      <c r="C113" s="974">
        <f>Inek2020A3[[#This Row],[Betrag2]]</f>
        <v>17284</v>
      </c>
      <c r="D113" s="975" t="s">
        <v>920</v>
      </c>
      <c r="E113" s="975" t="s">
        <v>921</v>
      </c>
      <c r="F113" s="975" t="s">
        <v>950</v>
      </c>
      <c r="G113" s="975" t="s">
        <v>951</v>
      </c>
      <c r="H113" s="975" t="s">
        <v>952</v>
      </c>
      <c r="I113" s="974">
        <v>17284</v>
      </c>
    </row>
    <row r="114" spans="1:9" x14ac:dyDescent="0.25">
      <c r="A114" s="975" t="str">
        <f>Inek2020A3[[#This Row],[ZPD2]]</f>
        <v>ZP11.11</v>
      </c>
      <c r="B114" s="975" t="str">
        <f>Inek2020A3[[#This Row],[OPSKode]]</f>
        <v>8-810.qa</v>
      </c>
      <c r="C114" s="974">
        <f>Inek2020A3[[#This Row],[Betrag2]]</f>
        <v>19012.400000000001</v>
      </c>
      <c r="D114" s="975" t="s">
        <v>920</v>
      </c>
      <c r="E114" s="975" t="s">
        <v>921</v>
      </c>
      <c r="F114" s="975" t="s">
        <v>953</v>
      </c>
      <c r="G114" s="975" t="s">
        <v>954</v>
      </c>
      <c r="H114" s="975" t="s">
        <v>955</v>
      </c>
      <c r="I114" s="974">
        <v>19012.400000000001</v>
      </c>
    </row>
    <row r="115" spans="1:9" x14ac:dyDescent="0.25">
      <c r="A115" s="975" t="str">
        <f>Inek2020A3[[#This Row],[ZPD2]]</f>
        <v>ZP11.12</v>
      </c>
      <c r="B115" s="975" t="str">
        <f>Inek2020A3[[#This Row],[OPSKode]]</f>
        <v>8-810.qb</v>
      </c>
      <c r="C115" s="974">
        <f>Inek2020A3[[#This Row],[Betrag2]]</f>
        <v>20740.8</v>
      </c>
      <c r="D115" s="975" t="s">
        <v>920</v>
      </c>
      <c r="E115" s="975" t="s">
        <v>921</v>
      </c>
      <c r="F115" s="975" t="s">
        <v>956</v>
      </c>
      <c r="G115" s="975" t="s">
        <v>957</v>
      </c>
      <c r="H115" s="975" t="s">
        <v>958</v>
      </c>
      <c r="I115" s="974">
        <v>20740.8</v>
      </c>
    </row>
    <row r="116" spans="1:9" x14ac:dyDescent="0.25">
      <c r="A116" s="975" t="str">
        <f>Inek2020A3[[#This Row],[ZPD2]]</f>
        <v>ZP11.13</v>
      </c>
      <c r="B116" s="975" t="str">
        <f>Inek2020A3[[#This Row],[OPSKode]]</f>
        <v>8-810.qc</v>
      </c>
      <c r="C116" s="974">
        <f>Inek2020A3[[#This Row],[Betrag2]]</f>
        <v>24197.599999999999</v>
      </c>
      <c r="D116" s="975" t="s">
        <v>920</v>
      </c>
      <c r="E116" s="975" t="s">
        <v>921</v>
      </c>
      <c r="F116" s="975" t="s">
        <v>959</v>
      </c>
      <c r="G116" s="975" t="s">
        <v>960</v>
      </c>
      <c r="H116" s="975" t="s">
        <v>961</v>
      </c>
      <c r="I116" s="974">
        <v>24197.599999999999</v>
      </c>
    </row>
    <row r="117" spans="1:9" x14ac:dyDescent="0.25">
      <c r="A117" s="975" t="str">
        <f>Inek2020A3[[#This Row],[ZPD2]]</f>
        <v>ZP11.14</v>
      </c>
      <c r="B117" s="975" t="str">
        <f>Inek2020A3[[#This Row],[OPSKode]]</f>
        <v>8-810.qd</v>
      </c>
      <c r="C117" s="974">
        <f>Inek2020A3[[#This Row],[Betrag2]]</f>
        <v>27654.400000000001</v>
      </c>
      <c r="D117" s="975" t="s">
        <v>920</v>
      </c>
      <c r="E117" s="975" t="s">
        <v>921</v>
      </c>
      <c r="F117" s="975" t="s">
        <v>962</v>
      </c>
      <c r="G117" s="975" t="s">
        <v>963</v>
      </c>
      <c r="H117" s="975" t="s">
        <v>964</v>
      </c>
      <c r="I117" s="974">
        <v>27654.400000000001</v>
      </c>
    </row>
    <row r="118" spans="1:9" x14ac:dyDescent="0.25">
      <c r="A118" s="975" t="str">
        <f>Inek2020A3[[#This Row],[ZPD2]]</f>
        <v>ZP11.15</v>
      </c>
      <c r="B118" s="975" t="str">
        <f>Inek2020A3[[#This Row],[OPSKode]]</f>
        <v>8-810.qe</v>
      </c>
      <c r="C118" s="974">
        <f>Inek2020A3[[#This Row],[Betrag2]]</f>
        <v>31111.200000000001</v>
      </c>
      <c r="D118" s="975" t="s">
        <v>920</v>
      </c>
      <c r="E118" s="975" t="s">
        <v>921</v>
      </c>
      <c r="F118" s="975" t="s">
        <v>965</v>
      </c>
      <c r="G118" s="975" t="s">
        <v>966</v>
      </c>
      <c r="H118" s="975" t="s">
        <v>967</v>
      </c>
      <c r="I118" s="974">
        <v>31111.200000000001</v>
      </c>
    </row>
    <row r="119" spans="1:9" x14ac:dyDescent="0.25">
      <c r="A119" s="975" t="str">
        <f>Inek2020A3[[#This Row],[ZPD2]]</f>
        <v>ZP11.16</v>
      </c>
      <c r="B119" s="975" t="str">
        <f>Inek2020A3[[#This Row],[OPSKode]]</f>
        <v>8-810.qf</v>
      </c>
      <c r="C119" s="974">
        <f>Inek2020A3[[#This Row],[Betrag2]]</f>
        <v>34568</v>
      </c>
      <c r="D119" s="975" t="s">
        <v>920</v>
      </c>
      <c r="E119" s="975" t="s">
        <v>921</v>
      </c>
      <c r="F119" s="975" t="s">
        <v>968</v>
      </c>
      <c r="G119" s="975" t="s">
        <v>969</v>
      </c>
      <c r="H119" s="975" t="s">
        <v>970</v>
      </c>
      <c r="I119" s="974">
        <v>34568</v>
      </c>
    </row>
    <row r="120" spans="1:9" x14ac:dyDescent="0.25">
      <c r="A120" s="975" t="str">
        <f>Inek2020A3[[#This Row],[ZPD2]]</f>
        <v>ZP11.17</v>
      </c>
      <c r="B120" s="975" t="str">
        <f>Inek2020A3[[#This Row],[OPSKode]]</f>
        <v>8-810.qg</v>
      </c>
      <c r="C120" s="974">
        <f>Inek2020A3[[#This Row],[Betrag2]]</f>
        <v>39753.199999999997</v>
      </c>
      <c r="D120" s="975" t="s">
        <v>920</v>
      </c>
      <c r="E120" s="975" t="s">
        <v>921</v>
      </c>
      <c r="F120" s="975" t="s">
        <v>971</v>
      </c>
      <c r="G120" s="975" t="s">
        <v>972</v>
      </c>
      <c r="H120" s="975" t="s">
        <v>973</v>
      </c>
      <c r="I120" s="974">
        <v>39753.199999999997</v>
      </c>
    </row>
    <row r="121" spans="1:9" x14ac:dyDescent="0.25">
      <c r="A121" s="975" t="str">
        <f>Inek2020A3[[#This Row],[ZPD2]]</f>
        <v>ZP11.18</v>
      </c>
      <c r="B121" s="975" t="str">
        <f>Inek2020A3[[#This Row],[OPSKode]]</f>
        <v>8-810.qh</v>
      </c>
      <c r="C121" s="974">
        <f>Inek2020A3[[#This Row],[Betrag2]]</f>
        <v>44938.400000000001</v>
      </c>
      <c r="D121" s="975" t="s">
        <v>920</v>
      </c>
      <c r="E121" s="975" t="s">
        <v>921</v>
      </c>
      <c r="F121" s="975" t="s">
        <v>974</v>
      </c>
      <c r="G121" s="975" t="s">
        <v>975</v>
      </c>
      <c r="H121" s="975" t="s">
        <v>976</v>
      </c>
      <c r="I121" s="974">
        <v>44938.400000000001</v>
      </c>
    </row>
    <row r="122" spans="1:9" x14ac:dyDescent="0.25">
      <c r="A122" s="975" t="str">
        <f>Inek2020A3[[#This Row],[ZPD2]]</f>
        <v>ZP11.19</v>
      </c>
      <c r="B122" s="975" t="str">
        <f>Inek2020A3[[#This Row],[OPSKode]]</f>
        <v>8-810.qj</v>
      </c>
      <c r="C122" s="974">
        <f>Inek2020A3[[#This Row],[Betrag2]]</f>
        <v>50123.6</v>
      </c>
      <c r="D122" s="975" t="s">
        <v>920</v>
      </c>
      <c r="E122" s="975" t="s">
        <v>921</v>
      </c>
      <c r="F122" s="975" t="s">
        <v>977</v>
      </c>
      <c r="G122" s="975" t="s">
        <v>978</v>
      </c>
      <c r="H122" s="975" t="s">
        <v>979</v>
      </c>
      <c r="I122" s="974">
        <v>50123.6</v>
      </c>
    </row>
    <row r="123" spans="1:9" x14ac:dyDescent="0.25">
      <c r="A123" s="975" t="str">
        <f>Inek2020A3[[#This Row],[ZPD2]]</f>
        <v>ZP11.20</v>
      </c>
      <c r="C123" s="976" t="s">
        <v>980</v>
      </c>
      <c r="D123" s="975" t="s">
        <v>920</v>
      </c>
      <c r="E123" s="975" t="s">
        <v>921</v>
      </c>
      <c r="F123" s="975" t="s">
        <v>981</v>
      </c>
      <c r="H123" s="975" t="s">
        <v>982</v>
      </c>
    </row>
    <row r="124" spans="1:9" x14ac:dyDescent="0.25">
      <c r="A124" s="975" t="str">
        <f>Inek2020A3[[#This Row],[ZPD2]]</f>
        <v>ZP11.21</v>
      </c>
      <c r="B124" s="975" t="str">
        <f>Inek2020A3[[#This Row],[OPSKode]]</f>
        <v>8-810.qm</v>
      </c>
      <c r="C124" s="974">
        <f>Inek2020A3[[#This Row],[Betrag2]]</f>
        <v>55308.800000000003</v>
      </c>
      <c r="D124" s="975" t="s">
        <v>920</v>
      </c>
      <c r="E124" s="975" t="s">
        <v>921</v>
      </c>
      <c r="F124" s="975" t="s">
        <v>983</v>
      </c>
      <c r="G124" s="975" t="s">
        <v>984</v>
      </c>
      <c r="H124" s="975" t="s">
        <v>985</v>
      </c>
      <c r="I124" s="974">
        <v>55308.800000000003</v>
      </c>
    </row>
    <row r="125" spans="1:9" x14ac:dyDescent="0.25">
      <c r="A125" s="975" t="str">
        <f>Inek2020A3[[#This Row],[ZPD2]]</f>
        <v>ZP11.22</v>
      </c>
      <c r="B125" s="975" t="str">
        <f>Inek2020A3[[#This Row],[OPSKode]]</f>
        <v>8-810.qn</v>
      </c>
      <c r="C125" s="974">
        <f>Inek2020A3[[#This Row],[Betrag2]]</f>
        <v>65679.199999999997</v>
      </c>
      <c r="D125" s="975" t="s">
        <v>920</v>
      </c>
      <c r="E125" s="975" t="s">
        <v>921</v>
      </c>
      <c r="F125" s="975" t="s">
        <v>986</v>
      </c>
      <c r="G125" s="975" t="s">
        <v>987</v>
      </c>
      <c r="H125" s="975" t="s">
        <v>988</v>
      </c>
      <c r="I125" s="974">
        <v>65679.199999999997</v>
      </c>
    </row>
    <row r="126" spans="1:9" x14ac:dyDescent="0.25">
      <c r="A126" s="975" t="str">
        <f>Inek2020A3[[#This Row],[ZPD2]]</f>
        <v>ZP11.23</v>
      </c>
      <c r="B126" s="975" t="str">
        <f>Inek2020A3[[#This Row],[OPSKode]]</f>
        <v>8-810.qp</v>
      </c>
      <c r="C126" s="974">
        <f>Inek2020A3[[#This Row],[Betrag2]]</f>
        <v>76049.600000000006</v>
      </c>
      <c r="D126" s="975" t="s">
        <v>920</v>
      </c>
      <c r="E126" s="975" t="s">
        <v>921</v>
      </c>
      <c r="F126" s="975" t="s">
        <v>989</v>
      </c>
      <c r="G126" s="975" t="s">
        <v>990</v>
      </c>
      <c r="H126" s="975" t="s">
        <v>991</v>
      </c>
      <c r="I126" s="974">
        <v>76049.600000000006</v>
      </c>
    </row>
    <row r="127" spans="1:9" x14ac:dyDescent="0.25">
      <c r="A127" s="975" t="str">
        <f>Inek2020A3[[#This Row],[ZPD2]]</f>
        <v>ZP11.24</v>
      </c>
      <c r="B127" s="975" t="str">
        <f>Inek2020A3[[#This Row],[OPSKode]]</f>
        <v>8-810.qq</v>
      </c>
      <c r="C127" s="974">
        <f>Inek2020A3[[#This Row],[Betrag2]]</f>
        <v>86420</v>
      </c>
      <c r="D127" s="975" t="s">
        <v>920</v>
      </c>
      <c r="E127" s="975" t="s">
        <v>921</v>
      </c>
      <c r="F127" s="975" t="s">
        <v>992</v>
      </c>
      <c r="G127" s="975" t="s">
        <v>993</v>
      </c>
      <c r="H127" s="975" t="s">
        <v>994</v>
      </c>
      <c r="I127" s="974">
        <v>86420</v>
      </c>
    </row>
    <row r="128" spans="1:9" x14ac:dyDescent="0.25">
      <c r="A128" s="975" t="str">
        <f>Inek2020A3[[#This Row],[ZPD2]]</f>
        <v>ZP11.25</v>
      </c>
      <c r="B128" s="975" t="str">
        <f>Inek2020A3[[#This Row],[OPSKode]]</f>
        <v>8-810.qr</v>
      </c>
      <c r="C128" s="974">
        <f>Inek2020A3[[#This Row],[Betrag2]]</f>
        <v>96790.399999999994</v>
      </c>
      <c r="D128" s="975" t="s">
        <v>920</v>
      </c>
      <c r="E128" s="975" t="s">
        <v>921</v>
      </c>
      <c r="F128" s="975" t="s">
        <v>995</v>
      </c>
      <c r="G128" s="975" t="s">
        <v>996</v>
      </c>
      <c r="H128" s="975" t="s">
        <v>997</v>
      </c>
      <c r="I128" s="974">
        <v>96790.399999999994</v>
      </c>
    </row>
    <row r="129" spans="1:9" x14ac:dyDescent="0.25">
      <c r="D129" s="975" t="s">
        <v>998</v>
      </c>
      <c r="E129" s="975" t="s">
        <v>999</v>
      </c>
      <c r="H129" s="975" t="s">
        <v>1000</v>
      </c>
    </row>
    <row r="130" spans="1:9" x14ac:dyDescent="0.25">
      <c r="A130" s="975" t="str">
        <f>Inek2020A3[[#This Row],[ZPD2]]</f>
        <v>ZP12.01</v>
      </c>
      <c r="B130" s="975" t="str">
        <f>Inek2020A3[[#This Row],[OPSKode]]</f>
        <v>6-001.b0</v>
      </c>
      <c r="C130" s="974">
        <f>Inek2020A3[[#This Row],[Betrag2]]</f>
        <v>295.70999999999998</v>
      </c>
      <c r="D130" s="975" t="s">
        <v>998</v>
      </c>
      <c r="E130" s="975" t="s">
        <v>999</v>
      </c>
      <c r="F130" s="975" t="s">
        <v>1001</v>
      </c>
      <c r="G130" s="975" t="s">
        <v>1002</v>
      </c>
      <c r="H130" s="975" t="s">
        <v>1003</v>
      </c>
      <c r="I130" s="974">
        <v>295.70999999999998</v>
      </c>
    </row>
    <row r="131" spans="1:9" x14ac:dyDescent="0.25">
      <c r="A131" s="975" t="str">
        <f>Inek2020A3[[#This Row],[ZPD2]]</f>
        <v>ZP12.02</v>
      </c>
      <c r="B131" s="975" t="str">
        <f>Inek2020A3[[#This Row],[OPSKode]]</f>
        <v>6-001.b1</v>
      </c>
      <c r="C131" s="974">
        <f>Inek2020A3[[#This Row],[Betrag2]]</f>
        <v>517.49</v>
      </c>
      <c r="D131" s="975" t="s">
        <v>998</v>
      </c>
      <c r="E131" s="975" t="s">
        <v>999</v>
      </c>
      <c r="F131" s="975" t="s">
        <v>1004</v>
      </c>
      <c r="G131" s="975" t="s">
        <v>1005</v>
      </c>
      <c r="H131" s="975" t="s">
        <v>1006</v>
      </c>
      <c r="I131" s="974">
        <v>517.49</v>
      </c>
    </row>
    <row r="132" spans="1:9" x14ac:dyDescent="0.25">
      <c r="A132" s="975" t="str">
        <f>Inek2020A3[[#This Row],[ZPD2]]</f>
        <v>ZP12.03</v>
      </c>
      <c r="B132" s="975" t="str">
        <f>Inek2020A3[[#This Row],[OPSKode]]</f>
        <v>6-001.b2</v>
      </c>
      <c r="C132" s="974">
        <f>Inek2020A3[[#This Row],[Betrag2]]</f>
        <v>739.27</v>
      </c>
      <c r="D132" s="975" t="s">
        <v>998</v>
      </c>
      <c r="E132" s="975" t="s">
        <v>999</v>
      </c>
      <c r="F132" s="975" t="s">
        <v>1007</v>
      </c>
      <c r="G132" s="975" t="s">
        <v>1008</v>
      </c>
      <c r="H132" s="975" t="s">
        <v>1009</v>
      </c>
      <c r="I132" s="974">
        <v>739.27</v>
      </c>
    </row>
    <row r="133" spans="1:9" x14ac:dyDescent="0.25">
      <c r="A133" s="975" t="str">
        <f>Inek2020A3[[#This Row],[ZPD2]]</f>
        <v>ZP12.04</v>
      </c>
      <c r="B133" s="975" t="str">
        <f>Inek2020A3[[#This Row],[OPSKode]]</f>
        <v>6-001.b3</v>
      </c>
      <c r="C133" s="974">
        <f>Inek2020A3[[#This Row],[Betrag2]]</f>
        <v>961.05</v>
      </c>
      <c r="D133" s="975" t="s">
        <v>998</v>
      </c>
      <c r="E133" s="975" t="s">
        <v>999</v>
      </c>
      <c r="F133" s="975" t="s">
        <v>1010</v>
      </c>
      <c r="G133" s="975" t="s">
        <v>1011</v>
      </c>
      <c r="H133" s="975" t="s">
        <v>1012</v>
      </c>
      <c r="I133" s="974">
        <v>961.05</v>
      </c>
    </row>
    <row r="134" spans="1:9" x14ac:dyDescent="0.25">
      <c r="A134" s="975" t="str">
        <f>Inek2020A3[[#This Row],[ZPD2]]</f>
        <v>ZP12.05</v>
      </c>
      <c r="B134" s="975" t="str">
        <f>Inek2020A3[[#This Row],[OPSKode]]</f>
        <v>6-001.b4</v>
      </c>
      <c r="C134" s="974">
        <f>Inek2020A3[[#This Row],[Betrag2]]</f>
        <v>1170.1099999999999</v>
      </c>
      <c r="D134" s="975" t="s">
        <v>998</v>
      </c>
      <c r="E134" s="975" t="s">
        <v>999</v>
      </c>
      <c r="F134" s="975" t="s">
        <v>1013</v>
      </c>
      <c r="G134" s="975" t="s">
        <v>1014</v>
      </c>
      <c r="H134" s="975" t="s">
        <v>1015</v>
      </c>
      <c r="I134" s="974">
        <v>1170.1099999999999</v>
      </c>
    </row>
    <row r="135" spans="1:9" x14ac:dyDescent="0.25">
      <c r="A135" s="975" t="str">
        <f>Inek2020A3[[#This Row],[ZPD2]]</f>
        <v>ZP12.06</v>
      </c>
      <c r="B135" s="975" t="str">
        <f>Inek2020A3[[#This Row],[OPSKode]]</f>
        <v>6-001.b5</v>
      </c>
      <c r="C135" s="974">
        <f>Inek2020A3[[#This Row],[Betrag2]]</f>
        <v>1404.61</v>
      </c>
      <c r="D135" s="975" t="s">
        <v>998</v>
      </c>
      <c r="E135" s="975" t="s">
        <v>999</v>
      </c>
      <c r="F135" s="975" t="s">
        <v>1016</v>
      </c>
      <c r="G135" s="975" t="s">
        <v>1017</v>
      </c>
      <c r="H135" s="975" t="s">
        <v>1018</v>
      </c>
      <c r="I135" s="974">
        <v>1404.61</v>
      </c>
    </row>
    <row r="136" spans="1:9" x14ac:dyDescent="0.25">
      <c r="A136" s="975" t="str">
        <f>Inek2020A3[[#This Row],[ZPD2]]</f>
        <v>ZP12.07</v>
      </c>
      <c r="B136" s="975" t="str">
        <f>Inek2020A3[[#This Row],[OPSKode]]</f>
        <v>6-001.b6</v>
      </c>
      <c r="C136" s="974">
        <f>Inek2020A3[[#This Row],[Betrag2]]</f>
        <v>1626.39</v>
      </c>
      <c r="D136" s="975" t="s">
        <v>998</v>
      </c>
      <c r="E136" s="975" t="s">
        <v>999</v>
      </c>
      <c r="F136" s="975" t="s">
        <v>1019</v>
      </c>
      <c r="G136" s="975" t="s">
        <v>1020</v>
      </c>
      <c r="H136" s="975" t="s">
        <v>1021</v>
      </c>
      <c r="I136" s="974">
        <v>1626.39</v>
      </c>
    </row>
    <row r="137" spans="1:9" x14ac:dyDescent="0.25">
      <c r="A137" s="975" t="str">
        <f>Inek2020A3[[#This Row],[ZPD2]]</f>
        <v>ZP12.08</v>
      </c>
      <c r="B137" s="975" t="str">
        <f>Inek2020A3[[#This Row],[OPSKode]]</f>
        <v>6-001.b7</v>
      </c>
      <c r="C137" s="974">
        <f>Inek2020A3[[#This Row],[Betrag2]]</f>
        <v>1832.12</v>
      </c>
      <c r="D137" s="975" t="s">
        <v>998</v>
      </c>
      <c r="E137" s="975" t="s">
        <v>999</v>
      </c>
      <c r="F137" s="975" t="s">
        <v>1022</v>
      </c>
      <c r="G137" s="975" t="s">
        <v>1023</v>
      </c>
      <c r="H137" s="975" t="s">
        <v>1024</v>
      </c>
      <c r="I137" s="974">
        <v>1832.12</v>
      </c>
    </row>
    <row r="138" spans="1:9" x14ac:dyDescent="0.25">
      <c r="A138" s="975" t="str">
        <f>Inek2020A3[[#This Row],[ZPD2]]</f>
        <v>ZP12.09</v>
      </c>
      <c r="B138" s="975" t="str">
        <f>Inek2020A3[[#This Row],[OPSKode]]</f>
        <v>6-001.b8</v>
      </c>
      <c r="C138" s="974">
        <f>Inek2020A3[[#This Row],[Betrag2]]</f>
        <v>2037.49</v>
      </c>
      <c r="D138" s="975" t="s">
        <v>998</v>
      </c>
      <c r="E138" s="975" t="s">
        <v>999</v>
      </c>
      <c r="F138" s="975" t="s">
        <v>1025</v>
      </c>
      <c r="G138" s="975" t="s">
        <v>1026</v>
      </c>
      <c r="H138" s="975" t="s">
        <v>1027</v>
      </c>
      <c r="I138" s="974">
        <v>2037.49</v>
      </c>
    </row>
    <row r="139" spans="1:9" x14ac:dyDescent="0.25">
      <c r="A139" s="975" t="str">
        <f>Inek2020A3[[#This Row],[ZPD2]]</f>
        <v>ZP12.10</v>
      </c>
      <c r="B139" s="975" t="str">
        <f>Inek2020A3[[#This Row],[OPSKode]]</f>
        <v>6-001.b9</v>
      </c>
      <c r="C139" s="974">
        <f>Inek2020A3[[#This Row],[Betrag2]]</f>
        <v>2270.36</v>
      </c>
      <c r="D139" s="975" t="s">
        <v>998</v>
      </c>
      <c r="E139" s="975" t="s">
        <v>999</v>
      </c>
      <c r="F139" s="975" t="s">
        <v>1028</v>
      </c>
      <c r="G139" s="975" t="s">
        <v>1029</v>
      </c>
      <c r="H139" s="975" t="s">
        <v>1030</v>
      </c>
      <c r="I139" s="974">
        <v>2270.36</v>
      </c>
    </row>
    <row r="140" spans="1:9" x14ac:dyDescent="0.25">
      <c r="A140" s="975" t="str">
        <f>Inek2020A3[[#This Row],[ZPD2]]</f>
        <v>ZP12.11</v>
      </c>
      <c r="B140" s="975" t="str">
        <f>Inek2020A3[[#This Row],[OPSKode]]</f>
        <v>6-001.ba</v>
      </c>
      <c r="C140" s="974">
        <f>Inek2020A3[[#This Row],[Betrag2]]</f>
        <v>2513.5100000000002</v>
      </c>
      <c r="D140" s="975" t="s">
        <v>998</v>
      </c>
      <c r="E140" s="975" t="s">
        <v>999</v>
      </c>
      <c r="F140" s="975" t="s">
        <v>1031</v>
      </c>
      <c r="G140" s="975" t="s">
        <v>1032</v>
      </c>
      <c r="H140" s="975" t="s">
        <v>1033</v>
      </c>
      <c r="I140" s="974">
        <v>2513.5100000000002</v>
      </c>
    </row>
    <row r="141" spans="1:9" x14ac:dyDescent="0.25">
      <c r="A141" s="975" t="str">
        <f>Inek2020A3[[#This Row],[ZPD2]]</f>
        <v>ZP12.12</v>
      </c>
      <c r="B141" s="975" t="str">
        <f>Inek2020A3[[#This Row],[OPSKode]]</f>
        <v>6-001.bb</v>
      </c>
      <c r="C141" s="974">
        <f>Inek2020A3[[#This Row],[Betrag2]]</f>
        <v>2809.21</v>
      </c>
      <c r="D141" s="975" t="s">
        <v>998</v>
      </c>
      <c r="E141" s="975" t="s">
        <v>999</v>
      </c>
      <c r="F141" s="975" t="s">
        <v>1034</v>
      </c>
      <c r="G141" s="975" t="s">
        <v>1035</v>
      </c>
      <c r="H141" s="975" t="s">
        <v>1036</v>
      </c>
      <c r="I141" s="974">
        <v>2809.21</v>
      </c>
    </row>
    <row r="142" spans="1:9" x14ac:dyDescent="0.25">
      <c r="A142" s="975" t="str">
        <f>Inek2020A3[[#This Row],[ZPD2]]</f>
        <v>ZP12.13</v>
      </c>
      <c r="B142" s="975" t="str">
        <f>Inek2020A3[[#This Row],[OPSKode]]</f>
        <v>6-001.bc</v>
      </c>
      <c r="C142" s="974">
        <f>Inek2020A3[[#This Row],[Betrag2]]</f>
        <v>3252.77</v>
      </c>
      <c r="D142" s="975" t="s">
        <v>998</v>
      </c>
      <c r="E142" s="975" t="s">
        <v>999</v>
      </c>
      <c r="F142" s="975" t="s">
        <v>1037</v>
      </c>
      <c r="G142" s="975" t="s">
        <v>1038</v>
      </c>
      <c r="H142" s="975" t="s">
        <v>1039</v>
      </c>
      <c r="I142" s="974">
        <v>3252.77</v>
      </c>
    </row>
    <row r="143" spans="1:9" x14ac:dyDescent="0.25">
      <c r="A143" s="975" t="str">
        <f>Inek2020A3[[#This Row],[ZPD2]]</f>
        <v>ZP12.14</v>
      </c>
      <c r="B143" s="975" t="str">
        <f>Inek2020A3[[#This Row],[OPSKode]]</f>
        <v>6-001.bd</v>
      </c>
      <c r="C143" s="974">
        <f>Inek2020A3[[#This Row],[Betrag2]]</f>
        <v>3696.33</v>
      </c>
      <c r="D143" s="975" t="s">
        <v>998</v>
      </c>
      <c r="E143" s="975" t="s">
        <v>999</v>
      </c>
      <c r="F143" s="975" t="s">
        <v>1040</v>
      </c>
      <c r="G143" s="975" t="s">
        <v>1041</v>
      </c>
      <c r="H143" s="975" t="s">
        <v>1042</v>
      </c>
      <c r="I143" s="974">
        <v>3696.33</v>
      </c>
    </row>
    <row r="144" spans="1:9" x14ac:dyDescent="0.25">
      <c r="A144" s="975" t="str">
        <f>Inek2020A3[[#This Row],[ZPD2]]</f>
        <v>ZP12.15</v>
      </c>
      <c r="B144" s="975" t="str">
        <f>Inek2020A3[[#This Row],[OPSKode]]</f>
        <v>6-001.be</v>
      </c>
      <c r="C144" s="974">
        <f>Inek2020A3[[#This Row],[Betrag2]]</f>
        <v>4139.8900000000003</v>
      </c>
      <c r="D144" s="975" t="s">
        <v>998</v>
      </c>
      <c r="E144" s="975" t="s">
        <v>999</v>
      </c>
      <c r="F144" s="975" t="s">
        <v>1043</v>
      </c>
      <c r="G144" s="975" t="s">
        <v>1044</v>
      </c>
      <c r="H144" s="975" t="s">
        <v>1045</v>
      </c>
      <c r="I144" s="974">
        <v>4139.8900000000003</v>
      </c>
    </row>
    <row r="145" spans="1:9" x14ac:dyDescent="0.25">
      <c r="A145" s="975" t="str">
        <f>Inek2020A3[[#This Row],[ZPD2]]</f>
        <v>ZP12.16</v>
      </c>
      <c r="B145" s="975" t="str">
        <f>Inek2020A3[[#This Row],[OPSKode]]</f>
        <v>6-001.bf</v>
      </c>
      <c r="C145" s="974">
        <f>Inek2020A3[[#This Row],[Betrag2]]</f>
        <v>4583.45</v>
      </c>
      <c r="D145" s="975" t="s">
        <v>998</v>
      </c>
      <c r="E145" s="975" t="s">
        <v>999</v>
      </c>
      <c r="F145" s="975" t="s">
        <v>1046</v>
      </c>
      <c r="G145" s="975" t="s">
        <v>1047</v>
      </c>
      <c r="H145" s="975" t="s">
        <v>1048</v>
      </c>
      <c r="I145" s="974">
        <v>4583.45</v>
      </c>
    </row>
    <row r="146" spans="1:9" x14ac:dyDescent="0.25">
      <c r="A146" s="975" t="str">
        <f>Inek2020A3[[#This Row],[ZPD2]]</f>
        <v>ZP12.17</v>
      </c>
      <c r="B146" s="975" t="str">
        <f>Inek2020A3[[#This Row],[OPSKode]]</f>
        <v>6-001.bg</v>
      </c>
      <c r="C146" s="974">
        <f>Inek2020A3[[#This Row],[Betrag2]]</f>
        <v>5027.01</v>
      </c>
      <c r="D146" s="975" t="s">
        <v>998</v>
      </c>
      <c r="E146" s="975" t="s">
        <v>999</v>
      </c>
      <c r="F146" s="975" t="s">
        <v>1049</v>
      </c>
      <c r="G146" s="975" t="s">
        <v>1050</v>
      </c>
      <c r="H146" s="975" t="s">
        <v>1051</v>
      </c>
      <c r="I146" s="974">
        <v>5027.01</v>
      </c>
    </row>
    <row r="147" spans="1:9" x14ac:dyDescent="0.25">
      <c r="A147" s="975" t="str">
        <f>Inek2020A3[[#This Row],[ZPD2]]</f>
        <v>ZP12.18</v>
      </c>
      <c r="B147" s="975" t="str">
        <f>Inek2020A3[[#This Row],[OPSKode]]</f>
        <v>6-001.bh</v>
      </c>
      <c r="C147" s="974">
        <f>Inek2020A3[[#This Row],[Betrag2]]</f>
        <v>5470.57</v>
      </c>
      <c r="D147" s="975" t="s">
        <v>998</v>
      </c>
      <c r="E147" s="975" t="s">
        <v>999</v>
      </c>
      <c r="F147" s="975" t="s">
        <v>1052</v>
      </c>
      <c r="G147" s="975" t="s">
        <v>1053</v>
      </c>
      <c r="H147" s="975" t="s">
        <v>1054</v>
      </c>
      <c r="I147" s="974">
        <v>5470.57</v>
      </c>
    </row>
    <row r="148" spans="1:9" x14ac:dyDescent="0.25">
      <c r="A148" s="975" t="str">
        <f>Inek2020A3[[#This Row],[ZPD2]]</f>
        <v>ZP12.19</v>
      </c>
      <c r="B148" s="975" t="str">
        <f>Inek2020A3[[#This Row],[OPSKode]]</f>
        <v>6-001.bj</v>
      </c>
      <c r="C148" s="974">
        <f>Inek2020A3[[#This Row],[Betrag2]]</f>
        <v>5914.13</v>
      </c>
      <c r="D148" s="975" t="s">
        <v>998</v>
      </c>
      <c r="E148" s="975" t="s">
        <v>999</v>
      </c>
      <c r="F148" s="975" t="s">
        <v>1055</v>
      </c>
      <c r="G148" s="975" t="s">
        <v>1056</v>
      </c>
      <c r="H148" s="975" t="s">
        <v>1057</v>
      </c>
      <c r="I148" s="974">
        <v>5914.13</v>
      </c>
    </row>
    <row r="149" spans="1:9" x14ac:dyDescent="0.25">
      <c r="A149" s="975" t="str">
        <f>Inek2020A3[[#This Row],[ZPD2]]</f>
        <v>ZP12.20</v>
      </c>
      <c r="B149" s="975" t="str">
        <f>Inek2020A3[[#This Row],[OPSKode]]</f>
        <v>6-001.bk</v>
      </c>
      <c r="C149" s="974">
        <f>Inek2020A3[[#This Row],[Betrag2]]</f>
        <v>6357.69</v>
      </c>
      <c r="D149" s="975" t="s">
        <v>998</v>
      </c>
      <c r="E149" s="975" t="s">
        <v>999</v>
      </c>
      <c r="F149" s="975" t="s">
        <v>1058</v>
      </c>
      <c r="G149" s="975" t="s">
        <v>1059</v>
      </c>
      <c r="H149" s="975" t="s">
        <v>1060</v>
      </c>
      <c r="I149" s="974">
        <v>6357.69</v>
      </c>
    </row>
    <row r="150" spans="1:9" x14ac:dyDescent="0.25">
      <c r="A150" s="975" t="str">
        <f>Inek2020A3[[#This Row],[ZPD2]]</f>
        <v>ZP12.21</v>
      </c>
      <c r="B150" s="975" t="str">
        <f>Inek2020A3[[#This Row],[OPSKode]]</f>
        <v>6-001.bm</v>
      </c>
      <c r="C150" s="974">
        <f>Inek2020A3[[#This Row],[Betrag2]]</f>
        <v>6801.25</v>
      </c>
      <c r="D150" s="975" t="s">
        <v>998</v>
      </c>
      <c r="E150" s="975" t="s">
        <v>999</v>
      </c>
      <c r="F150" s="975" t="s">
        <v>1061</v>
      </c>
      <c r="G150" s="975" t="s">
        <v>1062</v>
      </c>
      <c r="H150" s="975" t="s">
        <v>1063</v>
      </c>
      <c r="I150" s="974">
        <v>6801.25</v>
      </c>
    </row>
    <row r="151" spans="1:9" x14ac:dyDescent="0.25">
      <c r="A151" s="975" t="str">
        <f>Inek2020A3[[#This Row],[ZPD2]]</f>
        <v>ZP12.22</v>
      </c>
      <c r="B151" s="975" t="str">
        <f>Inek2020A3[[#This Row],[OPSKode]]</f>
        <v>6-001.bn</v>
      </c>
      <c r="C151" s="974">
        <f>Inek2020A3[[#This Row],[Betrag2]]</f>
        <v>7244.81</v>
      </c>
      <c r="D151" s="975" t="s">
        <v>998</v>
      </c>
      <c r="E151" s="975" t="s">
        <v>999</v>
      </c>
      <c r="F151" s="975" t="s">
        <v>1064</v>
      </c>
      <c r="G151" s="975" t="s">
        <v>1065</v>
      </c>
      <c r="H151" s="975" t="s">
        <v>1066</v>
      </c>
      <c r="I151" s="974">
        <v>7244.81</v>
      </c>
    </row>
    <row r="152" spans="1:9" x14ac:dyDescent="0.25">
      <c r="A152" s="976" t="s">
        <v>1067</v>
      </c>
      <c r="B152" s="976" t="str">
        <f>Inek2020A3[[#This Row],[OPSKode]]</f>
        <v>8-822</v>
      </c>
      <c r="C152" s="974">
        <f>Inek2020A3[[#This Row],[Betrag2]]</f>
        <v>1014.04</v>
      </c>
      <c r="D152" s="975" t="s">
        <v>1067</v>
      </c>
      <c r="E152" s="975" t="s">
        <v>1068</v>
      </c>
      <c r="G152" s="975" t="s">
        <v>1069</v>
      </c>
      <c r="H152" s="975" t="s">
        <v>1068</v>
      </c>
      <c r="I152" s="974">
        <v>1014.04</v>
      </c>
    </row>
    <row r="153" spans="1:9" x14ac:dyDescent="0.25">
      <c r="D153" s="975" t="s">
        <v>1070</v>
      </c>
      <c r="E153" s="975" t="s">
        <v>1071</v>
      </c>
      <c r="H153" s="975" t="s">
        <v>1072</v>
      </c>
    </row>
    <row r="154" spans="1:9" x14ac:dyDescent="0.25">
      <c r="A154" s="975" t="str">
        <f>Inek2020A3[[#This Row],[ZPD2]]</f>
        <v>ZP15.08</v>
      </c>
      <c r="B154" s="975" t="str">
        <f>Inek2020A3[[#This Row],[OPSKode]]</f>
        <v>6-001.f7</v>
      </c>
      <c r="C154" s="974">
        <f>Inek2020A3[[#This Row],[Betrag2]]</f>
        <v>109.02</v>
      </c>
      <c r="D154" s="975" t="s">
        <v>1070</v>
      </c>
      <c r="E154" s="975" t="s">
        <v>1071</v>
      </c>
      <c r="F154" s="975" t="s">
        <v>1073</v>
      </c>
      <c r="G154" s="975" t="s">
        <v>1074</v>
      </c>
      <c r="H154" s="975" t="s">
        <v>1075</v>
      </c>
      <c r="I154" s="974">
        <v>109.02</v>
      </c>
    </row>
    <row r="155" spans="1:9" x14ac:dyDescent="0.25">
      <c r="A155" s="975" t="str">
        <f>Inek2020A3[[#This Row],[ZPD2]]</f>
        <v>ZP15.09</v>
      </c>
      <c r="B155" s="975" t="str">
        <f>Inek2020A3[[#This Row],[OPSKode]]</f>
        <v>6-001.f8</v>
      </c>
      <c r="C155" s="974">
        <f>Inek2020A3[[#This Row],[Betrag2]]</f>
        <v>123.24</v>
      </c>
      <c r="D155" s="975" t="s">
        <v>1070</v>
      </c>
      <c r="E155" s="975" t="s">
        <v>1071</v>
      </c>
      <c r="F155" s="975" t="s">
        <v>1076</v>
      </c>
      <c r="G155" s="975" t="s">
        <v>1077</v>
      </c>
      <c r="H155" s="975" t="s">
        <v>1078</v>
      </c>
      <c r="I155" s="974">
        <v>123.24</v>
      </c>
    </row>
    <row r="156" spans="1:9" x14ac:dyDescent="0.25">
      <c r="A156" s="975" t="str">
        <f>Inek2020A3[[#This Row],[ZPD2]]</f>
        <v>ZP15.10</v>
      </c>
      <c r="B156" s="975" t="str">
        <f>Inek2020A3[[#This Row],[OPSKode]]</f>
        <v>6-001.f9</v>
      </c>
      <c r="C156" s="974">
        <f>Inek2020A3[[#This Row],[Betrag2]]</f>
        <v>137.46</v>
      </c>
      <c r="D156" s="975" t="s">
        <v>1070</v>
      </c>
      <c r="E156" s="975" t="s">
        <v>1071</v>
      </c>
      <c r="F156" s="975" t="s">
        <v>1079</v>
      </c>
      <c r="G156" s="975" t="s">
        <v>1080</v>
      </c>
      <c r="H156" s="975" t="s">
        <v>1081</v>
      </c>
      <c r="I156" s="974">
        <v>137.46</v>
      </c>
    </row>
    <row r="157" spans="1:9" x14ac:dyDescent="0.25">
      <c r="A157" s="975" t="str">
        <f>Inek2020A3[[#This Row],[ZPD2]]</f>
        <v>ZP15.11</v>
      </c>
      <c r="B157" s="975" t="str">
        <f>Inek2020A3[[#This Row],[OPSKode]]</f>
        <v>6-001.fa</v>
      </c>
      <c r="C157" s="974">
        <f>Inek2020A3[[#This Row],[Betrag2]]</f>
        <v>151.68</v>
      </c>
      <c r="D157" s="975" t="s">
        <v>1070</v>
      </c>
      <c r="E157" s="975" t="s">
        <v>1071</v>
      </c>
      <c r="F157" s="975" t="s">
        <v>1082</v>
      </c>
      <c r="G157" s="975" t="s">
        <v>1083</v>
      </c>
      <c r="H157" s="975" t="s">
        <v>1084</v>
      </c>
      <c r="I157" s="974">
        <v>151.68</v>
      </c>
    </row>
    <row r="158" spans="1:9" x14ac:dyDescent="0.25">
      <c r="A158" s="975" t="str">
        <f>Inek2020A3[[#This Row],[ZPD2]]</f>
        <v>ZP15.12</v>
      </c>
      <c r="B158" s="975" t="str">
        <f>Inek2020A3[[#This Row],[OPSKode]]</f>
        <v>6-001.fb</v>
      </c>
      <c r="C158" s="974">
        <f>Inek2020A3[[#This Row],[Betrag2]]</f>
        <v>165.9</v>
      </c>
      <c r="D158" s="975" t="s">
        <v>1070</v>
      </c>
      <c r="E158" s="975" t="s">
        <v>1071</v>
      </c>
      <c r="F158" s="975" t="s">
        <v>1085</v>
      </c>
      <c r="G158" s="975" t="s">
        <v>1086</v>
      </c>
      <c r="H158" s="975" t="s">
        <v>1087</v>
      </c>
      <c r="I158" s="974">
        <v>165.9</v>
      </c>
    </row>
    <row r="159" spans="1:9" x14ac:dyDescent="0.25">
      <c r="A159" s="975" t="str">
        <f>Inek2020A3[[#This Row],[ZPD2]]</f>
        <v>ZP15.13</v>
      </c>
      <c r="B159" s="975" t="str">
        <f>Inek2020A3[[#This Row],[OPSKode]]</f>
        <v>6-001.fc</v>
      </c>
      <c r="C159" s="974">
        <f>Inek2020A3[[#This Row],[Betrag2]]</f>
        <v>180.12</v>
      </c>
      <c r="D159" s="975" t="s">
        <v>1070</v>
      </c>
      <c r="E159" s="975" t="s">
        <v>1071</v>
      </c>
      <c r="F159" s="975" t="s">
        <v>1088</v>
      </c>
      <c r="G159" s="975" t="s">
        <v>1089</v>
      </c>
      <c r="H159" s="975" t="s">
        <v>1090</v>
      </c>
      <c r="I159" s="974">
        <v>180.12</v>
      </c>
    </row>
    <row r="160" spans="1:9" x14ac:dyDescent="0.25">
      <c r="A160" s="975" t="str">
        <f>Inek2020A3[[#This Row],[ZPD2]]</f>
        <v>ZP15.14</v>
      </c>
      <c r="B160" s="975" t="str">
        <f>Inek2020A3[[#This Row],[OPSKode]]</f>
        <v>6-001.fd</v>
      </c>
      <c r="C160" s="974">
        <f>Inek2020A3[[#This Row],[Betrag2]]</f>
        <v>194.34</v>
      </c>
      <c r="D160" s="975" t="s">
        <v>1070</v>
      </c>
      <c r="E160" s="975" t="s">
        <v>1071</v>
      </c>
      <c r="F160" s="975" t="s">
        <v>1091</v>
      </c>
      <c r="G160" s="975" t="s">
        <v>1092</v>
      </c>
      <c r="H160" s="975" t="s">
        <v>1093</v>
      </c>
      <c r="I160" s="974">
        <v>194.34</v>
      </c>
    </row>
    <row r="161" spans="1:9" x14ac:dyDescent="0.25">
      <c r="D161" s="975" t="s">
        <v>1094</v>
      </c>
      <c r="E161" s="975" t="s">
        <v>1095</v>
      </c>
      <c r="H161" s="975" t="s">
        <v>1096</v>
      </c>
    </row>
    <row r="162" spans="1:9" x14ac:dyDescent="0.25">
      <c r="A162" s="975" t="str">
        <f>Inek2020A3[[#This Row],[ZPD2]]</f>
        <v>ZP16.01</v>
      </c>
      <c r="B162" s="975" t="str">
        <f>Inek2020A3[[#This Row],[OPSKode]]</f>
        <v>8-810.s0</v>
      </c>
      <c r="C162" s="974">
        <f>Inek2020A3[[#This Row],[Betrag2]]</f>
        <v>361.33</v>
      </c>
      <c r="D162" s="975" t="s">
        <v>1094</v>
      </c>
      <c r="E162" s="975" t="s">
        <v>1095</v>
      </c>
      <c r="F162" s="975" t="s">
        <v>1097</v>
      </c>
      <c r="G162" s="975" t="s">
        <v>1098</v>
      </c>
      <c r="H162" s="975" t="s">
        <v>1099</v>
      </c>
      <c r="I162" s="974">
        <v>361.33</v>
      </c>
    </row>
    <row r="163" spans="1:9" x14ac:dyDescent="0.25">
      <c r="A163" s="975" t="str">
        <f>Inek2020A3[[#This Row],[ZPD2]]</f>
        <v>ZP16.02</v>
      </c>
      <c r="B163" s="975" t="str">
        <f>Inek2020A3[[#This Row],[OPSKode]]</f>
        <v>8-810.s1</v>
      </c>
      <c r="C163" s="974">
        <f>Inek2020A3[[#This Row],[Betrag2]]</f>
        <v>632.33000000000004</v>
      </c>
      <c r="D163" s="975" t="s">
        <v>1094</v>
      </c>
      <c r="E163" s="975" t="s">
        <v>1095</v>
      </c>
      <c r="F163" s="975" t="s">
        <v>1100</v>
      </c>
      <c r="G163" s="975" t="s">
        <v>1101</v>
      </c>
      <c r="H163" s="975" t="s">
        <v>1102</v>
      </c>
      <c r="I163" s="974">
        <v>632.33000000000004</v>
      </c>
    </row>
    <row r="164" spans="1:9" x14ac:dyDescent="0.25">
      <c r="A164" s="975" t="str">
        <f>Inek2020A3[[#This Row],[ZPD2]]</f>
        <v>ZP16.03</v>
      </c>
      <c r="B164" s="975" t="str">
        <f>Inek2020A3[[#This Row],[OPSKode]]</f>
        <v>8-810.s2</v>
      </c>
      <c r="C164" s="974">
        <f>Inek2020A3[[#This Row],[Betrag2]]</f>
        <v>993.66</v>
      </c>
      <c r="D164" s="975" t="s">
        <v>1094</v>
      </c>
      <c r="E164" s="975" t="s">
        <v>1095</v>
      </c>
      <c r="F164" s="975" t="s">
        <v>1103</v>
      </c>
      <c r="G164" s="975" t="s">
        <v>1104</v>
      </c>
      <c r="H164" s="975" t="s">
        <v>1105</v>
      </c>
      <c r="I164" s="974">
        <v>993.66</v>
      </c>
    </row>
    <row r="165" spans="1:9" x14ac:dyDescent="0.25">
      <c r="A165" s="975" t="str">
        <f>Inek2020A3[[#This Row],[ZPD2]]</f>
        <v>ZP16.04</v>
      </c>
      <c r="B165" s="975" t="str">
        <f>Inek2020A3[[#This Row],[OPSKode]]</f>
        <v>8-810.s3</v>
      </c>
      <c r="C165" s="974">
        <f>Inek2020A3[[#This Row],[Betrag2]]</f>
        <v>1354.99</v>
      </c>
      <c r="D165" s="975" t="s">
        <v>1094</v>
      </c>
      <c r="E165" s="975" t="s">
        <v>1095</v>
      </c>
      <c r="F165" s="975" t="s">
        <v>1106</v>
      </c>
      <c r="G165" s="975" t="s">
        <v>1107</v>
      </c>
      <c r="H165" s="975" t="s">
        <v>1108</v>
      </c>
      <c r="I165" s="974">
        <v>1354.99</v>
      </c>
    </row>
    <row r="166" spans="1:9" x14ac:dyDescent="0.25">
      <c r="A166" s="975" t="str">
        <f>Inek2020A3[[#This Row],[ZPD2]]</f>
        <v>ZP16.05</v>
      </c>
      <c r="B166" s="975" t="str">
        <f>Inek2020A3[[#This Row],[OPSKode]]</f>
        <v>8-810.s4</v>
      </c>
      <c r="C166" s="974">
        <f>Inek2020A3[[#This Row],[Betrag2]]</f>
        <v>2032.49</v>
      </c>
      <c r="D166" s="975" t="s">
        <v>1094</v>
      </c>
      <c r="E166" s="975" t="s">
        <v>1095</v>
      </c>
      <c r="F166" s="975" t="s">
        <v>1109</v>
      </c>
      <c r="G166" s="975" t="s">
        <v>1110</v>
      </c>
      <c r="H166" s="975" t="s">
        <v>1111</v>
      </c>
      <c r="I166" s="974">
        <v>2032.49</v>
      </c>
    </row>
    <row r="167" spans="1:9" x14ac:dyDescent="0.25">
      <c r="A167" s="975" t="str">
        <f>Inek2020A3[[#This Row],[ZPD2]]</f>
        <v>ZP16.06</v>
      </c>
      <c r="B167" s="975" t="str">
        <f>Inek2020A3[[#This Row],[OPSKode]]</f>
        <v>8-810.s5</v>
      </c>
      <c r="C167" s="974">
        <f>Inek2020A3[[#This Row],[Betrag2]]</f>
        <v>2709.99</v>
      </c>
      <c r="D167" s="975" t="s">
        <v>1094</v>
      </c>
      <c r="E167" s="975" t="s">
        <v>1095</v>
      </c>
      <c r="F167" s="975" t="s">
        <v>1112</v>
      </c>
      <c r="G167" s="975" t="s">
        <v>1113</v>
      </c>
      <c r="H167" s="975" t="s">
        <v>1114</v>
      </c>
      <c r="I167" s="974">
        <v>2709.99</v>
      </c>
    </row>
    <row r="168" spans="1:9" x14ac:dyDescent="0.25">
      <c r="A168" s="975" t="str">
        <f>Inek2020A3[[#This Row],[ZPD2]]</f>
        <v>ZP16.07</v>
      </c>
      <c r="B168" s="975" t="str">
        <f>Inek2020A3[[#This Row],[OPSKode]]</f>
        <v>8-810.s6</v>
      </c>
      <c r="C168" s="974">
        <f>Inek2020A3[[#This Row],[Betrag2]]</f>
        <v>3387.49</v>
      </c>
      <c r="D168" s="975" t="s">
        <v>1094</v>
      </c>
      <c r="E168" s="975" t="s">
        <v>1095</v>
      </c>
      <c r="F168" s="975" t="s">
        <v>1115</v>
      </c>
      <c r="G168" s="975" t="s">
        <v>1116</v>
      </c>
      <c r="H168" s="975" t="s">
        <v>1117</v>
      </c>
      <c r="I168" s="974">
        <v>3387.49</v>
      </c>
    </row>
    <row r="169" spans="1:9" x14ac:dyDescent="0.25">
      <c r="A169" s="975" t="str">
        <f>Inek2020A3[[#This Row],[ZPD2]]</f>
        <v>ZP16.08</v>
      </c>
      <c r="B169" s="975" t="str">
        <f>Inek2020A3[[#This Row],[OPSKode]]</f>
        <v>8-810.s7</v>
      </c>
      <c r="C169" s="974">
        <f>Inek2020A3[[#This Row],[Betrag2]]</f>
        <v>4064.98</v>
      </c>
      <c r="D169" s="975" t="s">
        <v>1094</v>
      </c>
      <c r="E169" s="975" t="s">
        <v>1095</v>
      </c>
      <c r="F169" s="975" t="s">
        <v>1118</v>
      </c>
      <c r="G169" s="975" t="s">
        <v>1119</v>
      </c>
      <c r="H169" s="975" t="s">
        <v>1120</v>
      </c>
      <c r="I169" s="974">
        <v>4064.98</v>
      </c>
    </row>
    <row r="170" spans="1:9" x14ac:dyDescent="0.25">
      <c r="A170" s="975" t="str">
        <f>Inek2020A3[[#This Row],[ZPD2]]</f>
        <v>ZP16.09</v>
      </c>
      <c r="B170" s="975" t="str">
        <f>Inek2020A3[[#This Row],[OPSKode]]</f>
        <v>8-810.s8</v>
      </c>
      <c r="C170" s="974">
        <f>Inek2020A3[[#This Row],[Betrag2]]</f>
        <v>5419.98</v>
      </c>
      <c r="D170" s="975" t="s">
        <v>1094</v>
      </c>
      <c r="E170" s="975" t="s">
        <v>1095</v>
      </c>
      <c r="F170" s="975" t="s">
        <v>1121</v>
      </c>
      <c r="G170" s="975" t="s">
        <v>1122</v>
      </c>
      <c r="H170" s="975" t="s">
        <v>1123</v>
      </c>
      <c r="I170" s="974">
        <v>5419.98</v>
      </c>
    </row>
    <row r="171" spans="1:9" x14ac:dyDescent="0.25">
      <c r="A171" s="975" t="str">
        <f>Inek2020A3[[#This Row],[ZPD2]]</f>
        <v>ZP16.10</v>
      </c>
      <c r="B171" s="975" t="str">
        <f>Inek2020A3[[#This Row],[OPSKode]]</f>
        <v>8-810.s9</v>
      </c>
      <c r="C171" s="974">
        <f>Inek2020A3[[#This Row],[Betrag2]]</f>
        <v>6774.97</v>
      </c>
      <c r="D171" s="975" t="s">
        <v>1094</v>
      </c>
      <c r="E171" s="975" t="s">
        <v>1095</v>
      </c>
      <c r="F171" s="975" t="s">
        <v>1124</v>
      </c>
      <c r="G171" s="975" t="s">
        <v>1125</v>
      </c>
      <c r="H171" s="975" t="s">
        <v>1126</v>
      </c>
      <c r="I171" s="974">
        <v>6774.97</v>
      </c>
    </row>
    <row r="172" spans="1:9" x14ac:dyDescent="0.25">
      <c r="A172" s="975" t="str">
        <f>Inek2020A3[[#This Row],[ZPD2]]</f>
        <v>ZP16.11</v>
      </c>
      <c r="B172" s="975" t="str">
        <f>Inek2020A3[[#This Row],[OPSKode]]</f>
        <v>8-810.sa</v>
      </c>
      <c r="C172" s="974">
        <f>Inek2020A3[[#This Row],[Betrag2]]</f>
        <v>8129.96</v>
      </c>
      <c r="D172" s="975" t="s">
        <v>1094</v>
      </c>
      <c r="E172" s="975" t="s">
        <v>1095</v>
      </c>
      <c r="F172" s="975" t="s">
        <v>1127</v>
      </c>
      <c r="G172" s="975" t="s">
        <v>1128</v>
      </c>
      <c r="H172" s="975" t="s">
        <v>1129</v>
      </c>
      <c r="I172" s="974">
        <v>8129.96</v>
      </c>
    </row>
    <row r="173" spans="1:9" x14ac:dyDescent="0.25">
      <c r="A173" s="975" t="str">
        <f>Inek2020A3[[#This Row],[ZPD2]]</f>
        <v>ZP16.12</v>
      </c>
      <c r="B173" s="975" t="str">
        <f>Inek2020A3[[#This Row],[OPSKode]]</f>
        <v>8-810.sb</v>
      </c>
      <c r="C173" s="974">
        <f>Inek2020A3[[#This Row],[Betrag2]]</f>
        <v>9484.9599999999991</v>
      </c>
      <c r="D173" s="975" t="s">
        <v>1094</v>
      </c>
      <c r="E173" s="975" t="s">
        <v>1095</v>
      </c>
      <c r="F173" s="975" t="s">
        <v>1130</v>
      </c>
      <c r="G173" s="975" t="s">
        <v>1131</v>
      </c>
      <c r="H173" s="975" t="s">
        <v>1132</v>
      </c>
      <c r="I173" s="974">
        <v>9484.9599999999991</v>
      </c>
    </row>
    <row r="174" spans="1:9" x14ac:dyDescent="0.25">
      <c r="A174" s="975" t="str">
        <f>Inek2020A3[[#This Row],[ZPD2]]</f>
        <v>ZP16.13</v>
      </c>
      <c r="B174" s="975" t="str">
        <f>Inek2020A3[[#This Row],[OPSKode]]</f>
        <v>8-810.sc</v>
      </c>
      <c r="C174" s="974">
        <f>Inek2020A3[[#This Row],[Betrag2]]</f>
        <v>10839.95</v>
      </c>
      <c r="D174" s="975" t="s">
        <v>1094</v>
      </c>
      <c r="E174" s="975" t="s">
        <v>1095</v>
      </c>
      <c r="F174" s="975" t="s">
        <v>1133</v>
      </c>
      <c r="G174" s="975" t="s">
        <v>1134</v>
      </c>
      <c r="H174" s="975" t="s">
        <v>1135</v>
      </c>
      <c r="I174" s="974">
        <v>10839.95</v>
      </c>
    </row>
    <row r="175" spans="1:9" x14ac:dyDescent="0.25">
      <c r="A175" s="975" t="str">
        <f>Inek2020A3[[#This Row],[ZPD2]]</f>
        <v>ZP16.14</v>
      </c>
      <c r="B175" s="975" t="str">
        <f>Inek2020A3[[#This Row],[OPSKode]]</f>
        <v>8-810.sd</v>
      </c>
      <c r="C175" s="974">
        <f>Inek2020A3[[#This Row],[Betrag2]]</f>
        <v>12194.95</v>
      </c>
      <c r="D175" s="975" t="s">
        <v>1094</v>
      </c>
      <c r="E175" s="975" t="s">
        <v>1095</v>
      </c>
      <c r="F175" s="975" t="s">
        <v>1136</v>
      </c>
      <c r="G175" s="975" t="s">
        <v>1137</v>
      </c>
      <c r="H175" s="975" t="s">
        <v>1138</v>
      </c>
      <c r="I175" s="974">
        <v>12194.95</v>
      </c>
    </row>
    <row r="176" spans="1:9" x14ac:dyDescent="0.25">
      <c r="A176" s="975" t="str">
        <f>Inek2020A3[[#This Row],[ZPD2]]</f>
        <v>ZP16.15</v>
      </c>
      <c r="C176" s="976" t="s">
        <v>1139</v>
      </c>
      <c r="D176" s="975" t="s">
        <v>1094</v>
      </c>
      <c r="E176" s="975" t="s">
        <v>1095</v>
      </c>
      <c r="F176" s="975" t="s">
        <v>1140</v>
      </c>
      <c r="H176" s="975" t="s">
        <v>1141</v>
      </c>
    </row>
    <row r="177" spans="1:9" x14ac:dyDescent="0.25">
      <c r="A177" s="975" t="str">
        <f>Inek2020A3[[#This Row],[ZPD2]]</f>
        <v>ZP16.16</v>
      </c>
      <c r="B177" s="975" t="str">
        <f>Inek2020A3[[#This Row],[OPSKode]]</f>
        <v>8-810.sf</v>
      </c>
      <c r="C177" s="974">
        <f>Inek2020A3[[#This Row],[Betrag2]]</f>
        <v>13549.94</v>
      </c>
      <c r="D177" s="975" t="s">
        <v>1094</v>
      </c>
      <c r="E177" s="975" t="s">
        <v>1095</v>
      </c>
      <c r="F177" s="975" t="s">
        <v>1142</v>
      </c>
      <c r="G177" s="975" t="s">
        <v>1143</v>
      </c>
      <c r="H177" s="975" t="s">
        <v>1144</v>
      </c>
      <c r="I177" s="974">
        <v>13549.94</v>
      </c>
    </row>
    <row r="178" spans="1:9" x14ac:dyDescent="0.25">
      <c r="A178" s="975" t="str">
        <f>Inek2020A3[[#This Row],[ZPD2]]</f>
        <v>ZP16.17</v>
      </c>
      <c r="B178" s="975" t="str">
        <f>Inek2020A3[[#This Row],[OPSKode]]</f>
        <v>8-810.sg</v>
      </c>
      <c r="C178" s="974">
        <f>Inek2020A3[[#This Row],[Betrag2]]</f>
        <v>16259.93</v>
      </c>
      <c r="D178" s="975" t="s">
        <v>1094</v>
      </c>
      <c r="E178" s="975" t="s">
        <v>1095</v>
      </c>
      <c r="F178" s="975" t="s">
        <v>1145</v>
      </c>
      <c r="G178" s="975" t="s">
        <v>1146</v>
      </c>
      <c r="H178" s="975" t="s">
        <v>1147</v>
      </c>
      <c r="I178" s="974">
        <v>16259.93</v>
      </c>
    </row>
    <row r="179" spans="1:9" x14ac:dyDescent="0.25">
      <c r="A179" s="975" t="str">
        <f>Inek2020A3[[#This Row],[ZPD2]]</f>
        <v>ZP16.18</v>
      </c>
      <c r="B179" s="975" t="str">
        <f>Inek2020A3[[#This Row],[OPSKode]]</f>
        <v>8-810.sh</v>
      </c>
      <c r="C179" s="974">
        <f>Inek2020A3[[#This Row],[Betrag2]]</f>
        <v>18969.919999999998</v>
      </c>
      <c r="D179" s="975" t="s">
        <v>1094</v>
      </c>
      <c r="E179" s="975" t="s">
        <v>1095</v>
      </c>
      <c r="F179" s="975" t="s">
        <v>1148</v>
      </c>
      <c r="G179" s="975" t="s">
        <v>1149</v>
      </c>
      <c r="H179" s="975" t="s">
        <v>1150</v>
      </c>
      <c r="I179" s="974">
        <v>18969.919999999998</v>
      </c>
    </row>
    <row r="180" spans="1:9" x14ac:dyDescent="0.25">
      <c r="A180" s="975" t="str">
        <f>Inek2020A3[[#This Row],[ZPD2]]</f>
        <v>ZP16.19</v>
      </c>
      <c r="B180" s="975" t="str">
        <f>Inek2020A3[[#This Row],[OPSKode]]</f>
        <v>8-810.sj</v>
      </c>
      <c r="C180" s="974">
        <f>Inek2020A3[[#This Row],[Betrag2]]</f>
        <v>21679.9</v>
      </c>
      <c r="D180" s="975" t="s">
        <v>1094</v>
      </c>
      <c r="E180" s="975" t="s">
        <v>1095</v>
      </c>
      <c r="F180" s="975" t="s">
        <v>1151</v>
      </c>
      <c r="G180" s="975" t="s">
        <v>1152</v>
      </c>
      <c r="H180" s="975" t="s">
        <v>1153</v>
      </c>
      <c r="I180" s="974">
        <v>21679.9</v>
      </c>
    </row>
    <row r="181" spans="1:9" x14ac:dyDescent="0.25">
      <c r="A181" s="975" t="str">
        <f>Inek2020A3[[#This Row],[ZPD2]]</f>
        <v>ZP16.20</v>
      </c>
      <c r="B181" s="975" t="str">
        <f>Inek2020A3[[#This Row],[OPSKode]]</f>
        <v>8-810.sk</v>
      </c>
      <c r="C181" s="974">
        <f>Inek2020A3[[#This Row],[Betrag2]]</f>
        <v>24389.89</v>
      </c>
      <c r="D181" s="975" t="s">
        <v>1094</v>
      </c>
      <c r="E181" s="975" t="s">
        <v>1095</v>
      </c>
      <c r="F181" s="975" t="s">
        <v>1154</v>
      </c>
      <c r="G181" s="975" t="s">
        <v>1155</v>
      </c>
      <c r="H181" s="975" t="s">
        <v>1156</v>
      </c>
      <c r="I181" s="974">
        <v>24389.89</v>
      </c>
    </row>
    <row r="182" spans="1:9" x14ac:dyDescent="0.25">
      <c r="A182" s="975" t="str">
        <f>Inek2020A3[[#This Row],[ZPD2]]</f>
        <v>ZP16.21</v>
      </c>
      <c r="B182" s="975" t="str">
        <f>Inek2020A3[[#This Row],[OPSKode]]</f>
        <v>8-810.sm</v>
      </c>
      <c r="C182" s="974">
        <f>Inek2020A3[[#This Row],[Betrag2]]</f>
        <v>27099.88</v>
      </c>
      <c r="D182" s="975" t="s">
        <v>1094</v>
      </c>
      <c r="E182" s="975" t="s">
        <v>1095</v>
      </c>
      <c r="F182" s="975" t="s">
        <v>1157</v>
      </c>
      <c r="G182" s="975" t="s">
        <v>1158</v>
      </c>
      <c r="H182" s="975" t="s">
        <v>1159</v>
      </c>
      <c r="I182" s="974">
        <v>27099.88</v>
      </c>
    </row>
    <row r="183" spans="1:9" x14ac:dyDescent="0.25">
      <c r="A183" s="975" t="str">
        <f>Inek2020A3[[#This Row],[ZPD2]]</f>
        <v>ZP16.22</v>
      </c>
      <c r="B183" s="975" t="str">
        <f>Inek2020A3[[#This Row],[OPSKode]]</f>
        <v>8-810.sn</v>
      </c>
      <c r="C183" s="974">
        <f>Inek2020A3[[#This Row],[Betrag2]]</f>
        <v>32519.86</v>
      </c>
      <c r="D183" s="975" t="s">
        <v>1094</v>
      </c>
      <c r="E183" s="975" t="s">
        <v>1095</v>
      </c>
      <c r="F183" s="975" t="s">
        <v>1160</v>
      </c>
      <c r="G183" s="975" t="s">
        <v>1161</v>
      </c>
      <c r="H183" s="975" t="s">
        <v>1162</v>
      </c>
      <c r="I183" s="974">
        <v>32519.86</v>
      </c>
    </row>
    <row r="184" spans="1:9" x14ac:dyDescent="0.25">
      <c r="A184" s="975" t="str">
        <f>Inek2020A3[[#This Row],[ZPD2]]</f>
        <v>ZP16.23</v>
      </c>
      <c r="B184" s="975" t="str">
        <f>Inek2020A3[[#This Row],[OPSKode]]</f>
        <v>8-810.sp</v>
      </c>
      <c r="C184" s="974">
        <f>Inek2020A3[[#This Row],[Betrag2]]</f>
        <v>37939.83</v>
      </c>
      <c r="D184" s="975" t="s">
        <v>1094</v>
      </c>
      <c r="E184" s="975" t="s">
        <v>1095</v>
      </c>
      <c r="F184" s="975" t="s">
        <v>1163</v>
      </c>
      <c r="G184" s="975" t="s">
        <v>1164</v>
      </c>
      <c r="H184" s="975" t="s">
        <v>1165</v>
      </c>
      <c r="I184" s="974">
        <v>37939.83</v>
      </c>
    </row>
    <row r="185" spans="1:9" x14ac:dyDescent="0.25">
      <c r="A185" s="975" t="str">
        <f>Inek2020A3[[#This Row],[ZPD2]]</f>
        <v>ZP16.24</v>
      </c>
      <c r="B185" s="975" t="str">
        <f>Inek2020A3[[#This Row],[OPSKode]]</f>
        <v>8-810.sq</v>
      </c>
      <c r="C185" s="974">
        <f>Inek2020A3[[#This Row],[Betrag2]]</f>
        <v>43359.81</v>
      </c>
      <c r="D185" s="975" t="s">
        <v>1094</v>
      </c>
      <c r="E185" s="975" t="s">
        <v>1095</v>
      </c>
      <c r="F185" s="975" t="s">
        <v>1166</v>
      </c>
      <c r="G185" s="975" t="s">
        <v>1167</v>
      </c>
      <c r="H185" s="975" t="s">
        <v>1168</v>
      </c>
      <c r="I185" s="974">
        <v>43359.81</v>
      </c>
    </row>
    <row r="186" spans="1:9" x14ac:dyDescent="0.25">
      <c r="D186" s="975" t="s">
        <v>1169</v>
      </c>
      <c r="E186" s="975" t="s">
        <v>1170</v>
      </c>
      <c r="H186" s="975" t="s">
        <v>1171</v>
      </c>
    </row>
    <row r="187" spans="1:9" x14ac:dyDescent="0.25">
      <c r="A187" s="975" t="str">
        <f>Inek2020A3[[#This Row],[ZPD2]]</f>
        <v>ZP18.01</v>
      </c>
      <c r="B187" s="975" t="str">
        <f>Inek2020A3[[#This Row],[OPSKode]]</f>
        <v>8-810.t0</v>
      </c>
      <c r="C187" s="974">
        <f>Inek2020A3[[#This Row],[Betrag2]]</f>
        <v>348.6</v>
      </c>
      <c r="D187" s="975" t="s">
        <v>1169</v>
      </c>
      <c r="E187" s="975" t="s">
        <v>1170</v>
      </c>
      <c r="F187" s="975" t="s">
        <v>1172</v>
      </c>
      <c r="G187" s="975" t="s">
        <v>1173</v>
      </c>
      <c r="H187" s="975" t="s">
        <v>1174</v>
      </c>
      <c r="I187" s="974">
        <v>348.6</v>
      </c>
    </row>
    <row r="188" spans="1:9" x14ac:dyDescent="0.25">
      <c r="A188" s="975" t="str">
        <f>Inek2020A3[[#This Row],[ZPD2]]</f>
        <v>ZP18.02</v>
      </c>
      <c r="B188" s="975" t="str">
        <f>Inek2020A3[[#This Row],[OPSKode]]</f>
        <v>8-810.t1</v>
      </c>
      <c r="C188" s="974">
        <f>Inek2020A3[[#This Row],[Betrag2]]</f>
        <v>610.04999999999995</v>
      </c>
      <c r="D188" s="975" t="s">
        <v>1169</v>
      </c>
      <c r="E188" s="975" t="s">
        <v>1170</v>
      </c>
      <c r="F188" s="975" t="s">
        <v>1175</v>
      </c>
      <c r="G188" s="975" t="s">
        <v>1176</v>
      </c>
      <c r="H188" s="975" t="s">
        <v>1177</v>
      </c>
      <c r="I188" s="974">
        <v>610.04999999999995</v>
      </c>
    </row>
    <row r="189" spans="1:9" x14ac:dyDescent="0.25">
      <c r="A189" s="975" t="str">
        <f>Inek2020A3[[#This Row],[ZPD2]]</f>
        <v>ZP18.03</v>
      </c>
      <c r="B189" s="975" t="str">
        <f>Inek2020A3[[#This Row],[OPSKode]]</f>
        <v>8-810.t2</v>
      </c>
      <c r="C189" s="974">
        <f>Inek2020A3[[#This Row],[Betrag2]]</f>
        <v>871.5</v>
      </c>
      <c r="D189" s="975" t="s">
        <v>1169</v>
      </c>
      <c r="E189" s="975" t="s">
        <v>1170</v>
      </c>
      <c r="F189" s="975" t="s">
        <v>1178</v>
      </c>
      <c r="G189" s="975" t="s">
        <v>1179</v>
      </c>
      <c r="H189" s="975" t="s">
        <v>1180</v>
      </c>
      <c r="I189" s="974">
        <v>871.5</v>
      </c>
    </row>
    <row r="190" spans="1:9" x14ac:dyDescent="0.25">
      <c r="A190" s="975" t="str">
        <f>Inek2020A3[[#This Row],[ZPD2]]</f>
        <v>ZP18.04</v>
      </c>
      <c r="B190" s="975" t="str">
        <f>Inek2020A3[[#This Row],[OPSKode]]</f>
        <v>8-810.t3</v>
      </c>
      <c r="C190" s="974">
        <f>Inek2020A3[[#This Row],[Betrag2]]</f>
        <v>1045.8</v>
      </c>
      <c r="D190" s="975" t="s">
        <v>1169</v>
      </c>
      <c r="E190" s="975" t="s">
        <v>1170</v>
      </c>
      <c r="F190" s="975" t="s">
        <v>1181</v>
      </c>
      <c r="G190" s="975" t="s">
        <v>1182</v>
      </c>
      <c r="H190" s="975" t="s">
        <v>1183</v>
      </c>
      <c r="I190" s="974">
        <v>1045.8</v>
      </c>
    </row>
    <row r="191" spans="1:9" x14ac:dyDescent="0.25">
      <c r="A191" s="975" t="str">
        <f>Inek2020A3[[#This Row],[ZPD2]]</f>
        <v>ZP18.05</v>
      </c>
      <c r="B191" s="975" t="str">
        <f>Inek2020A3[[#This Row],[OPSKode]]</f>
        <v>8-810.t4</v>
      </c>
      <c r="C191" s="974">
        <f>Inek2020A3[[#This Row],[Betrag2]]</f>
        <v>1568.7</v>
      </c>
      <c r="D191" s="975" t="s">
        <v>1169</v>
      </c>
      <c r="E191" s="975" t="s">
        <v>1170</v>
      </c>
      <c r="F191" s="975" t="s">
        <v>1184</v>
      </c>
      <c r="G191" s="975" t="s">
        <v>1185</v>
      </c>
      <c r="H191" s="975" t="s">
        <v>1186</v>
      </c>
      <c r="I191" s="974">
        <v>1568.7</v>
      </c>
    </row>
    <row r="192" spans="1:9" x14ac:dyDescent="0.25">
      <c r="A192" s="975" t="str">
        <f>Inek2020A3[[#This Row],[ZPD2]]</f>
        <v>ZP18.06</v>
      </c>
      <c r="B192" s="975" t="str">
        <f>Inek2020A3[[#This Row],[OPSKode]]</f>
        <v>8-810.t5</v>
      </c>
      <c r="C192" s="974">
        <f>Inek2020A3[[#This Row],[Betrag2]]</f>
        <v>2091.6</v>
      </c>
      <c r="D192" s="975" t="s">
        <v>1169</v>
      </c>
      <c r="E192" s="975" t="s">
        <v>1170</v>
      </c>
      <c r="F192" s="975" t="s">
        <v>1187</v>
      </c>
      <c r="G192" s="975" t="s">
        <v>1188</v>
      </c>
      <c r="H192" s="975" t="s">
        <v>1189</v>
      </c>
      <c r="I192" s="974">
        <v>2091.6</v>
      </c>
    </row>
    <row r="193" spans="1:9" x14ac:dyDescent="0.25">
      <c r="A193" s="975" t="str">
        <f>Inek2020A3[[#This Row],[ZPD2]]</f>
        <v>ZP18.07</v>
      </c>
      <c r="B193" s="975" t="str">
        <f>Inek2020A3[[#This Row],[OPSKode]]</f>
        <v>8-810.t6</v>
      </c>
      <c r="C193" s="974">
        <f>Inek2020A3[[#This Row],[Betrag2]]</f>
        <v>2614.5</v>
      </c>
      <c r="D193" s="975" t="s">
        <v>1169</v>
      </c>
      <c r="E193" s="975" t="s">
        <v>1170</v>
      </c>
      <c r="F193" s="975" t="s">
        <v>1190</v>
      </c>
      <c r="G193" s="975" t="s">
        <v>1191</v>
      </c>
      <c r="H193" s="975" t="s">
        <v>1192</v>
      </c>
      <c r="I193" s="974">
        <v>2614.5</v>
      </c>
    </row>
    <row r="194" spans="1:9" x14ac:dyDescent="0.25">
      <c r="A194" s="975" t="str">
        <f>Inek2020A3[[#This Row],[ZPD2]]</f>
        <v>ZP18.08</v>
      </c>
      <c r="B194" s="975" t="str">
        <f>Inek2020A3[[#This Row],[OPSKode]]</f>
        <v>8-810.t7</v>
      </c>
      <c r="C194" s="974">
        <f>Inek2020A3[[#This Row],[Betrag2]]</f>
        <v>3137.4</v>
      </c>
      <c r="D194" s="975" t="s">
        <v>1169</v>
      </c>
      <c r="E194" s="975" t="s">
        <v>1170</v>
      </c>
      <c r="F194" s="975" t="s">
        <v>1193</v>
      </c>
      <c r="G194" s="975" t="s">
        <v>1194</v>
      </c>
      <c r="H194" s="975" t="s">
        <v>1195</v>
      </c>
      <c r="I194" s="974">
        <v>3137.4</v>
      </c>
    </row>
    <row r="195" spans="1:9" x14ac:dyDescent="0.25">
      <c r="A195" s="975" t="str">
        <f>Inek2020A3[[#This Row],[ZPD2]]</f>
        <v>ZP18.09</v>
      </c>
      <c r="B195" s="975" t="str">
        <f>Inek2020A3[[#This Row],[OPSKode]]</f>
        <v>8-810.t8</v>
      </c>
      <c r="C195" s="974">
        <f>Inek2020A3[[#This Row],[Betrag2]]</f>
        <v>3660.3</v>
      </c>
      <c r="D195" s="975" t="s">
        <v>1169</v>
      </c>
      <c r="E195" s="975" t="s">
        <v>1170</v>
      </c>
      <c r="F195" s="975" t="s">
        <v>1196</v>
      </c>
      <c r="G195" s="975" t="s">
        <v>1197</v>
      </c>
      <c r="H195" s="975" t="s">
        <v>1198</v>
      </c>
      <c r="I195" s="974">
        <v>3660.3</v>
      </c>
    </row>
    <row r="196" spans="1:9" x14ac:dyDescent="0.25">
      <c r="A196" s="975" t="str">
        <f>Inek2020A3[[#This Row],[ZPD2]]</f>
        <v>ZP18.10</v>
      </c>
      <c r="B196" s="975" t="str">
        <f>Inek2020A3[[#This Row],[OPSKode]]</f>
        <v>8-810.t9</v>
      </c>
      <c r="C196" s="974">
        <f>Inek2020A3[[#This Row],[Betrag2]]</f>
        <v>4183.2</v>
      </c>
      <c r="D196" s="975" t="s">
        <v>1169</v>
      </c>
      <c r="E196" s="975" t="s">
        <v>1170</v>
      </c>
      <c r="F196" s="975" t="s">
        <v>1199</v>
      </c>
      <c r="G196" s="975" t="s">
        <v>1200</v>
      </c>
      <c r="H196" s="975" t="s">
        <v>1201</v>
      </c>
      <c r="I196" s="974">
        <v>4183.2</v>
      </c>
    </row>
    <row r="197" spans="1:9" x14ac:dyDescent="0.25">
      <c r="A197" s="975" t="str">
        <f>Inek2020A3[[#This Row],[ZPD2]]</f>
        <v>ZP18.11</v>
      </c>
      <c r="B197" s="975" t="str">
        <f>Inek2020A3[[#This Row],[OPSKode]]</f>
        <v>8-810.ta</v>
      </c>
      <c r="C197" s="974">
        <f>Inek2020A3[[#This Row],[Betrag2]]</f>
        <v>5229</v>
      </c>
      <c r="D197" s="975" t="s">
        <v>1169</v>
      </c>
      <c r="E197" s="975" t="s">
        <v>1170</v>
      </c>
      <c r="F197" s="975" t="s">
        <v>1202</v>
      </c>
      <c r="G197" s="975" t="s">
        <v>1203</v>
      </c>
      <c r="H197" s="975" t="s">
        <v>1204</v>
      </c>
      <c r="I197" s="974">
        <v>5229</v>
      </c>
    </row>
    <row r="198" spans="1:9" x14ac:dyDescent="0.25">
      <c r="A198" s="975" t="str">
        <f>Inek2020A3[[#This Row],[ZPD2]]</f>
        <v>ZP18.12</v>
      </c>
      <c r="B198" s="975" t="str">
        <f>Inek2020A3[[#This Row],[OPSKode]]</f>
        <v>8-810.tb</v>
      </c>
      <c r="C198" s="974">
        <f>Inek2020A3[[#This Row],[Betrag2]]</f>
        <v>6274.8</v>
      </c>
      <c r="D198" s="975" t="s">
        <v>1169</v>
      </c>
      <c r="E198" s="975" t="s">
        <v>1170</v>
      </c>
      <c r="F198" s="975" t="s">
        <v>1205</v>
      </c>
      <c r="G198" s="975" t="s">
        <v>1206</v>
      </c>
      <c r="H198" s="975" t="s">
        <v>1207</v>
      </c>
      <c r="I198" s="974">
        <v>6274.8</v>
      </c>
    </row>
    <row r="199" spans="1:9" x14ac:dyDescent="0.25">
      <c r="A199" s="975" t="str">
        <f>Inek2020A3[[#This Row],[ZPD2]]</f>
        <v>ZP18.13</v>
      </c>
      <c r="B199" s="975" t="str">
        <f>Inek2020A3[[#This Row],[OPSKode]]</f>
        <v>8-810.tc</v>
      </c>
      <c r="C199" s="974">
        <f>Inek2020A3[[#This Row],[Betrag2]]</f>
        <v>7320.6</v>
      </c>
      <c r="D199" s="975" t="s">
        <v>1169</v>
      </c>
      <c r="E199" s="975" t="s">
        <v>1170</v>
      </c>
      <c r="F199" s="975" t="s">
        <v>1208</v>
      </c>
      <c r="G199" s="975" t="s">
        <v>1209</v>
      </c>
      <c r="H199" s="975" t="s">
        <v>1210</v>
      </c>
      <c r="I199" s="974">
        <v>7320.6</v>
      </c>
    </row>
    <row r="200" spans="1:9" x14ac:dyDescent="0.25">
      <c r="A200" s="975" t="str">
        <f>Inek2020A3[[#This Row],[ZPD2]]</f>
        <v>ZP18.14</v>
      </c>
      <c r="B200" s="975" t="str">
        <f>Inek2020A3[[#This Row],[OPSKode]]</f>
        <v>8-810.td</v>
      </c>
      <c r="C200" s="974">
        <f>Inek2020A3[[#This Row],[Betrag2]]</f>
        <v>8366.4</v>
      </c>
      <c r="D200" s="975" t="s">
        <v>1169</v>
      </c>
      <c r="E200" s="975" t="s">
        <v>1170</v>
      </c>
      <c r="F200" s="975" t="s">
        <v>1211</v>
      </c>
      <c r="G200" s="975" t="s">
        <v>1212</v>
      </c>
      <c r="H200" s="975" t="s">
        <v>1213</v>
      </c>
      <c r="I200" s="974">
        <v>8366.4</v>
      </c>
    </row>
    <row r="201" spans="1:9" x14ac:dyDescent="0.25">
      <c r="D201" s="975" t="s">
        <v>1214</v>
      </c>
      <c r="E201" s="975" t="s">
        <v>1215</v>
      </c>
      <c r="H201" s="975" t="s">
        <v>1216</v>
      </c>
    </row>
    <row r="202" spans="1:9" x14ac:dyDescent="0.25">
      <c r="A202" s="975" t="str">
        <f>Inek2020A3[[#This Row],[ZPD2]]</f>
        <v>ZP20.01</v>
      </c>
      <c r="B202" s="975" t="str">
        <f>Inek2020A3[[#This Row],[OPSKode]]</f>
        <v>8-810.h3</v>
      </c>
      <c r="C202" s="974">
        <f>Inek2020A3[[#This Row],[Betrag2]]</f>
        <v>788.45</v>
      </c>
      <c r="D202" s="975" t="s">
        <v>1214</v>
      </c>
      <c r="E202" s="975" t="s">
        <v>1215</v>
      </c>
      <c r="F202" s="975" t="s">
        <v>1217</v>
      </c>
      <c r="G202" s="975" t="s">
        <v>1218</v>
      </c>
      <c r="H202" s="975" t="s">
        <v>1219</v>
      </c>
      <c r="I202" s="974">
        <v>788.45</v>
      </c>
    </row>
    <row r="203" spans="1:9" x14ac:dyDescent="0.25">
      <c r="A203" s="975" t="str">
        <f>Inek2020A3[[#This Row],[ZPD2]]</f>
        <v>ZP20.02</v>
      </c>
      <c r="B203" s="975" t="str">
        <f>Inek2020A3[[#This Row],[OPSKode]]</f>
        <v>8-810.h4</v>
      </c>
      <c r="C203" s="974">
        <f>Inek2020A3[[#This Row],[Betrag2]]</f>
        <v>1576.9</v>
      </c>
      <c r="D203" s="975" t="s">
        <v>1214</v>
      </c>
      <c r="E203" s="975" t="s">
        <v>1215</v>
      </c>
      <c r="F203" s="975" t="s">
        <v>1220</v>
      </c>
      <c r="G203" s="975" t="s">
        <v>1221</v>
      </c>
      <c r="H203" s="975" t="s">
        <v>1222</v>
      </c>
      <c r="I203" s="974">
        <v>1576.9</v>
      </c>
    </row>
    <row r="204" spans="1:9" x14ac:dyDescent="0.25">
      <c r="A204" s="975" t="str">
        <f>Inek2020A3[[#This Row],[ZPD2]]</f>
        <v>ZP20.03</v>
      </c>
      <c r="B204" s="975" t="str">
        <f>Inek2020A3[[#This Row],[OPSKode]]</f>
        <v>8-810.h5</v>
      </c>
      <c r="C204" s="974">
        <f>Inek2020A3[[#This Row],[Betrag2]]</f>
        <v>2365.35</v>
      </c>
      <c r="D204" s="975" t="s">
        <v>1214</v>
      </c>
      <c r="E204" s="975" t="s">
        <v>1215</v>
      </c>
      <c r="F204" s="975" t="s">
        <v>1223</v>
      </c>
      <c r="G204" s="975" t="s">
        <v>1224</v>
      </c>
      <c r="H204" s="975" t="s">
        <v>1225</v>
      </c>
      <c r="I204" s="974">
        <v>2365.35</v>
      </c>
    </row>
    <row r="205" spans="1:9" x14ac:dyDescent="0.25">
      <c r="A205" s="975" t="str">
        <f>Inek2020A3[[#This Row],[ZPD2]]</f>
        <v>ZP20.04</v>
      </c>
      <c r="B205" s="975" t="str">
        <f>Inek2020A3[[#This Row],[OPSKode]]</f>
        <v>8-810.h6</v>
      </c>
      <c r="C205" s="974">
        <f>Inek2020A3[[#This Row],[Betrag2]]</f>
        <v>3153.8</v>
      </c>
      <c r="D205" s="975" t="s">
        <v>1214</v>
      </c>
      <c r="E205" s="975" t="s">
        <v>1215</v>
      </c>
      <c r="F205" s="975" t="s">
        <v>1226</v>
      </c>
      <c r="G205" s="975" t="s">
        <v>1227</v>
      </c>
      <c r="H205" s="975" t="s">
        <v>1228</v>
      </c>
      <c r="I205" s="974">
        <v>3153.8</v>
      </c>
    </row>
    <row r="206" spans="1:9" x14ac:dyDescent="0.25">
      <c r="A206" s="975" t="str">
        <f>Inek2020A3[[#This Row],[ZPD2]]</f>
        <v>ZP20.05</v>
      </c>
      <c r="B206" s="975" t="str">
        <f>Inek2020A3[[#This Row],[OPSKode]]</f>
        <v>8-810.h7</v>
      </c>
      <c r="C206" s="974">
        <f>Inek2020A3[[#This Row],[Betrag2]]</f>
        <v>3942.25</v>
      </c>
      <c r="D206" s="975" t="s">
        <v>1214</v>
      </c>
      <c r="E206" s="975" t="s">
        <v>1215</v>
      </c>
      <c r="F206" s="975" t="s">
        <v>1229</v>
      </c>
      <c r="G206" s="975" t="s">
        <v>1230</v>
      </c>
      <c r="H206" s="975" t="s">
        <v>1231</v>
      </c>
      <c r="I206" s="974">
        <v>3942.25</v>
      </c>
    </row>
    <row r="207" spans="1:9" x14ac:dyDescent="0.25">
      <c r="A207" s="975" t="str">
        <f>Inek2020A3[[#This Row],[ZPD2]]</f>
        <v>ZP20.06</v>
      </c>
      <c r="B207" s="975" t="str">
        <f>Inek2020A3[[#This Row],[OPSKode]]</f>
        <v>8-810.h8</v>
      </c>
      <c r="C207" s="974">
        <f>Inek2020A3[[#This Row],[Betrag2]]</f>
        <v>5124.93</v>
      </c>
      <c r="D207" s="975" t="s">
        <v>1214</v>
      </c>
      <c r="E207" s="975" t="s">
        <v>1215</v>
      </c>
      <c r="F207" s="975" t="s">
        <v>1232</v>
      </c>
      <c r="G207" s="975" t="s">
        <v>1233</v>
      </c>
      <c r="H207" s="975" t="s">
        <v>1234</v>
      </c>
      <c r="I207" s="974">
        <v>5124.93</v>
      </c>
    </row>
    <row r="208" spans="1:9" x14ac:dyDescent="0.25">
      <c r="A208" s="975" t="str">
        <f>Inek2020A3[[#This Row],[ZPD2]]</f>
        <v>ZP20.07</v>
      </c>
      <c r="B208" s="975" t="str">
        <f>Inek2020A3[[#This Row],[OPSKode]]</f>
        <v>8-810.h9</v>
      </c>
      <c r="C208" s="974">
        <f>Inek2020A3[[#This Row],[Betrag2]]</f>
        <v>6701.83</v>
      </c>
      <c r="D208" s="975" t="s">
        <v>1214</v>
      </c>
      <c r="E208" s="975" t="s">
        <v>1215</v>
      </c>
      <c r="F208" s="975" t="s">
        <v>1235</v>
      </c>
      <c r="G208" s="975" t="s">
        <v>1236</v>
      </c>
      <c r="H208" s="975" t="s">
        <v>1237</v>
      </c>
      <c r="I208" s="974">
        <v>6701.83</v>
      </c>
    </row>
    <row r="209" spans="1:9" x14ac:dyDescent="0.25">
      <c r="A209" s="975" t="str">
        <f>Inek2020A3[[#This Row],[ZPD2]]</f>
        <v>ZP20.08</v>
      </c>
      <c r="B209" s="975" t="str">
        <f>Inek2020A3[[#This Row],[OPSKode]]</f>
        <v>8-810.ha</v>
      </c>
      <c r="C209" s="974">
        <f>Inek2020A3[[#This Row],[Betrag2]]</f>
        <v>8278.73</v>
      </c>
      <c r="D209" s="975" t="s">
        <v>1214</v>
      </c>
      <c r="E209" s="975" t="s">
        <v>1215</v>
      </c>
      <c r="F209" s="975" t="s">
        <v>1238</v>
      </c>
      <c r="G209" s="975" t="s">
        <v>1239</v>
      </c>
      <c r="H209" s="975" t="s">
        <v>1240</v>
      </c>
      <c r="I209" s="974">
        <v>8278.73</v>
      </c>
    </row>
    <row r="210" spans="1:9" x14ac:dyDescent="0.25">
      <c r="A210" s="975" t="str">
        <f>Inek2020A3[[#This Row],[ZPD2]]</f>
        <v>ZP20.09</v>
      </c>
      <c r="B210" s="975" t="str">
        <f>Inek2020A3[[#This Row],[OPSKode]]</f>
        <v>8-810.hb</v>
      </c>
      <c r="C210" s="974">
        <f>Inek2020A3[[#This Row],[Betrag2]]</f>
        <v>9855.6299999999992</v>
      </c>
      <c r="D210" s="975" t="s">
        <v>1214</v>
      </c>
      <c r="E210" s="975" t="s">
        <v>1215</v>
      </c>
      <c r="F210" s="975" t="s">
        <v>1241</v>
      </c>
      <c r="G210" s="975" t="s">
        <v>1242</v>
      </c>
      <c r="H210" s="975" t="s">
        <v>1243</v>
      </c>
      <c r="I210" s="974">
        <v>9855.6299999999992</v>
      </c>
    </row>
    <row r="211" spans="1:9" x14ac:dyDescent="0.25">
      <c r="A211" s="975" t="str">
        <f>Inek2020A3[[#This Row],[ZPD2]]</f>
        <v>ZP20.10</v>
      </c>
      <c r="B211" s="975" t="str">
        <f>Inek2020A3[[#This Row],[OPSKode]]</f>
        <v>8-810.hc</v>
      </c>
      <c r="C211" s="974">
        <f>Inek2020A3[[#This Row],[Betrag2]]</f>
        <v>12089.57</v>
      </c>
      <c r="D211" s="975" t="s">
        <v>1214</v>
      </c>
      <c r="E211" s="975" t="s">
        <v>1215</v>
      </c>
      <c r="F211" s="975" t="s">
        <v>1244</v>
      </c>
      <c r="G211" s="975" t="s">
        <v>1245</v>
      </c>
      <c r="H211" s="975" t="s">
        <v>1246</v>
      </c>
      <c r="I211" s="974">
        <v>12089.57</v>
      </c>
    </row>
    <row r="212" spans="1:9" x14ac:dyDescent="0.25">
      <c r="A212" s="975" t="str">
        <f>Inek2020A3[[#This Row],[ZPD2]]</f>
        <v>ZP20.11</v>
      </c>
      <c r="B212" s="975" t="str">
        <f>Inek2020A3[[#This Row],[OPSKode]]</f>
        <v>8-810.hd</v>
      </c>
      <c r="C212" s="974">
        <f>Inek2020A3[[#This Row],[Betrag2]]</f>
        <v>15243.37</v>
      </c>
      <c r="D212" s="975" t="s">
        <v>1214</v>
      </c>
      <c r="E212" s="975" t="s">
        <v>1215</v>
      </c>
      <c r="F212" s="975" t="s">
        <v>1247</v>
      </c>
      <c r="G212" s="975" t="s">
        <v>1248</v>
      </c>
      <c r="H212" s="975" t="s">
        <v>1249</v>
      </c>
      <c r="I212" s="974">
        <v>15243.37</v>
      </c>
    </row>
    <row r="213" spans="1:9" x14ac:dyDescent="0.25">
      <c r="A213" s="975" t="str">
        <f>Inek2020A3[[#This Row],[ZPD2]]</f>
        <v>ZP20.12</v>
      </c>
      <c r="B213" s="975" t="str">
        <f>Inek2020A3[[#This Row],[OPSKode]]</f>
        <v>8-810.he</v>
      </c>
      <c r="C213" s="974">
        <f>Inek2020A3[[#This Row],[Betrag2]]</f>
        <v>18397.169999999998</v>
      </c>
      <c r="D213" s="975" t="s">
        <v>1214</v>
      </c>
      <c r="E213" s="975" t="s">
        <v>1215</v>
      </c>
      <c r="F213" s="975" t="s">
        <v>1250</v>
      </c>
      <c r="G213" s="975" t="s">
        <v>1251</v>
      </c>
      <c r="H213" s="975" t="s">
        <v>1252</v>
      </c>
      <c r="I213" s="974">
        <v>18397.169999999998</v>
      </c>
    </row>
    <row r="214" spans="1:9" x14ac:dyDescent="0.25">
      <c r="D214" s="975" t="s">
        <v>1253</v>
      </c>
      <c r="E214" s="975" t="s">
        <v>1254</v>
      </c>
      <c r="H214" s="975" t="s">
        <v>1255</v>
      </c>
    </row>
    <row r="215" spans="1:9" x14ac:dyDescent="0.25">
      <c r="A215" s="975" t="str">
        <f>Inek2020A3[[#This Row],[ZPD2]]</f>
        <v>ZP22.01</v>
      </c>
      <c r="B215" s="975" t="str">
        <f>Inek2020A3[[#This Row],[OPSKode]]</f>
        <v>6-002.80</v>
      </c>
      <c r="C215" s="974">
        <f>Inek2020A3[[#This Row],[Betrag2]]</f>
        <v>395.61</v>
      </c>
      <c r="D215" s="975" t="s">
        <v>1253</v>
      </c>
      <c r="E215" s="975" t="s">
        <v>1254</v>
      </c>
      <c r="F215" s="975" t="s">
        <v>1256</v>
      </c>
      <c r="G215" s="975" t="s">
        <v>1257</v>
      </c>
      <c r="H215" s="975" t="s">
        <v>1003</v>
      </c>
      <c r="I215" s="974">
        <v>395.61</v>
      </c>
    </row>
    <row r="216" spans="1:9" x14ac:dyDescent="0.25">
      <c r="A216" s="975" t="str">
        <f>Inek2020A3[[#This Row],[ZPD2]]</f>
        <v>ZP22.02</v>
      </c>
      <c r="B216" s="975" t="str">
        <f>Inek2020A3[[#This Row],[OPSKode]]</f>
        <v>6-002.81</v>
      </c>
      <c r="C216" s="974">
        <f>Inek2020A3[[#This Row],[Betrag2]]</f>
        <v>692.32</v>
      </c>
      <c r="D216" s="975" t="s">
        <v>1253</v>
      </c>
      <c r="E216" s="975" t="s">
        <v>1254</v>
      </c>
      <c r="F216" s="975" t="s">
        <v>1258</v>
      </c>
      <c r="G216" s="975" t="s">
        <v>1259</v>
      </c>
      <c r="H216" s="975" t="s">
        <v>1006</v>
      </c>
      <c r="I216" s="974">
        <v>692.32</v>
      </c>
    </row>
    <row r="217" spans="1:9" x14ac:dyDescent="0.25">
      <c r="A217" s="975" t="str">
        <f>Inek2020A3[[#This Row],[ZPD2]]</f>
        <v>ZP22.03</v>
      </c>
      <c r="B217" s="975" t="str">
        <f>Inek2020A3[[#This Row],[OPSKode]]</f>
        <v>6-002.82</v>
      </c>
      <c r="C217" s="974">
        <f>Inek2020A3[[#This Row],[Betrag2]]</f>
        <v>989.03</v>
      </c>
      <c r="D217" s="975" t="s">
        <v>1253</v>
      </c>
      <c r="E217" s="975" t="s">
        <v>1254</v>
      </c>
      <c r="F217" s="975" t="s">
        <v>1260</v>
      </c>
      <c r="G217" s="975" t="s">
        <v>1261</v>
      </c>
      <c r="H217" s="975" t="s">
        <v>1009</v>
      </c>
      <c r="I217" s="974">
        <v>989.03</v>
      </c>
    </row>
    <row r="218" spans="1:9" x14ac:dyDescent="0.25">
      <c r="A218" s="975" t="str">
        <f>Inek2020A3[[#This Row],[ZPD2]]</f>
        <v>ZP22.04</v>
      </c>
      <c r="B218" s="975" t="str">
        <f>Inek2020A3[[#This Row],[OPSKode]]</f>
        <v>6-002.83</v>
      </c>
      <c r="C218" s="974">
        <f>Inek2020A3[[#This Row],[Betrag2]]</f>
        <v>1285.74</v>
      </c>
      <c r="D218" s="975" t="s">
        <v>1253</v>
      </c>
      <c r="E218" s="975" t="s">
        <v>1254</v>
      </c>
      <c r="F218" s="975" t="s">
        <v>1262</v>
      </c>
      <c r="G218" s="975" t="s">
        <v>1263</v>
      </c>
      <c r="H218" s="975" t="s">
        <v>1012</v>
      </c>
      <c r="I218" s="974">
        <v>1285.74</v>
      </c>
    </row>
    <row r="219" spans="1:9" x14ac:dyDescent="0.25">
      <c r="A219" s="975" t="str">
        <f>Inek2020A3[[#This Row],[ZPD2]]</f>
        <v>ZP22.05</v>
      </c>
      <c r="B219" s="975" t="str">
        <f>Inek2020A3[[#This Row],[OPSKode]]</f>
        <v>6-002.84</v>
      </c>
      <c r="C219" s="974">
        <f>Inek2020A3[[#This Row],[Betrag2]]</f>
        <v>1582.45</v>
      </c>
      <c r="D219" s="975" t="s">
        <v>1253</v>
      </c>
      <c r="E219" s="975" t="s">
        <v>1254</v>
      </c>
      <c r="F219" s="975" t="s">
        <v>1264</v>
      </c>
      <c r="G219" s="975" t="s">
        <v>1265</v>
      </c>
      <c r="H219" s="975" t="s">
        <v>1015</v>
      </c>
      <c r="I219" s="974">
        <v>1582.45</v>
      </c>
    </row>
    <row r="220" spans="1:9" x14ac:dyDescent="0.25">
      <c r="A220" s="975" t="str">
        <f>Inek2020A3[[#This Row],[ZPD2]]</f>
        <v>ZP22.06</v>
      </c>
      <c r="B220" s="975" t="str">
        <f>Inek2020A3[[#This Row],[OPSKode]]</f>
        <v>6-002.85</v>
      </c>
      <c r="C220" s="974">
        <f>Inek2020A3[[#This Row],[Betrag2]]</f>
        <v>1879.16</v>
      </c>
      <c r="D220" s="975" t="s">
        <v>1253</v>
      </c>
      <c r="E220" s="975" t="s">
        <v>1254</v>
      </c>
      <c r="F220" s="975" t="s">
        <v>1266</v>
      </c>
      <c r="G220" s="975" t="s">
        <v>1267</v>
      </c>
      <c r="H220" s="975" t="s">
        <v>1018</v>
      </c>
      <c r="I220" s="974">
        <v>1879.16</v>
      </c>
    </row>
    <row r="221" spans="1:9" x14ac:dyDescent="0.25">
      <c r="A221" s="975" t="str">
        <f>Inek2020A3[[#This Row],[ZPD2]]</f>
        <v>ZP22.07</v>
      </c>
      <c r="B221" s="975" t="str">
        <f>Inek2020A3[[#This Row],[OPSKode]]</f>
        <v>6-002.86</v>
      </c>
      <c r="C221" s="974">
        <f>Inek2020A3[[#This Row],[Betrag2]]</f>
        <v>2175.87</v>
      </c>
      <c r="D221" s="975" t="s">
        <v>1253</v>
      </c>
      <c r="E221" s="975" t="s">
        <v>1254</v>
      </c>
      <c r="F221" s="975" t="s">
        <v>1268</v>
      </c>
      <c r="G221" s="975" t="s">
        <v>1269</v>
      </c>
      <c r="H221" s="975" t="s">
        <v>1021</v>
      </c>
      <c r="I221" s="974">
        <v>2175.87</v>
      </c>
    </row>
    <row r="222" spans="1:9" x14ac:dyDescent="0.25">
      <c r="A222" s="975" t="str">
        <f>Inek2020A3[[#This Row],[ZPD2]]</f>
        <v>ZP22.08</v>
      </c>
      <c r="B222" s="975" t="str">
        <f>Inek2020A3[[#This Row],[OPSKode]]</f>
        <v>6-002.87</v>
      </c>
      <c r="C222" s="974">
        <f>Inek2020A3[[#This Row],[Betrag2]]</f>
        <v>2472.58</v>
      </c>
      <c r="D222" s="975" t="s">
        <v>1253</v>
      </c>
      <c r="E222" s="975" t="s">
        <v>1254</v>
      </c>
      <c r="F222" s="975" t="s">
        <v>1270</v>
      </c>
      <c r="G222" s="975" t="s">
        <v>1271</v>
      </c>
      <c r="H222" s="975" t="s">
        <v>1024</v>
      </c>
      <c r="I222" s="974">
        <v>2472.58</v>
      </c>
    </row>
    <row r="223" spans="1:9" x14ac:dyDescent="0.25">
      <c r="A223" s="975" t="str">
        <f>Inek2020A3[[#This Row],[ZPD2]]</f>
        <v>ZP22.09</v>
      </c>
      <c r="B223" s="975" t="str">
        <f>Inek2020A3[[#This Row],[OPSKode]]</f>
        <v>6-002.88</v>
      </c>
      <c r="C223" s="974">
        <f>Inek2020A3[[#This Row],[Betrag2]]</f>
        <v>2769.29</v>
      </c>
      <c r="D223" s="975" t="s">
        <v>1253</v>
      </c>
      <c r="E223" s="975" t="s">
        <v>1254</v>
      </c>
      <c r="F223" s="975" t="s">
        <v>1272</v>
      </c>
      <c r="G223" s="975" t="s">
        <v>1273</v>
      </c>
      <c r="H223" s="975" t="s">
        <v>1027</v>
      </c>
      <c r="I223" s="974">
        <v>2769.29</v>
      </c>
    </row>
    <row r="224" spans="1:9" x14ac:dyDescent="0.25">
      <c r="A224" s="975" t="str">
        <f>Inek2020A3[[#This Row],[ZPD2]]</f>
        <v>ZP22.10</v>
      </c>
      <c r="B224" s="975" t="str">
        <f>Inek2020A3[[#This Row],[OPSKode]]</f>
        <v>6-002.89</v>
      </c>
      <c r="C224" s="974">
        <f>Inek2020A3[[#This Row],[Betrag2]]</f>
        <v>3066</v>
      </c>
      <c r="D224" s="975" t="s">
        <v>1253</v>
      </c>
      <c r="E224" s="975" t="s">
        <v>1254</v>
      </c>
      <c r="F224" s="975" t="s">
        <v>1274</v>
      </c>
      <c r="G224" s="975" t="s">
        <v>1275</v>
      </c>
      <c r="H224" s="975" t="s">
        <v>1030</v>
      </c>
      <c r="I224" s="974">
        <v>3066</v>
      </c>
    </row>
    <row r="225" spans="1:9" x14ac:dyDescent="0.25">
      <c r="A225" s="975" t="str">
        <f>Inek2020A3[[#This Row],[ZPD2]]</f>
        <v>ZP22.11</v>
      </c>
      <c r="B225" s="975" t="str">
        <f>Inek2020A3[[#This Row],[OPSKode]]</f>
        <v>6-002.8a</v>
      </c>
      <c r="C225" s="974">
        <f>Inek2020A3[[#This Row],[Betrag2]]</f>
        <v>3362.71</v>
      </c>
      <c r="D225" s="975" t="s">
        <v>1253</v>
      </c>
      <c r="E225" s="975" t="s">
        <v>1254</v>
      </c>
      <c r="F225" s="975" t="s">
        <v>1276</v>
      </c>
      <c r="G225" s="975" t="s">
        <v>1277</v>
      </c>
      <c r="H225" s="975" t="s">
        <v>1033</v>
      </c>
      <c r="I225" s="974">
        <v>3362.71</v>
      </c>
    </row>
    <row r="226" spans="1:9" x14ac:dyDescent="0.25">
      <c r="A226" s="975" t="str">
        <f>Inek2020A3[[#This Row],[ZPD2]]</f>
        <v>ZP22.12</v>
      </c>
      <c r="B226" s="975" t="str">
        <f>Inek2020A3[[#This Row],[OPSKode]]</f>
        <v>6-002.8b</v>
      </c>
      <c r="C226" s="974">
        <f>Inek2020A3[[#This Row],[Betrag2]]</f>
        <v>3758.33</v>
      </c>
      <c r="D226" s="975" t="s">
        <v>1253</v>
      </c>
      <c r="E226" s="975" t="s">
        <v>1254</v>
      </c>
      <c r="F226" s="975" t="s">
        <v>1278</v>
      </c>
      <c r="G226" s="975" t="s">
        <v>1279</v>
      </c>
      <c r="H226" s="975" t="s">
        <v>1036</v>
      </c>
      <c r="I226" s="974">
        <v>3758.33</v>
      </c>
    </row>
    <row r="227" spans="1:9" x14ac:dyDescent="0.25">
      <c r="A227" s="975" t="str">
        <f>Inek2020A3[[#This Row],[ZPD2]]</f>
        <v>ZP22.13</v>
      </c>
      <c r="B227" s="975" t="str">
        <f>Inek2020A3[[#This Row],[OPSKode]]</f>
        <v>6-002.8c</v>
      </c>
      <c r="C227" s="974">
        <f>Inek2020A3[[#This Row],[Betrag2]]</f>
        <v>4351.75</v>
      </c>
      <c r="D227" s="975" t="s">
        <v>1253</v>
      </c>
      <c r="E227" s="975" t="s">
        <v>1254</v>
      </c>
      <c r="F227" s="975" t="s">
        <v>1280</v>
      </c>
      <c r="G227" s="975" t="s">
        <v>1281</v>
      </c>
      <c r="H227" s="975" t="s">
        <v>1039</v>
      </c>
      <c r="I227" s="974">
        <v>4351.75</v>
      </c>
    </row>
    <row r="228" spans="1:9" x14ac:dyDescent="0.25">
      <c r="A228" s="975" t="str">
        <f>Inek2020A3[[#This Row],[ZPD2]]</f>
        <v>ZP22.14</v>
      </c>
      <c r="B228" s="975" t="str">
        <f>Inek2020A3[[#This Row],[OPSKode]]</f>
        <v>6-002.8d</v>
      </c>
      <c r="C228" s="974">
        <f>Inek2020A3[[#This Row],[Betrag2]]</f>
        <v>4945.17</v>
      </c>
      <c r="D228" s="975" t="s">
        <v>1253</v>
      </c>
      <c r="E228" s="975" t="s">
        <v>1254</v>
      </c>
      <c r="F228" s="975" t="s">
        <v>1282</v>
      </c>
      <c r="G228" s="975" t="s">
        <v>1283</v>
      </c>
      <c r="H228" s="975" t="s">
        <v>1042</v>
      </c>
      <c r="I228" s="974">
        <v>4945.17</v>
      </c>
    </row>
    <row r="229" spans="1:9" x14ac:dyDescent="0.25">
      <c r="A229" s="975" t="str">
        <f>Inek2020A3[[#This Row],[ZPD2]]</f>
        <v>ZP22.15</v>
      </c>
      <c r="B229" s="975" t="str">
        <f>Inek2020A3[[#This Row],[OPSKode]]</f>
        <v>6-002.8e</v>
      </c>
      <c r="C229" s="974">
        <f>Inek2020A3[[#This Row],[Betrag2]]</f>
        <v>5538.59</v>
      </c>
      <c r="D229" s="975" t="s">
        <v>1253</v>
      </c>
      <c r="E229" s="975" t="s">
        <v>1254</v>
      </c>
      <c r="F229" s="975" t="s">
        <v>1284</v>
      </c>
      <c r="G229" s="975" t="s">
        <v>1285</v>
      </c>
      <c r="H229" s="975" t="s">
        <v>1045</v>
      </c>
      <c r="I229" s="974">
        <v>5538.59</v>
      </c>
    </row>
    <row r="230" spans="1:9" x14ac:dyDescent="0.25">
      <c r="A230" s="975" t="str">
        <f>Inek2020A3[[#This Row],[ZPD2]]</f>
        <v>ZP22.16</v>
      </c>
      <c r="B230" s="975" t="str">
        <f>Inek2020A3[[#This Row],[OPSKode]]</f>
        <v>6-002.8f</v>
      </c>
      <c r="C230" s="974">
        <f>Inek2020A3[[#This Row],[Betrag2]]</f>
        <v>6132.01</v>
      </c>
      <c r="D230" s="975" t="s">
        <v>1253</v>
      </c>
      <c r="E230" s="975" t="s">
        <v>1254</v>
      </c>
      <c r="F230" s="975" t="s">
        <v>1286</v>
      </c>
      <c r="G230" s="975" t="s">
        <v>1287</v>
      </c>
      <c r="H230" s="975" t="s">
        <v>1048</v>
      </c>
      <c r="I230" s="974">
        <v>6132.01</v>
      </c>
    </row>
    <row r="231" spans="1:9" x14ac:dyDescent="0.25">
      <c r="A231" s="975" t="str">
        <f>Inek2020A3[[#This Row],[ZPD2]]</f>
        <v>ZP22.17</v>
      </c>
      <c r="B231" s="975" t="str">
        <f>Inek2020A3[[#This Row],[OPSKode]]</f>
        <v>6-002.8g</v>
      </c>
      <c r="C231" s="974">
        <f>Inek2020A3[[#This Row],[Betrag2]]</f>
        <v>6725.43</v>
      </c>
      <c r="D231" s="975" t="s">
        <v>1253</v>
      </c>
      <c r="E231" s="975" t="s">
        <v>1254</v>
      </c>
      <c r="F231" s="975" t="s">
        <v>1288</v>
      </c>
      <c r="G231" s="975" t="s">
        <v>1289</v>
      </c>
      <c r="H231" s="975" t="s">
        <v>1051</v>
      </c>
      <c r="I231" s="974">
        <v>6725.43</v>
      </c>
    </row>
    <row r="232" spans="1:9" x14ac:dyDescent="0.25">
      <c r="A232" s="975" t="str">
        <f>Inek2020A3[[#This Row],[ZPD2]]</f>
        <v>ZP22.18</v>
      </c>
      <c r="B232" s="975" t="str">
        <f>Inek2020A3[[#This Row],[OPSKode]]</f>
        <v>6-002.8h</v>
      </c>
      <c r="C232" s="974">
        <f>Inek2020A3[[#This Row],[Betrag2]]</f>
        <v>7318.85</v>
      </c>
      <c r="D232" s="975" t="s">
        <v>1253</v>
      </c>
      <c r="E232" s="975" t="s">
        <v>1254</v>
      </c>
      <c r="F232" s="975" t="s">
        <v>1290</v>
      </c>
      <c r="G232" s="975" t="s">
        <v>1291</v>
      </c>
      <c r="H232" s="975" t="s">
        <v>1292</v>
      </c>
      <c r="I232" s="974">
        <v>7318.85</v>
      </c>
    </row>
    <row r="233" spans="1:9" x14ac:dyDescent="0.25">
      <c r="D233" s="975" t="s">
        <v>1293</v>
      </c>
      <c r="E233" s="975" t="s">
        <v>1294</v>
      </c>
      <c r="H233" s="975" t="s">
        <v>1295</v>
      </c>
    </row>
    <row r="234" spans="1:9" x14ac:dyDescent="0.25">
      <c r="A234" s="975" t="str">
        <f>Inek2020A3[[#This Row],[ZPD2]]</f>
        <v>ZP26.01</v>
      </c>
      <c r="B234" s="975" t="str">
        <f>Inek2020A3[[#This Row],[OPSKode]]</f>
        <v>6-002.e0</v>
      </c>
      <c r="C234" s="974">
        <f>Inek2020A3[[#This Row],[Betrag2]]</f>
        <v>31.18</v>
      </c>
      <c r="D234" s="975" t="s">
        <v>1293</v>
      </c>
      <c r="E234" s="975" t="s">
        <v>1294</v>
      </c>
      <c r="F234" s="975" t="s">
        <v>1296</v>
      </c>
      <c r="G234" s="975" t="s">
        <v>1297</v>
      </c>
      <c r="H234" s="975" t="s">
        <v>1298</v>
      </c>
      <c r="I234" s="974">
        <v>31.18</v>
      </c>
    </row>
    <row r="235" spans="1:9" x14ac:dyDescent="0.25">
      <c r="A235" s="975" t="str">
        <f>Inek2020A3[[#This Row],[ZPD2]]</f>
        <v>ZP26.02</v>
      </c>
      <c r="B235" s="975" t="str">
        <f>Inek2020A3[[#This Row],[OPSKode]]</f>
        <v>6-002.e1</v>
      </c>
      <c r="C235" s="974">
        <f>Inek2020A3[[#This Row],[Betrag2]]</f>
        <v>49.88</v>
      </c>
      <c r="D235" s="975" t="s">
        <v>1293</v>
      </c>
      <c r="E235" s="975" t="s">
        <v>1294</v>
      </c>
      <c r="F235" s="975" t="s">
        <v>1299</v>
      </c>
      <c r="G235" s="975" t="s">
        <v>1300</v>
      </c>
      <c r="H235" s="975" t="s">
        <v>1301</v>
      </c>
      <c r="I235" s="974">
        <v>49.88</v>
      </c>
    </row>
    <row r="236" spans="1:9" x14ac:dyDescent="0.25">
      <c r="A236" s="975" t="str">
        <f>Inek2020A3[[#This Row],[ZPD2]]</f>
        <v>ZP26.03</v>
      </c>
      <c r="B236" s="975" t="str">
        <f>Inek2020A3[[#This Row],[OPSKode]]</f>
        <v>6-002.e2</v>
      </c>
      <c r="C236" s="974">
        <f>Inek2020A3[[#This Row],[Betrag2]]</f>
        <v>72.739999999999995</v>
      </c>
      <c r="D236" s="975" t="s">
        <v>1293</v>
      </c>
      <c r="E236" s="975" t="s">
        <v>1294</v>
      </c>
      <c r="F236" s="975" t="s">
        <v>1302</v>
      </c>
      <c r="G236" s="975" t="s">
        <v>1303</v>
      </c>
      <c r="H236" s="975" t="s">
        <v>1304</v>
      </c>
      <c r="I236" s="974">
        <v>72.739999999999995</v>
      </c>
    </row>
    <row r="237" spans="1:9" x14ac:dyDescent="0.25">
      <c r="A237" s="975" t="str">
        <f>Inek2020A3[[#This Row],[ZPD2]]</f>
        <v>ZP26.04</v>
      </c>
      <c r="B237" s="975" t="str">
        <f>Inek2020A3[[#This Row],[OPSKode]]</f>
        <v>6-002.e3</v>
      </c>
      <c r="C237" s="974">
        <f>Inek2020A3[[#This Row],[Betrag2]]</f>
        <v>103.92</v>
      </c>
      <c r="D237" s="975" t="s">
        <v>1293</v>
      </c>
      <c r="E237" s="975" t="s">
        <v>1294</v>
      </c>
      <c r="F237" s="975" t="s">
        <v>1305</v>
      </c>
      <c r="G237" s="975" t="s">
        <v>1306</v>
      </c>
      <c r="H237" s="975" t="s">
        <v>1307</v>
      </c>
      <c r="I237" s="974">
        <v>103.92</v>
      </c>
    </row>
    <row r="238" spans="1:9" x14ac:dyDescent="0.25">
      <c r="A238" s="975" t="str">
        <f>Inek2020A3[[#This Row],[ZPD2]]</f>
        <v>ZP26.05</v>
      </c>
      <c r="B238" s="975" t="str">
        <f>Inek2020A3[[#This Row],[OPSKode]]</f>
        <v>6-002.e4</v>
      </c>
      <c r="C238" s="974">
        <f>Inek2020A3[[#This Row],[Betrag2]]</f>
        <v>135.09</v>
      </c>
      <c r="D238" s="975" t="s">
        <v>1293</v>
      </c>
      <c r="E238" s="975" t="s">
        <v>1294</v>
      </c>
      <c r="F238" s="975" t="s">
        <v>1308</v>
      </c>
      <c r="G238" s="975" t="s">
        <v>1309</v>
      </c>
      <c r="H238" s="975" t="s">
        <v>1310</v>
      </c>
      <c r="I238" s="974">
        <v>135.09</v>
      </c>
    </row>
    <row r="239" spans="1:9" x14ac:dyDescent="0.25">
      <c r="A239" s="975" t="str">
        <f>Inek2020A3[[#This Row],[ZPD2]]</f>
        <v>ZP26.06</v>
      </c>
      <c r="B239" s="975" t="str">
        <f>Inek2020A3[[#This Row],[OPSKode]]</f>
        <v>6-002.e5</v>
      </c>
      <c r="C239" s="974">
        <f>Inek2020A3[[#This Row],[Betrag2]]</f>
        <v>166.27</v>
      </c>
      <c r="D239" s="975" t="s">
        <v>1293</v>
      </c>
      <c r="E239" s="975" t="s">
        <v>1294</v>
      </c>
      <c r="F239" s="975" t="s">
        <v>1311</v>
      </c>
      <c r="G239" s="975" t="s">
        <v>1312</v>
      </c>
      <c r="H239" s="975" t="s">
        <v>1313</v>
      </c>
      <c r="I239" s="974">
        <v>166.27</v>
      </c>
    </row>
    <row r="240" spans="1:9" x14ac:dyDescent="0.25">
      <c r="A240" s="975" t="str">
        <f>Inek2020A3[[#This Row],[ZPD2]]</f>
        <v>ZP26.07</v>
      </c>
      <c r="B240" s="975" t="str">
        <f>Inek2020A3[[#This Row],[OPSKode]]</f>
        <v>6-002.e6</v>
      </c>
      <c r="C240" s="974">
        <f>Inek2020A3[[#This Row],[Betrag2]]</f>
        <v>195.88</v>
      </c>
      <c r="D240" s="975" t="s">
        <v>1293</v>
      </c>
      <c r="E240" s="975" t="s">
        <v>1294</v>
      </c>
      <c r="F240" s="975" t="s">
        <v>1314</v>
      </c>
      <c r="G240" s="975" t="s">
        <v>1315</v>
      </c>
      <c r="H240" s="975" t="s">
        <v>1316</v>
      </c>
      <c r="I240" s="974">
        <v>195.88</v>
      </c>
    </row>
    <row r="241" spans="1:9" x14ac:dyDescent="0.25">
      <c r="A241" s="975" t="str">
        <f>Inek2020A3[[#This Row],[ZPD2]]</f>
        <v>ZP26.08</v>
      </c>
      <c r="B241" s="975" t="str">
        <f>Inek2020A3[[#This Row],[OPSKode]]</f>
        <v>6-002.e7</v>
      </c>
      <c r="C241" s="974">
        <f>Inek2020A3[[#This Row],[Betrag2]]</f>
        <v>228.62</v>
      </c>
      <c r="D241" s="975" t="s">
        <v>1293</v>
      </c>
      <c r="E241" s="975" t="s">
        <v>1294</v>
      </c>
      <c r="F241" s="975" t="s">
        <v>1317</v>
      </c>
      <c r="G241" s="975" t="s">
        <v>1318</v>
      </c>
      <c r="H241" s="975" t="s">
        <v>1319</v>
      </c>
      <c r="I241" s="974">
        <v>228.62</v>
      </c>
    </row>
    <row r="242" spans="1:9" x14ac:dyDescent="0.25">
      <c r="A242" s="975" t="str">
        <f>Inek2020A3[[#This Row],[ZPD2]]</f>
        <v>ZP26.09</v>
      </c>
      <c r="B242" s="975" t="str">
        <f>Inek2020A3[[#This Row],[OPSKode]]</f>
        <v>6-002.e8</v>
      </c>
      <c r="C242" s="974">
        <f>Inek2020A3[[#This Row],[Betrag2]]</f>
        <v>259.79000000000002</v>
      </c>
      <c r="D242" s="975" t="s">
        <v>1293</v>
      </c>
      <c r="E242" s="975" t="s">
        <v>1294</v>
      </c>
      <c r="F242" s="975" t="s">
        <v>1320</v>
      </c>
      <c r="G242" s="975" t="s">
        <v>1321</v>
      </c>
      <c r="H242" s="975" t="s">
        <v>1322</v>
      </c>
      <c r="I242" s="974">
        <v>259.79000000000002</v>
      </c>
    </row>
    <row r="243" spans="1:9" x14ac:dyDescent="0.25">
      <c r="A243" s="975" t="str">
        <f>Inek2020A3[[#This Row],[ZPD2]]</f>
        <v>ZP26.10</v>
      </c>
      <c r="B243" s="975" t="str">
        <f>Inek2020A3[[#This Row],[OPSKode]]</f>
        <v>6-002.e9</v>
      </c>
      <c r="C243" s="974">
        <f>Inek2020A3[[#This Row],[Betrag2]]</f>
        <v>290.97000000000003</v>
      </c>
      <c r="D243" s="975" t="s">
        <v>1293</v>
      </c>
      <c r="E243" s="975" t="s">
        <v>1294</v>
      </c>
      <c r="F243" s="975" t="s">
        <v>1323</v>
      </c>
      <c r="G243" s="975" t="s">
        <v>1324</v>
      </c>
      <c r="H243" s="975" t="s">
        <v>1325</v>
      </c>
      <c r="I243" s="974">
        <v>290.97000000000003</v>
      </c>
    </row>
    <row r="244" spans="1:9" x14ac:dyDescent="0.25">
      <c r="A244" s="975" t="str">
        <f>Inek2020A3[[#This Row],[ZPD2]]</f>
        <v>ZP26.11</v>
      </c>
      <c r="B244" s="975" t="str">
        <f>Inek2020A3[[#This Row],[OPSKode]]</f>
        <v>6-002.ea</v>
      </c>
      <c r="C244" s="974">
        <f>Inek2020A3[[#This Row],[Betrag2]]</f>
        <v>322.14</v>
      </c>
      <c r="D244" s="975" t="s">
        <v>1293</v>
      </c>
      <c r="E244" s="975" t="s">
        <v>1294</v>
      </c>
      <c r="F244" s="975" t="s">
        <v>1326</v>
      </c>
      <c r="G244" s="975" t="s">
        <v>1327</v>
      </c>
      <c r="H244" s="975" t="s">
        <v>1328</v>
      </c>
      <c r="I244" s="974">
        <v>322.14</v>
      </c>
    </row>
    <row r="245" spans="1:9" x14ac:dyDescent="0.25">
      <c r="A245" s="975" t="str">
        <f>Inek2020A3[[#This Row],[ZPD2]]</f>
        <v>ZP26.12</v>
      </c>
      <c r="B245" s="975" t="str">
        <f>Inek2020A3[[#This Row],[OPSKode]]</f>
        <v>6-002.eb</v>
      </c>
      <c r="C245" s="974">
        <f>Inek2020A3[[#This Row],[Betrag2]]</f>
        <v>353.32</v>
      </c>
      <c r="D245" s="975" t="s">
        <v>1293</v>
      </c>
      <c r="E245" s="975" t="s">
        <v>1294</v>
      </c>
      <c r="F245" s="975" t="s">
        <v>1329</v>
      </c>
      <c r="G245" s="975" t="s">
        <v>1330</v>
      </c>
      <c r="H245" s="975" t="s">
        <v>1331</v>
      </c>
      <c r="I245" s="974">
        <v>353.32</v>
      </c>
    </row>
    <row r="246" spans="1:9" x14ac:dyDescent="0.25">
      <c r="A246" s="975" t="str">
        <f>Inek2020A3[[#This Row],[ZPD2]]</f>
        <v>ZP26.13</v>
      </c>
      <c r="B246" s="975" t="str">
        <f>Inek2020A3[[#This Row],[OPSKode]]</f>
        <v>6-002.ec</v>
      </c>
      <c r="C246" s="974">
        <f>Inek2020A3[[#This Row],[Betrag2]]</f>
        <v>394.88</v>
      </c>
      <c r="D246" s="975" t="s">
        <v>1293</v>
      </c>
      <c r="E246" s="975" t="s">
        <v>1294</v>
      </c>
      <c r="F246" s="975" t="s">
        <v>1332</v>
      </c>
      <c r="G246" s="975" t="s">
        <v>1333</v>
      </c>
      <c r="H246" s="975" t="s">
        <v>1334</v>
      </c>
      <c r="I246" s="974">
        <v>394.88</v>
      </c>
    </row>
    <row r="247" spans="1:9" x14ac:dyDescent="0.25">
      <c r="A247" s="975" t="str">
        <f>Inek2020A3[[#This Row],[ZPD2]]</f>
        <v>ZP26.14</v>
      </c>
      <c r="B247" s="975" t="str">
        <f>Inek2020A3[[#This Row],[OPSKode]]</f>
        <v>6-002.ed</v>
      </c>
      <c r="C247" s="974">
        <f>Inek2020A3[[#This Row],[Betrag2]]</f>
        <v>457.23</v>
      </c>
      <c r="D247" s="975" t="s">
        <v>1293</v>
      </c>
      <c r="E247" s="975" t="s">
        <v>1294</v>
      </c>
      <c r="F247" s="975" t="s">
        <v>1335</v>
      </c>
      <c r="G247" s="975" t="s">
        <v>1336</v>
      </c>
      <c r="H247" s="975" t="s">
        <v>1337</v>
      </c>
      <c r="I247" s="974">
        <v>457.23</v>
      </c>
    </row>
    <row r="248" spans="1:9" x14ac:dyDescent="0.25">
      <c r="A248" s="975" t="str">
        <f>Inek2020A3[[#This Row],[ZPD2]]</f>
        <v>ZP26.15</v>
      </c>
      <c r="B248" s="975" t="str">
        <f>Inek2020A3[[#This Row],[OPSKode]]</f>
        <v>6-002.ee</v>
      </c>
      <c r="C248" s="974">
        <f>Inek2020A3[[#This Row],[Betrag2]]</f>
        <v>519.58000000000004</v>
      </c>
      <c r="D248" s="975" t="s">
        <v>1293</v>
      </c>
      <c r="E248" s="975" t="s">
        <v>1294</v>
      </c>
      <c r="F248" s="975" t="s">
        <v>1338</v>
      </c>
      <c r="G248" s="975" t="s">
        <v>1339</v>
      </c>
      <c r="H248" s="975" t="s">
        <v>1340</v>
      </c>
      <c r="I248" s="974">
        <v>519.58000000000004</v>
      </c>
    </row>
    <row r="249" spans="1:9" x14ac:dyDescent="0.25">
      <c r="A249" s="975" t="str">
        <f>Inek2020A3[[#This Row],[ZPD2]]</f>
        <v>ZP26.16</v>
      </c>
      <c r="B249" s="975" t="str">
        <f>Inek2020A3[[#This Row],[OPSKode]]</f>
        <v>6-002.ef</v>
      </c>
      <c r="C249" s="974">
        <f>Inek2020A3[[#This Row],[Betrag2]]</f>
        <v>581.92999999999995</v>
      </c>
      <c r="D249" s="975" t="s">
        <v>1293</v>
      </c>
      <c r="E249" s="975" t="s">
        <v>1294</v>
      </c>
      <c r="F249" s="975" t="s">
        <v>1341</v>
      </c>
      <c r="G249" s="975" t="s">
        <v>1342</v>
      </c>
      <c r="H249" s="975" t="s">
        <v>1343</v>
      </c>
      <c r="I249" s="974">
        <v>581.92999999999995</v>
      </c>
    </row>
    <row r="250" spans="1:9" x14ac:dyDescent="0.25">
      <c r="A250" s="975" t="str">
        <f>Inek2020A3[[#This Row],[ZPD2]]</f>
        <v>ZP26.17</v>
      </c>
      <c r="B250" s="975" t="str">
        <f>Inek2020A3[[#This Row],[OPSKode]]</f>
        <v>6-002.eg</v>
      </c>
      <c r="C250" s="974">
        <f>Inek2020A3[[#This Row],[Betrag2]]</f>
        <v>644.28</v>
      </c>
      <c r="D250" s="975" t="s">
        <v>1293</v>
      </c>
      <c r="E250" s="975" t="s">
        <v>1294</v>
      </c>
      <c r="F250" s="975" t="s">
        <v>1344</v>
      </c>
      <c r="G250" s="975" t="s">
        <v>1345</v>
      </c>
      <c r="H250" s="975" t="s">
        <v>1346</v>
      </c>
      <c r="I250" s="974">
        <v>644.28</v>
      </c>
    </row>
    <row r="251" spans="1:9" x14ac:dyDescent="0.25">
      <c r="A251" s="975" t="str">
        <f>Inek2020A3[[#This Row],[ZPD2]]</f>
        <v>ZP26.18</v>
      </c>
      <c r="B251" s="975" t="str">
        <f>Inek2020A3[[#This Row],[OPSKode]]</f>
        <v>6-002.eh</v>
      </c>
      <c r="C251" s="974">
        <f>Inek2020A3[[#This Row],[Betrag2]]</f>
        <v>706.63</v>
      </c>
      <c r="D251" s="975" t="s">
        <v>1293</v>
      </c>
      <c r="E251" s="975" t="s">
        <v>1294</v>
      </c>
      <c r="F251" s="975" t="s">
        <v>1347</v>
      </c>
      <c r="G251" s="975" t="s">
        <v>1348</v>
      </c>
      <c r="H251" s="975" t="s">
        <v>1349</v>
      </c>
      <c r="I251" s="974">
        <v>706.63</v>
      </c>
    </row>
    <row r="252" spans="1:9" x14ac:dyDescent="0.25">
      <c r="A252" s="975" t="str">
        <f>Inek2020A3[[#This Row],[ZPD2]]</f>
        <v>ZP26.19</v>
      </c>
      <c r="B252" s="975" t="str">
        <f>Inek2020A3[[#This Row],[OPSKode]]</f>
        <v>6-002.ej</v>
      </c>
      <c r="C252" s="974">
        <f>Inek2020A3[[#This Row],[Betrag2]]</f>
        <v>789.77</v>
      </c>
      <c r="D252" s="975" t="s">
        <v>1293</v>
      </c>
      <c r="E252" s="975" t="s">
        <v>1294</v>
      </c>
      <c r="F252" s="975" t="s">
        <v>1350</v>
      </c>
      <c r="G252" s="975" t="s">
        <v>1351</v>
      </c>
      <c r="H252" s="975" t="s">
        <v>1352</v>
      </c>
      <c r="I252" s="974">
        <v>789.77</v>
      </c>
    </row>
    <row r="253" spans="1:9" x14ac:dyDescent="0.25">
      <c r="A253" s="975" t="str">
        <f>Inek2020A3[[#This Row],[ZPD2]]</f>
        <v>ZP26.20</v>
      </c>
      <c r="B253" s="975" t="str">
        <f>Inek2020A3[[#This Row],[OPSKode]]</f>
        <v>6-002.ek</v>
      </c>
      <c r="C253" s="974">
        <f>Inek2020A3[[#This Row],[Betrag2]]</f>
        <v>914.47</v>
      </c>
      <c r="D253" s="975" t="s">
        <v>1293</v>
      </c>
      <c r="E253" s="975" t="s">
        <v>1294</v>
      </c>
      <c r="F253" s="975" t="s">
        <v>1353</v>
      </c>
      <c r="G253" s="975" t="s">
        <v>1354</v>
      </c>
      <c r="H253" s="975" t="s">
        <v>1355</v>
      </c>
      <c r="I253" s="974">
        <v>914.47</v>
      </c>
    </row>
    <row r="254" spans="1:9" x14ac:dyDescent="0.25">
      <c r="D254" s="975" t="s">
        <v>1356</v>
      </c>
      <c r="E254" s="975" t="s">
        <v>1357</v>
      </c>
      <c r="H254" s="975" t="s">
        <v>1358</v>
      </c>
    </row>
    <row r="255" spans="1:9" x14ac:dyDescent="0.25">
      <c r="A255" s="975" t="str">
        <f>Inek2020A3[[#This Row],[ZPD2]]</f>
        <v>ZP28.13</v>
      </c>
      <c r="B255" s="975" t="str">
        <f>Inek2020A3[[#This Row],[OPSKode]]</f>
        <v>6-002.hc</v>
      </c>
      <c r="C255" s="974">
        <f>Inek2020A3[[#This Row],[Betrag2]]</f>
        <v>118.86</v>
      </c>
      <c r="D255" s="975" t="s">
        <v>1356</v>
      </c>
      <c r="E255" s="975" t="s">
        <v>1357</v>
      </c>
      <c r="F255" s="975" t="s">
        <v>1359</v>
      </c>
      <c r="G255" s="975" t="s">
        <v>1360</v>
      </c>
      <c r="H255" s="975" t="s">
        <v>1361</v>
      </c>
      <c r="I255" s="974">
        <v>118.86</v>
      </c>
    </row>
    <row r="256" spans="1:9" x14ac:dyDescent="0.25">
      <c r="A256" s="975" t="str">
        <f>Inek2020A3[[#This Row],[ZPD2]]</f>
        <v>ZP28.14</v>
      </c>
      <c r="B256" s="975" t="str">
        <f>Inek2020A3[[#This Row],[OPSKode]]</f>
        <v>6-002.hd</v>
      </c>
      <c r="C256" s="974">
        <f>Inek2020A3[[#This Row],[Betrag2]]</f>
        <v>137.63</v>
      </c>
      <c r="D256" s="975" t="s">
        <v>1356</v>
      </c>
      <c r="E256" s="975" t="s">
        <v>1357</v>
      </c>
      <c r="F256" s="975" t="s">
        <v>1362</v>
      </c>
      <c r="G256" s="975" t="s">
        <v>1363</v>
      </c>
      <c r="H256" s="975" t="s">
        <v>1364</v>
      </c>
      <c r="I256" s="974">
        <v>137.63</v>
      </c>
    </row>
    <row r="257" spans="1:9" x14ac:dyDescent="0.25">
      <c r="A257" s="975" t="str">
        <f>Inek2020A3[[#This Row],[ZPD2]]</f>
        <v>ZP28.15</v>
      </c>
      <c r="B257" s="975" t="str">
        <f>Inek2020A3[[#This Row],[OPSKode]]</f>
        <v>6-002.he</v>
      </c>
      <c r="C257" s="974">
        <f>Inek2020A3[[#This Row],[Betrag2]]</f>
        <v>156.4</v>
      </c>
      <c r="D257" s="975" t="s">
        <v>1356</v>
      </c>
      <c r="E257" s="975" t="s">
        <v>1357</v>
      </c>
      <c r="F257" s="975" t="s">
        <v>1365</v>
      </c>
      <c r="G257" s="975" t="s">
        <v>1366</v>
      </c>
      <c r="H257" s="975" t="s">
        <v>1367</v>
      </c>
      <c r="I257" s="974">
        <v>156.4</v>
      </c>
    </row>
    <row r="258" spans="1:9" x14ac:dyDescent="0.25">
      <c r="A258" s="975" t="str">
        <f>Inek2020A3[[#This Row],[ZPD2]]</f>
        <v>ZP28.16</v>
      </c>
      <c r="B258" s="975" t="str">
        <f>Inek2020A3[[#This Row],[OPSKode]]</f>
        <v>6-002.hf</v>
      </c>
      <c r="C258" s="974">
        <f>Inek2020A3[[#This Row],[Betrag2]]</f>
        <v>175.17</v>
      </c>
      <c r="D258" s="975" t="s">
        <v>1356</v>
      </c>
      <c r="E258" s="975" t="s">
        <v>1357</v>
      </c>
      <c r="F258" s="975" t="s">
        <v>1368</v>
      </c>
      <c r="G258" s="975" t="s">
        <v>1369</v>
      </c>
      <c r="H258" s="975" t="s">
        <v>1370</v>
      </c>
      <c r="I258" s="974">
        <v>175.17</v>
      </c>
    </row>
    <row r="259" spans="1:9" x14ac:dyDescent="0.25">
      <c r="D259" s="975" t="s">
        <v>1371</v>
      </c>
      <c r="E259" s="975" t="s">
        <v>1372</v>
      </c>
      <c r="H259" s="975" t="s">
        <v>1373</v>
      </c>
    </row>
    <row r="260" spans="1:9" x14ac:dyDescent="0.25">
      <c r="A260" s="975" t="str">
        <f>Inek2020A3[[#This Row],[ZPD2]]</f>
        <v>ZP32.01</v>
      </c>
      <c r="B260" s="975" t="str">
        <f>Inek2020A3[[#This Row],[OPSKode]]</f>
        <v>8-810.w0</v>
      </c>
      <c r="C260" s="974">
        <f>Inek2020A3[[#This Row],[Betrag2]]</f>
        <v>133.24</v>
      </c>
      <c r="D260" s="975" t="s">
        <v>1371</v>
      </c>
      <c r="E260" s="975" t="s">
        <v>1372</v>
      </c>
      <c r="F260" s="975" t="s">
        <v>1374</v>
      </c>
      <c r="G260" s="975" t="s">
        <v>1375</v>
      </c>
      <c r="H260" s="975" t="s">
        <v>1376</v>
      </c>
      <c r="I260" s="974">
        <v>133.24</v>
      </c>
    </row>
    <row r="261" spans="1:9" x14ac:dyDescent="0.25">
      <c r="A261" s="975" t="str">
        <f>Inek2020A3[[#This Row],[ZPD2]]</f>
        <v>ZP32.02</v>
      </c>
      <c r="B261" s="975" t="str">
        <f>Inek2020A3[[#This Row],[OPSKode]]</f>
        <v>8-810.w1</v>
      </c>
      <c r="C261" s="974">
        <f>Inek2020A3[[#This Row],[Betrag2]]</f>
        <v>266.48</v>
      </c>
      <c r="D261" s="975" t="s">
        <v>1371</v>
      </c>
      <c r="E261" s="975" t="s">
        <v>1372</v>
      </c>
      <c r="F261" s="975" t="s">
        <v>1377</v>
      </c>
      <c r="G261" s="975" t="s">
        <v>1378</v>
      </c>
      <c r="H261" s="975" t="s">
        <v>1379</v>
      </c>
      <c r="I261" s="974">
        <v>266.48</v>
      </c>
    </row>
    <row r="262" spans="1:9" x14ac:dyDescent="0.25">
      <c r="A262" s="975" t="str">
        <f>Inek2020A3[[#This Row],[ZPD2]]</f>
        <v>ZP32.03</v>
      </c>
      <c r="B262" s="975" t="str">
        <f>Inek2020A3[[#This Row],[OPSKode]]</f>
        <v>8-810.w2</v>
      </c>
      <c r="C262" s="974">
        <f>Inek2020A3[[#This Row],[Betrag2]]</f>
        <v>407.32</v>
      </c>
      <c r="D262" s="975" t="s">
        <v>1371</v>
      </c>
      <c r="E262" s="975" t="s">
        <v>1372</v>
      </c>
      <c r="F262" s="975" t="s">
        <v>1380</v>
      </c>
      <c r="G262" s="975" t="s">
        <v>1381</v>
      </c>
      <c r="H262" s="975" t="s">
        <v>1382</v>
      </c>
      <c r="I262" s="974">
        <v>407.32</v>
      </c>
    </row>
    <row r="263" spans="1:9" x14ac:dyDescent="0.25">
      <c r="A263" s="975" t="str">
        <f>Inek2020A3[[#This Row],[ZPD2]]</f>
        <v>ZP32.04</v>
      </c>
      <c r="B263" s="975" t="str">
        <f>Inek2020A3[[#This Row],[OPSKode]]</f>
        <v>8-810.w3</v>
      </c>
      <c r="C263" s="974">
        <f>Inek2020A3[[#This Row],[Betrag2]]</f>
        <v>732.82</v>
      </c>
      <c r="D263" s="975" t="s">
        <v>1371</v>
      </c>
      <c r="E263" s="975" t="s">
        <v>1372</v>
      </c>
      <c r="F263" s="975" t="s">
        <v>1383</v>
      </c>
      <c r="G263" s="975" t="s">
        <v>1384</v>
      </c>
      <c r="H263" s="975" t="s">
        <v>1385</v>
      </c>
      <c r="I263" s="974">
        <v>732.82</v>
      </c>
    </row>
    <row r="264" spans="1:9" x14ac:dyDescent="0.25">
      <c r="A264" s="975" t="str">
        <f>Inek2020A3[[#This Row],[ZPD2]]</f>
        <v>ZP32.05</v>
      </c>
      <c r="B264" s="975" t="str">
        <f>Inek2020A3[[#This Row],[OPSKode]]</f>
        <v>8-810.w4</v>
      </c>
      <c r="C264" s="974">
        <f>Inek2020A3[[#This Row],[Betrag2]]</f>
        <v>1132.54</v>
      </c>
      <c r="D264" s="975" t="s">
        <v>1371</v>
      </c>
      <c r="E264" s="975" t="s">
        <v>1372</v>
      </c>
      <c r="F264" s="975" t="s">
        <v>1386</v>
      </c>
      <c r="G264" s="975" t="s">
        <v>1387</v>
      </c>
      <c r="H264" s="975" t="s">
        <v>1388</v>
      </c>
      <c r="I264" s="974">
        <v>1132.54</v>
      </c>
    </row>
    <row r="265" spans="1:9" x14ac:dyDescent="0.25">
      <c r="A265" s="975" t="str">
        <f>Inek2020A3[[#This Row],[ZPD2]]</f>
        <v>ZP32.06</v>
      </c>
      <c r="B265" s="975" t="str">
        <f>Inek2020A3[[#This Row],[OPSKode]]</f>
        <v>8-810.w5</v>
      </c>
      <c r="C265" s="974">
        <f>Inek2020A3[[#This Row],[Betrag2]]</f>
        <v>1532.26</v>
      </c>
      <c r="D265" s="975" t="s">
        <v>1371</v>
      </c>
      <c r="E265" s="975" t="s">
        <v>1372</v>
      </c>
      <c r="F265" s="975" t="s">
        <v>1389</v>
      </c>
      <c r="G265" s="975" t="s">
        <v>1390</v>
      </c>
      <c r="H265" s="975" t="s">
        <v>1391</v>
      </c>
      <c r="I265" s="974">
        <v>1532.26</v>
      </c>
    </row>
    <row r="266" spans="1:9" x14ac:dyDescent="0.25">
      <c r="A266" s="975" t="str">
        <f>Inek2020A3[[#This Row],[ZPD2]]</f>
        <v>ZP32.07</v>
      </c>
      <c r="B266" s="975" t="str">
        <f>Inek2020A3[[#This Row],[OPSKode]]</f>
        <v>8-810.w6</v>
      </c>
      <c r="C266" s="974">
        <f>Inek2020A3[[#This Row],[Betrag2]]</f>
        <v>1931.98</v>
      </c>
      <c r="D266" s="975" t="s">
        <v>1371</v>
      </c>
      <c r="E266" s="975" t="s">
        <v>1372</v>
      </c>
      <c r="F266" s="975" t="s">
        <v>1392</v>
      </c>
      <c r="G266" s="975" t="s">
        <v>1393</v>
      </c>
      <c r="H266" s="975" t="s">
        <v>1394</v>
      </c>
      <c r="I266" s="974">
        <v>1931.98</v>
      </c>
    </row>
    <row r="267" spans="1:9" x14ac:dyDescent="0.25">
      <c r="A267" s="975" t="str">
        <f>Inek2020A3[[#This Row],[ZPD2]]</f>
        <v>ZP32.08</v>
      </c>
      <c r="B267" s="975" t="str">
        <f>Inek2020A3[[#This Row],[OPSKode]]</f>
        <v>8-810.w7</v>
      </c>
      <c r="C267" s="974">
        <f>Inek2020A3[[#This Row],[Betrag2]]</f>
        <v>2331.71</v>
      </c>
      <c r="D267" s="975" t="s">
        <v>1371</v>
      </c>
      <c r="E267" s="975" t="s">
        <v>1372</v>
      </c>
      <c r="F267" s="975" t="s">
        <v>1395</v>
      </c>
      <c r="G267" s="975" t="s">
        <v>1396</v>
      </c>
      <c r="H267" s="975" t="s">
        <v>1397</v>
      </c>
      <c r="I267" s="974">
        <v>2331.71</v>
      </c>
    </row>
    <row r="268" spans="1:9" x14ac:dyDescent="0.25">
      <c r="A268" s="975" t="str">
        <f>Inek2020A3[[#This Row],[ZPD2]]</f>
        <v>ZP32.09</v>
      </c>
      <c r="B268" s="975" t="str">
        <f>Inek2020A3[[#This Row],[OPSKode]]</f>
        <v>8-810.w8</v>
      </c>
      <c r="C268" s="974">
        <f>Inek2020A3[[#This Row],[Betrag2]]</f>
        <v>2731.43</v>
      </c>
      <c r="D268" s="975" t="s">
        <v>1371</v>
      </c>
      <c r="E268" s="975" t="s">
        <v>1372</v>
      </c>
      <c r="F268" s="975" t="s">
        <v>1398</v>
      </c>
      <c r="G268" s="975" t="s">
        <v>1399</v>
      </c>
      <c r="H268" s="975" t="s">
        <v>1400</v>
      </c>
      <c r="I268" s="974">
        <v>2731.43</v>
      </c>
    </row>
    <row r="269" spans="1:9" x14ac:dyDescent="0.25">
      <c r="A269" s="975" t="str">
        <f>Inek2020A3[[#This Row],[ZPD2]]</f>
        <v>ZP32.10</v>
      </c>
      <c r="B269" s="975" t="str">
        <f>Inek2020A3[[#This Row],[OPSKode]]</f>
        <v>8-810.w9</v>
      </c>
      <c r="C269" s="974">
        <f>Inek2020A3[[#This Row],[Betrag2]]</f>
        <v>3131.15</v>
      </c>
      <c r="D269" s="975" t="s">
        <v>1371</v>
      </c>
      <c r="E269" s="975" t="s">
        <v>1372</v>
      </c>
      <c r="F269" s="975" t="s">
        <v>1401</v>
      </c>
      <c r="G269" s="975" t="s">
        <v>1402</v>
      </c>
      <c r="H269" s="975" t="s">
        <v>1403</v>
      </c>
      <c r="I269" s="974">
        <v>3131.15</v>
      </c>
    </row>
    <row r="270" spans="1:9" x14ac:dyDescent="0.25">
      <c r="A270" s="975" t="str">
        <f>Inek2020A3[[#This Row],[ZPD2]]</f>
        <v>ZP32.11</v>
      </c>
      <c r="B270" s="975" t="str">
        <f>Inek2020A3[[#This Row],[OPSKode]]</f>
        <v>8-810.wa</v>
      </c>
      <c r="C270" s="974">
        <f>Inek2020A3[[#This Row],[Betrag2]]</f>
        <v>3664.11</v>
      </c>
      <c r="D270" s="975" t="s">
        <v>1371</v>
      </c>
      <c r="E270" s="975" t="s">
        <v>1372</v>
      </c>
      <c r="F270" s="975" t="s">
        <v>1404</v>
      </c>
      <c r="G270" s="975" t="s">
        <v>1405</v>
      </c>
      <c r="H270" s="975" t="s">
        <v>1406</v>
      </c>
      <c r="I270" s="974">
        <v>3664.11</v>
      </c>
    </row>
    <row r="271" spans="1:9" x14ac:dyDescent="0.25">
      <c r="A271" s="975" t="str">
        <f>Inek2020A3[[#This Row],[ZPD2]]</f>
        <v>ZP32.12</v>
      </c>
      <c r="B271" s="975" t="str">
        <f>Inek2020A3[[#This Row],[OPSKode]]</f>
        <v>8-810.wb</v>
      </c>
      <c r="C271" s="974">
        <f>Inek2020A3[[#This Row],[Betrag2]]</f>
        <v>4463.55</v>
      </c>
      <c r="D271" s="975" t="s">
        <v>1371</v>
      </c>
      <c r="E271" s="975" t="s">
        <v>1372</v>
      </c>
      <c r="F271" s="975" t="s">
        <v>1407</v>
      </c>
      <c r="G271" s="975" t="s">
        <v>1408</v>
      </c>
      <c r="H271" s="975" t="s">
        <v>1409</v>
      </c>
      <c r="I271" s="974">
        <v>4463.55</v>
      </c>
    </row>
    <row r="272" spans="1:9" x14ac:dyDescent="0.25">
      <c r="A272" s="975" t="str">
        <f>Inek2020A3[[#This Row],[ZPD2]]</f>
        <v>ZP32.13</v>
      </c>
      <c r="B272" s="975" t="str">
        <f>Inek2020A3[[#This Row],[OPSKode]]</f>
        <v>8-810.wc</v>
      </c>
      <c r="C272" s="974">
        <f>Inek2020A3[[#This Row],[Betrag2]]</f>
        <v>5262.99</v>
      </c>
      <c r="D272" s="975" t="s">
        <v>1371</v>
      </c>
      <c r="E272" s="975" t="s">
        <v>1372</v>
      </c>
      <c r="F272" s="975" t="s">
        <v>1410</v>
      </c>
      <c r="G272" s="975" t="s">
        <v>1411</v>
      </c>
      <c r="H272" s="975" t="s">
        <v>1412</v>
      </c>
      <c r="I272" s="974">
        <v>5262.99</v>
      </c>
    </row>
    <row r="273" spans="1:9" x14ac:dyDescent="0.25">
      <c r="A273" s="975" t="str">
        <f>Inek2020A3[[#This Row],[ZPD2]]</f>
        <v>ZP32.14</v>
      </c>
      <c r="B273" s="975" t="str">
        <f>Inek2020A3[[#This Row],[OPSKode]]</f>
        <v>8-810.wd</v>
      </c>
      <c r="C273" s="974">
        <f>Inek2020A3[[#This Row],[Betrag2]]</f>
        <v>6062.44</v>
      </c>
      <c r="D273" s="975" t="s">
        <v>1371</v>
      </c>
      <c r="E273" s="975" t="s">
        <v>1372</v>
      </c>
      <c r="F273" s="975" t="s">
        <v>1413</v>
      </c>
      <c r="G273" s="975" t="s">
        <v>1414</v>
      </c>
      <c r="H273" s="975" t="s">
        <v>1415</v>
      </c>
      <c r="I273" s="974">
        <v>6062.44</v>
      </c>
    </row>
    <row r="274" spans="1:9" x14ac:dyDescent="0.25">
      <c r="A274" s="975" t="str">
        <f>Inek2020A3[[#This Row],[ZPD2]]</f>
        <v>ZP32.15</v>
      </c>
      <c r="B274" s="975" t="str">
        <f>Inek2020A3[[#This Row],[OPSKode]]</f>
        <v>8-810.we</v>
      </c>
      <c r="C274" s="974">
        <f>Inek2020A3[[#This Row],[Betrag2]]</f>
        <v>6861.88</v>
      </c>
      <c r="D274" s="975" t="s">
        <v>1371</v>
      </c>
      <c r="E274" s="975" t="s">
        <v>1372</v>
      </c>
      <c r="F274" s="975" t="s">
        <v>1416</v>
      </c>
      <c r="G274" s="975" t="s">
        <v>1417</v>
      </c>
      <c r="H274" s="975" t="s">
        <v>1418</v>
      </c>
      <c r="I274" s="974">
        <v>6861.88</v>
      </c>
    </row>
    <row r="275" spans="1:9" x14ac:dyDescent="0.25">
      <c r="A275" s="975" t="str">
        <f>Inek2020A3[[#This Row],[ZPD2]]</f>
        <v>ZP32.16</v>
      </c>
      <c r="B275" s="975" t="str">
        <f>Inek2020A3[[#This Row],[OPSKode]]</f>
        <v>8-810.wf</v>
      </c>
      <c r="C275" s="974">
        <f>Inek2020A3[[#This Row],[Betrag2]]</f>
        <v>7661.32</v>
      </c>
      <c r="D275" s="975" t="s">
        <v>1371</v>
      </c>
      <c r="E275" s="975" t="s">
        <v>1372</v>
      </c>
      <c r="F275" s="975" t="s">
        <v>1419</v>
      </c>
      <c r="G275" s="975" t="s">
        <v>1420</v>
      </c>
      <c r="H275" s="975" t="s">
        <v>1421</v>
      </c>
      <c r="I275" s="974">
        <v>7661.32</v>
      </c>
    </row>
    <row r="276" spans="1:9" x14ac:dyDescent="0.25">
      <c r="A276" s="975" t="str">
        <f>Inek2020A3[[#This Row],[ZPD2]]</f>
        <v>ZP32.17</v>
      </c>
      <c r="B276" s="975" t="str">
        <f>Inek2020A3[[#This Row],[OPSKode]]</f>
        <v>8-810.wg</v>
      </c>
      <c r="C276" s="974">
        <f>Inek2020A3[[#This Row],[Betrag2]]</f>
        <v>8460.76</v>
      </c>
      <c r="D276" s="975" t="s">
        <v>1371</v>
      </c>
      <c r="E276" s="975" t="s">
        <v>1372</v>
      </c>
      <c r="F276" s="975" t="s">
        <v>1422</v>
      </c>
      <c r="G276" s="975" t="s">
        <v>1423</v>
      </c>
      <c r="H276" s="975" t="s">
        <v>1424</v>
      </c>
      <c r="I276" s="974">
        <v>8460.76</v>
      </c>
    </row>
    <row r="277" spans="1:9" x14ac:dyDescent="0.25">
      <c r="A277" s="975" t="str">
        <f>Inek2020A3[[#This Row],[ZPD2]]</f>
        <v>ZP32.18</v>
      </c>
      <c r="B277" s="975" t="str">
        <f>Inek2020A3[[#This Row],[OPSKode]]</f>
        <v>8-810.wh</v>
      </c>
      <c r="C277" s="974">
        <f>Inek2020A3[[#This Row],[Betrag2]]</f>
        <v>9260.2000000000007</v>
      </c>
      <c r="D277" s="975" t="s">
        <v>1371</v>
      </c>
      <c r="E277" s="975" t="s">
        <v>1372</v>
      </c>
      <c r="F277" s="975" t="s">
        <v>1425</v>
      </c>
      <c r="G277" s="975" t="s">
        <v>1426</v>
      </c>
      <c r="H277" s="975" t="s">
        <v>1427</v>
      </c>
      <c r="I277" s="974">
        <v>9260.2000000000007</v>
      </c>
    </row>
    <row r="278" spans="1:9" x14ac:dyDescent="0.25">
      <c r="A278" s="975" t="str">
        <f>Inek2020A3[[#This Row],[ZPD2]]</f>
        <v>ZP32.19</v>
      </c>
      <c r="B278" s="975" t="str">
        <f>Inek2020A3[[#This Row],[OPSKode]]</f>
        <v>8-810.wj</v>
      </c>
      <c r="C278" s="974">
        <f>Inek2020A3[[#This Row],[Betrag2]]</f>
        <v>10326.129999999999</v>
      </c>
      <c r="D278" s="975" t="s">
        <v>1371</v>
      </c>
      <c r="E278" s="975" t="s">
        <v>1372</v>
      </c>
      <c r="F278" s="975" t="s">
        <v>1428</v>
      </c>
      <c r="G278" s="975" t="s">
        <v>1429</v>
      </c>
      <c r="H278" s="975" t="s">
        <v>1430</v>
      </c>
      <c r="I278" s="974">
        <v>10326.129999999999</v>
      </c>
    </row>
    <row r="279" spans="1:9" x14ac:dyDescent="0.25">
      <c r="A279" s="975" t="str">
        <f>Inek2020A3[[#This Row],[ZPD2]]</f>
        <v>ZP32.20</v>
      </c>
      <c r="B279" s="975" t="str">
        <f>Inek2020A3[[#This Row],[OPSKode]]</f>
        <v>8-810.wk</v>
      </c>
      <c r="C279" s="974">
        <f>Inek2020A3[[#This Row],[Betrag2]]</f>
        <v>11925.01</v>
      </c>
      <c r="D279" s="975" t="s">
        <v>1371</v>
      </c>
      <c r="E279" s="975" t="s">
        <v>1372</v>
      </c>
      <c r="F279" s="975" t="s">
        <v>1431</v>
      </c>
      <c r="G279" s="975" t="s">
        <v>1432</v>
      </c>
      <c r="H279" s="975" t="s">
        <v>1433</v>
      </c>
      <c r="I279" s="974">
        <v>11925.01</v>
      </c>
    </row>
    <row r="280" spans="1:9" x14ac:dyDescent="0.25">
      <c r="A280" s="975" t="str">
        <f>Inek2020A3[[#This Row],[ZPD2]]</f>
        <v>ZP32.21</v>
      </c>
      <c r="B280" s="975" t="str">
        <f>Inek2020A3[[#This Row],[OPSKode]]</f>
        <v>8-810.wm</v>
      </c>
      <c r="C280" s="974">
        <f>Inek2020A3[[#This Row],[Betrag2]]</f>
        <v>13487.39</v>
      </c>
      <c r="D280" s="975" t="s">
        <v>1371</v>
      </c>
      <c r="E280" s="975" t="s">
        <v>1372</v>
      </c>
      <c r="F280" s="975" t="s">
        <v>1434</v>
      </c>
      <c r="G280" s="975" t="s">
        <v>1435</v>
      </c>
      <c r="H280" s="975" t="s">
        <v>1436</v>
      </c>
      <c r="I280" s="974">
        <v>13487.39</v>
      </c>
    </row>
    <row r="281" spans="1:9" x14ac:dyDescent="0.25">
      <c r="A281" s="975" t="str">
        <f>Inek2020A3[[#This Row],[ZPD2]]</f>
        <v>ZP32.22</v>
      </c>
      <c r="B281" s="975" t="str">
        <f>Inek2020A3[[#This Row],[OPSKode]]</f>
        <v>8-810.wn</v>
      </c>
      <c r="C281" s="974">
        <f>Inek2020A3[[#This Row],[Betrag2]]</f>
        <v>15655.74</v>
      </c>
      <c r="D281" s="975" t="s">
        <v>1371</v>
      </c>
      <c r="E281" s="975" t="s">
        <v>1372</v>
      </c>
      <c r="F281" s="975" t="s">
        <v>1437</v>
      </c>
      <c r="G281" s="975" t="s">
        <v>1438</v>
      </c>
      <c r="H281" s="975" t="s">
        <v>1439</v>
      </c>
      <c r="I281" s="974">
        <v>15655.74</v>
      </c>
    </row>
    <row r="282" spans="1:9" x14ac:dyDescent="0.25">
      <c r="A282" s="975" t="str">
        <f>Inek2020A3[[#This Row],[ZPD2]]</f>
        <v>ZP32.23</v>
      </c>
      <c r="B282" s="975" t="str">
        <f>Inek2020A3[[#This Row],[OPSKode]]</f>
        <v>8-810.wp</v>
      </c>
      <c r="C282" s="974">
        <f>Inek2020A3[[#This Row],[Betrag2]]</f>
        <v>19386.47</v>
      </c>
      <c r="D282" s="975" t="s">
        <v>1371</v>
      </c>
      <c r="E282" s="975" t="s">
        <v>1372</v>
      </c>
      <c r="F282" s="975" t="s">
        <v>1440</v>
      </c>
      <c r="G282" s="975" t="s">
        <v>1441</v>
      </c>
      <c r="H282" s="975" t="s">
        <v>1442</v>
      </c>
      <c r="I282" s="974">
        <v>19386.47</v>
      </c>
    </row>
    <row r="283" spans="1:9" x14ac:dyDescent="0.25">
      <c r="A283" s="975" t="str">
        <f>Inek2020A3[[#This Row],[ZPD2]]</f>
        <v>ZP32.24</v>
      </c>
      <c r="B283" s="975" t="str">
        <f>Inek2020A3[[#This Row],[OPSKode]]</f>
        <v>8-810.wq</v>
      </c>
      <c r="C283" s="974">
        <f>Inek2020A3[[#This Row],[Betrag2]]</f>
        <v>22584.240000000002</v>
      </c>
      <c r="D283" s="975" t="s">
        <v>1371</v>
      </c>
      <c r="E283" s="975" t="s">
        <v>1372</v>
      </c>
      <c r="F283" s="975" t="s">
        <v>1443</v>
      </c>
      <c r="G283" s="975" t="s">
        <v>1444</v>
      </c>
      <c r="H283" s="975" t="s">
        <v>1445</v>
      </c>
      <c r="I283" s="974">
        <v>22584.240000000002</v>
      </c>
    </row>
    <row r="284" spans="1:9" x14ac:dyDescent="0.25">
      <c r="A284" s="975" t="str">
        <f>Inek2020A3[[#This Row],[ZPD2]]</f>
        <v>ZP32.25</v>
      </c>
      <c r="B284" s="975" t="str">
        <f>Inek2020A3[[#This Row],[OPSKode]]</f>
        <v>8-810.wr</v>
      </c>
      <c r="C284" s="974">
        <f>Inek2020A3[[#This Row],[Betrag2]]</f>
        <v>25782.01</v>
      </c>
      <c r="D284" s="975" t="s">
        <v>1371</v>
      </c>
      <c r="E284" s="975" t="s">
        <v>1372</v>
      </c>
      <c r="F284" s="975" t="s">
        <v>1446</v>
      </c>
      <c r="G284" s="975" t="s">
        <v>1447</v>
      </c>
      <c r="H284" s="975" t="s">
        <v>1448</v>
      </c>
      <c r="I284" s="974">
        <v>25782.01</v>
      </c>
    </row>
    <row r="285" spans="1:9" x14ac:dyDescent="0.25">
      <c r="A285" s="975" t="str">
        <f>Inek2020A3[[#This Row],[ZPD2]]</f>
        <v>ZP32.26</v>
      </c>
      <c r="B285" s="975" t="str">
        <f>Inek2020A3[[#This Row],[OPSKode]]</f>
        <v>8-810.ws</v>
      </c>
      <c r="C285" s="974">
        <f>Inek2020A3[[#This Row],[Betrag2]]</f>
        <v>28979.78</v>
      </c>
      <c r="D285" s="975" t="s">
        <v>1371</v>
      </c>
      <c r="E285" s="975" t="s">
        <v>1372</v>
      </c>
      <c r="F285" s="975" t="s">
        <v>1449</v>
      </c>
      <c r="G285" s="975" t="s">
        <v>1450</v>
      </c>
      <c r="H285" s="975" t="s">
        <v>1451</v>
      </c>
      <c r="I285" s="974">
        <v>28979.78</v>
      </c>
    </row>
    <row r="286" spans="1:9" x14ac:dyDescent="0.25">
      <c r="A286" s="975" t="str">
        <f>Inek2020A3[[#This Row],[ZPD2]]</f>
        <v>ZP32.27</v>
      </c>
      <c r="B286" s="975" t="str">
        <f>Inek2020A3[[#This Row],[OPSKode]]</f>
        <v>8-810.wt</v>
      </c>
      <c r="C286" s="974">
        <f>Inek2020A3[[#This Row],[Betrag2]]</f>
        <v>32177.54</v>
      </c>
      <c r="D286" s="975" t="s">
        <v>1371</v>
      </c>
      <c r="E286" s="975" t="s">
        <v>1372</v>
      </c>
      <c r="F286" s="975" t="s">
        <v>1452</v>
      </c>
      <c r="G286" s="975" t="s">
        <v>1453</v>
      </c>
      <c r="H286" s="975" t="s">
        <v>1454</v>
      </c>
      <c r="I286" s="974">
        <v>32177.54</v>
      </c>
    </row>
    <row r="287" spans="1:9" x14ac:dyDescent="0.25">
      <c r="A287" s="975" t="str">
        <f>Inek2020A3[[#This Row],[ZPD2]]</f>
        <v>ZP32.28</v>
      </c>
      <c r="B287" s="975" t="str">
        <f>Inek2020A3[[#This Row],[OPSKode]]</f>
        <v>8-810.wu</v>
      </c>
      <c r="C287" s="974">
        <f>Inek2020A3[[#This Row],[Betrag2]]</f>
        <v>35375.300000000003</v>
      </c>
      <c r="D287" s="975" t="s">
        <v>1371</v>
      </c>
      <c r="E287" s="975" t="s">
        <v>1372</v>
      </c>
      <c r="F287" s="975" t="s">
        <v>1455</v>
      </c>
      <c r="G287" s="975" t="s">
        <v>1456</v>
      </c>
      <c r="H287" s="975" t="s">
        <v>1457</v>
      </c>
      <c r="I287" s="974">
        <v>35375.300000000003</v>
      </c>
    </row>
    <row r="288" spans="1:9" x14ac:dyDescent="0.25">
      <c r="D288" s="975" t="s">
        <v>1458</v>
      </c>
      <c r="E288" s="975" t="s">
        <v>1459</v>
      </c>
      <c r="H288" s="975" t="s">
        <v>1460</v>
      </c>
    </row>
    <row r="289" spans="1:9" x14ac:dyDescent="0.25">
      <c r="A289" s="975" t="str">
        <f>Inek2020A3[[#This Row],[ZPD2]]</f>
        <v>ZP35.01</v>
      </c>
      <c r="B289" s="975" t="str">
        <f>Inek2020A3[[#This Row],[OPSKode]]</f>
        <v>6-003.30</v>
      </c>
      <c r="C289" s="974">
        <f>Inek2020A3[[#This Row],[Betrag2]]</f>
        <v>7735.59</v>
      </c>
      <c r="D289" s="975" t="s">
        <v>1458</v>
      </c>
      <c r="E289" s="975" t="s">
        <v>1459</v>
      </c>
      <c r="F289" s="975" t="s">
        <v>1461</v>
      </c>
      <c r="G289" s="975" t="s">
        <v>1462</v>
      </c>
      <c r="H289" s="975" t="s">
        <v>1463</v>
      </c>
      <c r="I289" s="974">
        <v>7735.59</v>
      </c>
    </row>
    <row r="290" spans="1:9" x14ac:dyDescent="0.25">
      <c r="A290" s="975" t="str">
        <f>Inek2020A3[[#This Row],[ZPD2]]</f>
        <v>ZP35.02</v>
      </c>
      <c r="B290" s="975" t="str">
        <f>Inek2020A3[[#This Row],[OPSKode]]</f>
        <v>6-003.31</v>
      </c>
      <c r="C290" s="974">
        <f>Inek2020A3[[#This Row],[Betrag2]]</f>
        <v>12376.95</v>
      </c>
      <c r="D290" s="975" t="s">
        <v>1458</v>
      </c>
      <c r="E290" s="975" t="s">
        <v>1459</v>
      </c>
      <c r="F290" s="975" t="s">
        <v>1464</v>
      </c>
      <c r="G290" s="975" t="s">
        <v>1465</v>
      </c>
      <c r="H290" s="975" t="s">
        <v>1466</v>
      </c>
      <c r="I290" s="974">
        <v>12376.95</v>
      </c>
    </row>
    <row r="291" spans="1:9" x14ac:dyDescent="0.25">
      <c r="A291" s="975" t="str">
        <f>Inek2020A3[[#This Row],[ZPD2]]</f>
        <v>ZP35.03</v>
      </c>
      <c r="B291" s="975" t="str">
        <f>Inek2020A3[[#This Row],[OPSKode]]</f>
        <v>6-003.32</v>
      </c>
      <c r="C291" s="974">
        <f>Inek2020A3[[#This Row],[Betrag2]]</f>
        <v>17018.3</v>
      </c>
      <c r="D291" s="975" t="s">
        <v>1458</v>
      </c>
      <c r="E291" s="975" t="s">
        <v>1459</v>
      </c>
      <c r="F291" s="975" t="s">
        <v>1467</v>
      </c>
      <c r="G291" s="975" t="s">
        <v>1468</v>
      </c>
      <c r="H291" s="975" t="s">
        <v>1469</v>
      </c>
      <c r="I291" s="974">
        <v>17018.3</v>
      </c>
    </row>
    <row r="292" spans="1:9" x14ac:dyDescent="0.25">
      <c r="D292" s="975" t="s">
        <v>1470</v>
      </c>
      <c r="E292" s="975" t="s">
        <v>1471</v>
      </c>
      <c r="H292" s="975" t="s">
        <v>1472</v>
      </c>
    </row>
    <row r="293" spans="1:9" x14ac:dyDescent="0.25">
      <c r="A293" s="975" t="str">
        <f>Inek2020A3[[#This Row],[ZPD2]]</f>
        <v>ZP36.01</v>
      </c>
      <c r="B293" s="975" t="str">
        <f>Inek2020A3[[#This Row],[OPSKode]]</f>
        <v>6-003.f0</v>
      </c>
      <c r="C293" s="974">
        <f>Inek2020A3[[#This Row],[Betrag2]]</f>
        <v>2065.3200000000002</v>
      </c>
      <c r="D293" s="975" t="s">
        <v>1470</v>
      </c>
      <c r="E293" s="975" t="s">
        <v>1471</v>
      </c>
      <c r="F293" s="975" t="s">
        <v>1473</v>
      </c>
      <c r="G293" s="975" t="s">
        <v>1474</v>
      </c>
      <c r="H293" s="975" t="s">
        <v>1475</v>
      </c>
      <c r="I293" s="974">
        <v>2065.3200000000002</v>
      </c>
    </row>
    <row r="294" spans="1:9" x14ac:dyDescent="0.25">
      <c r="A294" s="975" t="str">
        <f>Inek2020A3[[#This Row],[ZPD2]]</f>
        <v>ZP36.02</v>
      </c>
      <c r="B294" s="975" t="str">
        <f>Inek2020A3[[#This Row],[OPSKode]]</f>
        <v>6-003.f1</v>
      </c>
      <c r="C294" s="974">
        <f>Inek2020A3[[#This Row],[Betrag2]]</f>
        <v>4130.6400000000003</v>
      </c>
      <c r="D294" s="975" t="s">
        <v>1470</v>
      </c>
      <c r="E294" s="975" t="s">
        <v>1471</v>
      </c>
      <c r="F294" s="975" t="s">
        <v>1476</v>
      </c>
      <c r="G294" s="975" t="s">
        <v>1477</v>
      </c>
      <c r="H294" s="975" t="s">
        <v>1478</v>
      </c>
      <c r="I294" s="974">
        <v>4130.6400000000003</v>
      </c>
    </row>
    <row r="295" spans="1:9" x14ac:dyDescent="0.25">
      <c r="A295" s="975" t="str">
        <f>Inek2020A3[[#This Row],[ZPD2]]</f>
        <v>ZP36.03</v>
      </c>
      <c r="B295" s="975" t="str">
        <f>Inek2020A3[[#This Row],[OPSKode]]</f>
        <v>6-003.f2</v>
      </c>
      <c r="C295" s="974">
        <f>Inek2020A3[[#This Row],[Betrag2]]</f>
        <v>6195.96</v>
      </c>
      <c r="D295" s="975" t="s">
        <v>1470</v>
      </c>
      <c r="E295" s="975" t="s">
        <v>1471</v>
      </c>
      <c r="F295" s="975" t="s">
        <v>1479</v>
      </c>
      <c r="G295" s="975" t="s">
        <v>1480</v>
      </c>
      <c r="H295" s="975" t="s">
        <v>1481</v>
      </c>
      <c r="I295" s="974">
        <v>6195.96</v>
      </c>
    </row>
    <row r="296" spans="1:9" x14ac:dyDescent="0.25">
      <c r="D296" s="975" t="s">
        <v>1482</v>
      </c>
      <c r="E296" s="975" t="s">
        <v>1483</v>
      </c>
      <c r="H296" s="975" t="s">
        <v>1484</v>
      </c>
    </row>
    <row r="297" spans="1:9" x14ac:dyDescent="0.25">
      <c r="A297" s="975" t="str">
        <f>Inek2020A3[[#This Row],[ZPD2]]</f>
        <v>ZP37.01</v>
      </c>
      <c r="B297" s="975" t="str">
        <f>Inek2020A3[[#This Row],[OPSKode]]</f>
        <v>6-004.00</v>
      </c>
      <c r="C297" s="974">
        <f>Inek2020A3[[#This Row],[Betrag2]]</f>
        <v>238.48</v>
      </c>
      <c r="D297" s="975" t="s">
        <v>1482</v>
      </c>
      <c r="E297" s="975" t="s">
        <v>1483</v>
      </c>
      <c r="F297" s="975" t="s">
        <v>1485</v>
      </c>
      <c r="G297" s="975" t="s">
        <v>1486</v>
      </c>
      <c r="H297" s="975" t="s">
        <v>1487</v>
      </c>
      <c r="I297" s="974">
        <v>238.48</v>
      </c>
    </row>
    <row r="298" spans="1:9" x14ac:dyDescent="0.25">
      <c r="A298" s="975" t="str">
        <f>Inek2020A3[[#This Row],[ZPD2]]</f>
        <v>ZP37.02</v>
      </c>
      <c r="B298" s="975" t="str">
        <f>Inek2020A3[[#This Row],[OPSKode]]</f>
        <v>6-004.01</v>
      </c>
      <c r="C298" s="974">
        <f>Inek2020A3[[#This Row],[Betrag2]]</f>
        <v>417.34</v>
      </c>
      <c r="D298" s="975" t="s">
        <v>1482</v>
      </c>
      <c r="E298" s="975" t="s">
        <v>1483</v>
      </c>
      <c r="F298" s="975" t="s">
        <v>1488</v>
      </c>
      <c r="G298" s="975" t="s">
        <v>1489</v>
      </c>
      <c r="H298" s="975" t="s">
        <v>1490</v>
      </c>
      <c r="I298" s="974">
        <v>417.34</v>
      </c>
    </row>
    <row r="299" spans="1:9" x14ac:dyDescent="0.25">
      <c r="A299" s="975" t="str">
        <f>Inek2020A3[[#This Row],[ZPD2]]</f>
        <v>ZP37.03</v>
      </c>
      <c r="B299" s="975" t="str">
        <f>Inek2020A3[[#This Row],[OPSKode]]</f>
        <v>6-004.02</v>
      </c>
      <c r="C299" s="974">
        <f>Inek2020A3[[#This Row],[Betrag2]]</f>
        <v>596.21</v>
      </c>
      <c r="D299" s="975" t="s">
        <v>1482</v>
      </c>
      <c r="E299" s="975" t="s">
        <v>1483</v>
      </c>
      <c r="F299" s="975" t="s">
        <v>1491</v>
      </c>
      <c r="G299" s="975" t="s">
        <v>1492</v>
      </c>
      <c r="H299" s="975" t="s">
        <v>1493</v>
      </c>
      <c r="I299" s="974">
        <v>596.21</v>
      </c>
    </row>
    <row r="300" spans="1:9" x14ac:dyDescent="0.25">
      <c r="A300" s="975" t="str">
        <f>Inek2020A3[[#This Row],[ZPD2]]</f>
        <v>ZP37.04</v>
      </c>
      <c r="B300" s="975" t="str">
        <f>Inek2020A3[[#This Row],[OPSKode]]</f>
        <v>6-004.03</v>
      </c>
      <c r="C300" s="974">
        <f>Inek2020A3[[#This Row],[Betrag2]]</f>
        <v>775.07</v>
      </c>
      <c r="D300" s="975" t="s">
        <v>1482</v>
      </c>
      <c r="E300" s="975" t="s">
        <v>1483</v>
      </c>
      <c r="F300" s="975" t="s">
        <v>1494</v>
      </c>
      <c r="G300" s="975" t="s">
        <v>1495</v>
      </c>
      <c r="H300" s="975" t="s">
        <v>1496</v>
      </c>
      <c r="I300" s="974">
        <v>775.07</v>
      </c>
    </row>
    <row r="301" spans="1:9" x14ac:dyDescent="0.25">
      <c r="A301" s="975" t="str">
        <f>Inek2020A3[[#This Row],[ZPD2]]</f>
        <v>ZP37.05</v>
      </c>
      <c r="B301" s="975" t="str">
        <f>Inek2020A3[[#This Row],[OPSKode]]</f>
        <v>6-004.04</v>
      </c>
      <c r="C301" s="974">
        <f>Inek2020A3[[#This Row],[Betrag2]]</f>
        <v>953.93</v>
      </c>
      <c r="D301" s="975" t="s">
        <v>1482</v>
      </c>
      <c r="E301" s="975" t="s">
        <v>1483</v>
      </c>
      <c r="F301" s="975" t="s">
        <v>1497</v>
      </c>
      <c r="G301" s="975" t="s">
        <v>1498</v>
      </c>
      <c r="H301" s="975" t="s">
        <v>1499</v>
      </c>
      <c r="I301" s="974">
        <v>953.93</v>
      </c>
    </row>
    <row r="302" spans="1:9" x14ac:dyDescent="0.25">
      <c r="A302" s="975" t="str">
        <f>Inek2020A3[[#This Row],[ZPD2]]</f>
        <v>ZP37.06</v>
      </c>
      <c r="B302" s="975" t="str">
        <f>Inek2020A3[[#This Row],[OPSKode]]</f>
        <v>6-004.05</v>
      </c>
      <c r="C302" s="974">
        <f>Inek2020A3[[#This Row],[Betrag2]]</f>
        <v>1192.4100000000001</v>
      </c>
      <c r="D302" s="975" t="s">
        <v>1482</v>
      </c>
      <c r="E302" s="975" t="s">
        <v>1483</v>
      </c>
      <c r="F302" s="975" t="s">
        <v>1500</v>
      </c>
      <c r="G302" s="975" t="s">
        <v>1501</v>
      </c>
      <c r="H302" s="975" t="s">
        <v>1502</v>
      </c>
      <c r="I302" s="974">
        <v>1192.4100000000001</v>
      </c>
    </row>
    <row r="303" spans="1:9" x14ac:dyDescent="0.25">
      <c r="A303" s="975" t="str">
        <f>Inek2020A3[[#This Row],[ZPD2]]</f>
        <v>ZP37.07</v>
      </c>
      <c r="B303" s="975" t="str">
        <f>Inek2020A3[[#This Row],[OPSKode]]</f>
        <v>6-004.06</v>
      </c>
      <c r="C303" s="974">
        <f>Inek2020A3[[#This Row],[Betrag2]]</f>
        <v>1550.13</v>
      </c>
      <c r="D303" s="975" t="s">
        <v>1482</v>
      </c>
      <c r="E303" s="975" t="s">
        <v>1483</v>
      </c>
      <c r="F303" s="975" t="s">
        <v>1503</v>
      </c>
      <c r="G303" s="975" t="s">
        <v>1504</v>
      </c>
      <c r="H303" s="975" t="s">
        <v>1505</v>
      </c>
      <c r="I303" s="974">
        <v>1550.13</v>
      </c>
    </row>
    <row r="304" spans="1:9" x14ac:dyDescent="0.25">
      <c r="A304" s="975" t="str">
        <f>Inek2020A3[[#This Row],[ZPD2]]</f>
        <v>ZP37.08</v>
      </c>
      <c r="B304" s="975" t="str">
        <f>Inek2020A3[[#This Row],[OPSKode]]</f>
        <v>6-004.07</v>
      </c>
      <c r="C304" s="974">
        <f>Inek2020A3[[#This Row],[Betrag2]]</f>
        <v>1907.86</v>
      </c>
      <c r="D304" s="975" t="s">
        <v>1482</v>
      </c>
      <c r="E304" s="975" t="s">
        <v>1483</v>
      </c>
      <c r="F304" s="975" t="s">
        <v>1506</v>
      </c>
      <c r="G304" s="975" t="s">
        <v>1507</v>
      </c>
      <c r="H304" s="975" t="s">
        <v>1508</v>
      </c>
      <c r="I304" s="974">
        <v>1907.86</v>
      </c>
    </row>
    <row r="305" spans="1:9" x14ac:dyDescent="0.25">
      <c r="A305" s="975" t="str">
        <f>Inek2020A3[[#This Row],[ZPD2]]</f>
        <v>ZP37.09</v>
      </c>
      <c r="B305" s="975" t="str">
        <f>Inek2020A3[[#This Row],[OPSKode]]</f>
        <v>6-004.08</v>
      </c>
      <c r="C305" s="974">
        <f>Inek2020A3[[#This Row],[Betrag2]]</f>
        <v>2384.8200000000002</v>
      </c>
      <c r="D305" s="975" t="s">
        <v>1482</v>
      </c>
      <c r="E305" s="975" t="s">
        <v>1483</v>
      </c>
      <c r="F305" s="975" t="s">
        <v>1509</v>
      </c>
      <c r="G305" s="975" t="s">
        <v>1510</v>
      </c>
      <c r="H305" s="975" t="s">
        <v>1511</v>
      </c>
      <c r="I305" s="974">
        <v>2384.8200000000002</v>
      </c>
    </row>
    <row r="306" spans="1:9" x14ac:dyDescent="0.25">
      <c r="A306" s="975" t="str">
        <f>Inek2020A3[[#This Row],[ZPD2]]</f>
        <v>ZP37.10</v>
      </c>
      <c r="B306" s="975" t="str">
        <f>Inek2020A3[[#This Row],[OPSKode]]</f>
        <v>6-004.09</v>
      </c>
      <c r="C306" s="974">
        <f>Inek2020A3[[#This Row],[Betrag2]]</f>
        <v>3100.27</v>
      </c>
      <c r="D306" s="975" t="s">
        <v>1482</v>
      </c>
      <c r="E306" s="975" t="s">
        <v>1483</v>
      </c>
      <c r="F306" s="975" t="s">
        <v>1512</v>
      </c>
      <c r="G306" s="975" t="s">
        <v>1513</v>
      </c>
      <c r="H306" s="975" t="s">
        <v>1514</v>
      </c>
      <c r="I306" s="974">
        <v>3100.27</v>
      </c>
    </row>
    <row r="307" spans="1:9" x14ac:dyDescent="0.25">
      <c r="A307" s="975" t="str">
        <f>Inek2020A3[[#This Row],[ZPD2]]</f>
        <v>ZP37.11</v>
      </c>
      <c r="B307" s="975" t="str">
        <f>Inek2020A3[[#This Row],[OPSKode]]</f>
        <v>6-004.0a</v>
      </c>
      <c r="C307" s="974">
        <f>Inek2020A3[[#This Row],[Betrag2]]</f>
        <v>3815.71</v>
      </c>
      <c r="D307" s="975" t="s">
        <v>1482</v>
      </c>
      <c r="E307" s="975" t="s">
        <v>1483</v>
      </c>
      <c r="F307" s="975" t="s">
        <v>1515</v>
      </c>
      <c r="G307" s="975" t="s">
        <v>1516</v>
      </c>
      <c r="H307" s="975" t="s">
        <v>1517</v>
      </c>
      <c r="I307" s="974">
        <v>3815.71</v>
      </c>
    </row>
    <row r="308" spans="1:9" x14ac:dyDescent="0.25">
      <c r="A308" s="975" t="str">
        <f>Inek2020A3[[#This Row],[ZPD2]]</f>
        <v>ZP37.12</v>
      </c>
      <c r="B308" s="975" t="str">
        <f>Inek2020A3[[#This Row],[OPSKode]]</f>
        <v>6-004.0b</v>
      </c>
      <c r="C308" s="974">
        <f>Inek2020A3[[#This Row],[Betrag2]]</f>
        <v>4531.16</v>
      </c>
      <c r="D308" s="975" t="s">
        <v>1482</v>
      </c>
      <c r="E308" s="975" t="s">
        <v>1483</v>
      </c>
      <c r="F308" s="975" t="s">
        <v>1518</v>
      </c>
      <c r="G308" s="975" t="s">
        <v>1519</v>
      </c>
      <c r="H308" s="975" t="s">
        <v>1520</v>
      </c>
      <c r="I308" s="974">
        <v>4531.16</v>
      </c>
    </row>
    <row r="309" spans="1:9" x14ac:dyDescent="0.25">
      <c r="A309" s="975" t="str">
        <f>Inek2020A3[[#This Row],[ZPD2]]</f>
        <v>ZP37.13</v>
      </c>
      <c r="B309" s="975" t="str">
        <f>Inek2020A3[[#This Row],[OPSKode]]</f>
        <v>6-004.0c</v>
      </c>
      <c r="C309" s="974">
        <f>Inek2020A3[[#This Row],[Betrag2]]</f>
        <v>5246.6</v>
      </c>
      <c r="D309" s="975" t="s">
        <v>1482</v>
      </c>
      <c r="E309" s="975" t="s">
        <v>1483</v>
      </c>
      <c r="F309" s="975" t="s">
        <v>1521</v>
      </c>
      <c r="G309" s="975" t="s">
        <v>1522</v>
      </c>
      <c r="H309" s="975" t="s">
        <v>1523</v>
      </c>
      <c r="I309" s="974">
        <v>5246.6</v>
      </c>
    </row>
    <row r="310" spans="1:9" x14ac:dyDescent="0.25">
      <c r="A310" s="975" t="str">
        <f>Inek2020A3[[#This Row],[ZPD2]]</f>
        <v>ZP37.14</v>
      </c>
      <c r="B310" s="975" t="str">
        <f>Inek2020A3[[#This Row],[OPSKode]]</f>
        <v>6-004.0d</v>
      </c>
      <c r="C310" s="974">
        <f>Inek2020A3[[#This Row],[Betrag2]]</f>
        <v>5962.05</v>
      </c>
      <c r="D310" s="975" t="s">
        <v>1482</v>
      </c>
      <c r="E310" s="975" t="s">
        <v>1483</v>
      </c>
      <c r="F310" s="975" t="s">
        <v>1524</v>
      </c>
      <c r="G310" s="975" t="s">
        <v>1525</v>
      </c>
      <c r="H310" s="975" t="s">
        <v>1526</v>
      </c>
      <c r="I310" s="974">
        <v>5962.05</v>
      </c>
    </row>
    <row r="311" spans="1:9" x14ac:dyDescent="0.25">
      <c r="A311" s="975" t="str">
        <f>Inek2020A3[[#This Row],[ZPD2]]</f>
        <v>ZP37.15</v>
      </c>
      <c r="B311" s="975" t="str">
        <f>Inek2020A3[[#This Row],[OPSKode]]</f>
        <v>6-004.0e</v>
      </c>
      <c r="C311" s="974">
        <f>Inek2020A3[[#This Row],[Betrag2]]</f>
        <v>6677.5</v>
      </c>
      <c r="D311" s="975" t="s">
        <v>1482</v>
      </c>
      <c r="E311" s="975" t="s">
        <v>1483</v>
      </c>
      <c r="F311" s="975" t="s">
        <v>1527</v>
      </c>
      <c r="G311" s="975" t="s">
        <v>1528</v>
      </c>
      <c r="H311" s="975" t="s">
        <v>1529</v>
      </c>
      <c r="I311" s="974">
        <v>6677.5</v>
      </c>
    </row>
    <row r="312" spans="1:9" x14ac:dyDescent="0.25">
      <c r="A312" s="975" t="str">
        <f>Inek2020A3[[#This Row],[ZPD2]]</f>
        <v>ZP37.16</v>
      </c>
      <c r="B312" s="975" t="str">
        <f>Inek2020A3[[#This Row],[OPSKode]]</f>
        <v>6-004.0f</v>
      </c>
      <c r="C312" s="974">
        <f>Inek2020A3[[#This Row],[Betrag2]]</f>
        <v>7392.94</v>
      </c>
      <c r="D312" s="975" t="s">
        <v>1482</v>
      </c>
      <c r="E312" s="975" t="s">
        <v>1483</v>
      </c>
      <c r="F312" s="975" t="s">
        <v>1530</v>
      </c>
      <c r="G312" s="975" t="s">
        <v>1531</v>
      </c>
      <c r="H312" s="975" t="s">
        <v>1532</v>
      </c>
      <c r="I312" s="974">
        <v>7392.94</v>
      </c>
    </row>
    <row r="313" spans="1:9" x14ac:dyDescent="0.25">
      <c r="D313" s="975" t="s">
        <v>1533</v>
      </c>
      <c r="E313" s="975" t="s">
        <v>1534</v>
      </c>
      <c r="H313" s="975" t="s">
        <v>1535</v>
      </c>
    </row>
    <row r="314" spans="1:9" x14ac:dyDescent="0.25">
      <c r="A314" s="975" t="str">
        <f>Inek2020A3[[#This Row],[ZPD2]]</f>
        <v>ZP38.01</v>
      </c>
      <c r="B314" s="975" t="str">
        <f>Inek2020A3[[#This Row],[OPSKode]]</f>
        <v>8-800.c1</v>
      </c>
      <c r="C314" s="974">
        <f>Inek2020A3[[#This Row],[Betrag2]]</f>
        <v>640.70000000000005</v>
      </c>
      <c r="D314" s="975" t="s">
        <v>1533</v>
      </c>
      <c r="E314" s="975" t="s">
        <v>1534</v>
      </c>
      <c r="F314" s="975" t="s">
        <v>1536</v>
      </c>
      <c r="G314" s="975" t="s">
        <v>1537</v>
      </c>
      <c r="H314" s="975" t="s">
        <v>1538</v>
      </c>
      <c r="I314" s="974">
        <v>640.70000000000005</v>
      </c>
    </row>
    <row r="315" spans="1:9" x14ac:dyDescent="0.25">
      <c r="A315" s="975" t="str">
        <f>Inek2020A3[[#This Row],[ZPD2]]</f>
        <v>ZP38.02</v>
      </c>
      <c r="B315" s="975" t="str">
        <f>Inek2020A3[[#This Row],[OPSKode]]</f>
        <v>8-800.c2</v>
      </c>
      <c r="C315" s="974">
        <f>Inek2020A3[[#This Row],[Betrag2]]</f>
        <v>1058.56</v>
      </c>
      <c r="D315" s="975" t="s">
        <v>1533</v>
      </c>
      <c r="E315" s="975" t="s">
        <v>1534</v>
      </c>
      <c r="F315" s="975" t="s">
        <v>1539</v>
      </c>
      <c r="G315" s="975" t="s">
        <v>1540</v>
      </c>
      <c r="H315" s="975" t="s">
        <v>1541</v>
      </c>
      <c r="I315" s="974">
        <v>1058.56</v>
      </c>
    </row>
    <row r="316" spans="1:9" x14ac:dyDescent="0.25">
      <c r="A316" s="975" t="str">
        <f>Inek2020A3[[#This Row],[ZPD2]]</f>
        <v>ZP38.03</v>
      </c>
      <c r="B316" s="975" t="str">
        <f>Inek2020A3[[#This Row],[OPSKode]]</f>
        <v>8-800.c3</v>
      </c>
      <c r="C316" s="974">
        <f>Inek2020A3[[#This Row],[Betrag2]]</f>
        <v>1559.98</v>
      </c>
      <c r="D316" s="975" t="s">
        <v>1533</v>
      </c>
      <c r="E316" s="975" t="s">
        <v>1534</v>
      </c>
      <c r="F316" s="975" t="s">
        <v>1542</v>
      </c>
      <c r="G316" s="975" t="s">
        <v>1543</v>
      </c>
      <c r="H316" s="975" t="s">
        <v>1544</v>
      </c>
      <c r="I316" s="974">
        <v>1559.98</v>
      </c>
    </row>
    <row r="317" spans="1:9" x14ac:dyDescent="0.25">
      <c r="A317" s="975" t="str">
        <f>Inek2020A3[[#This Row],[ZPD2]]</f>
        <v>ZP38.04</v>
      </c>
      <c r="B317" s="975" t="str">
        <f>Inek2020A3[[#This Row],[OPSKode]]</f>
        <v>8-800.c4</v>
      </c>
      <c r="C317" s="974">
        <f>Inek2020A3[[#This Row],[Betrag2]]</f>
        <v>2228.54</v>
      </c>
      <c r="D317" s="975" t="s">
        <v>1533</v>
      </c>
      <c r="E317" s="975" t="s">
        <v>1534</v>
      </c>
      <c r="F317" s="975" t="s">
        <v>1545</v>
      </c>
      <c r="G317" s="975" t="s">
        <v>1546</v>
      </c>
      <c r="H317" s="975" t="s">
        <v>1547</v>
      </c>
      <c r="I317" s="974">
        <v>2228.54</v>
      </c>
    </row>
    <row r="318" spans="1:9" x14ac:dyDescent="0.25">
      <c r="A318" s="975" t="str">
        <f>Inek2020A3[[#This Row],[ZPD2]]</f>
        <v>ZP38.05</v>
      </c>
      <c r="B318" s="975" t="str">
        <f>Inek2020A3[[#This Row],[OPSKode]]</f>
        <v>8-800.c5</v>
      </c>
      <c r="C318" s="974">
        <f>Inek2020A3[[#This Row],[Betrag2]]</f>
        <v>2897.1</v>
      </c>
      <c r="D318" s="975" t="s">
        <v>1533</v>
      </c>
      <c r="E318" s="975" t="s">
        <v>1534</v>
      </c>
      <c r="F318" s="975" t="s">
        <v>1548</v>
      </c>
      <c r="G318" s="975" t="s">
        <v>1549</v>
      </c>
      <c r="H318" s="975" t="s">
        <v>1550</v>
      </c>
      <c r="I318" s="974">
        <v>2897.1</v>
      </c>
    </row>
    <row r="319" spans="1:9" x14ac:dyDescent="0.25">
      <c r="A319" s="975" t="str">
        <f>Inek2020A3[[#This Row],[ZPD2]]</f>
        <v>ZP38.06</v>
      </c>
      <c r="B319" s="975" t="str">
        <f>Inek2020A3[[#This Row],[OPSKode]]</f>
        <v>8-800.c6</v>
      </c>
      <c r="C319" s="974">
        <f>Inek2020A3[[#This Row],[Betrag2]]</f>
        <v>3565.66</v>
      </c>
      <c r="D319" s="975" t="s">
        <v>1533</v>
      </c>
      <c r="E319" s="975" t="s">
        <v>1534</v>
      </c>
      <c r="F319" s="975" t="s">
        <v>1551</v>
      </c>
      <c r="G319" s="975" t="s">
        <v>1552</v>
      </c>
      <c r="H319" s="975" t="s">
        <v>1553</v>
      </c>
      <c r="I319" s="974">
        <v>3565.66</v>
      </c>
    </row>
    <row r="320" spans="1:9" x14ac:dyDescent="0.25">
      <c r="A320" s="975" t="str">
        <f>Inek2020A3[[#This Row],[ZPD2]]</f>
        <v>ZP38.07</v>
      </c>
      <c r="B320" s="975" t="str">
        <f>Inek2020A3[[#This Row],[OPSKode]]</f>
        <v>8-800.c7</v>
      </c>
      <c r="C320" s="974">
        <f>Inek2020A3[[#This Row],[Betrag2]]</f>
        <v>4234.22</v>
      </c>
      <c r="D320" s="975" t="s">
        <v>1533</v>
      </c>
      <c r="E320" s="975" t="s">
        <v>1534</v>
      </c>
      <c r="F320" s="975" t="s">
        <v>1554</v>
      </c>
      <c r="G320" s="975" t="s">
        <v>1555</v>
      </c>
      <c r="H320" s="975" t="s">
        <v>1556</v>
      </c>
      <c r="I320" s="974">
        <v>4234.22</v>
      </c>
    </row>
    <row r="321" spans="1:9" x14ac:dyDescent="0.25">
      <c r="A321" s="975" t="str">
        <f>Inek2020A3[[#This Row],[ZPD2]]</f>
        <v>ZP38.08</v>
      </c>
      <c r="B321" s="975" t="str">
        <f>Inek2020A3[[#This Row],[OPSKode]]</f>
        <v>8-800.c8</v>
      </c>
      <c r="C321" s="974">
        <f>Inek2020A3[[#This Row],[Betrag2]]</f>
        <v>4902.79</v>
      </c>
      <c r="D321" s="975" t="s">
        <v>1533</v>
      </c>
      <c r="E321" s="975" t="s">
        <v>1534</v>
      </c>
      <c r="F321" s="975" t="s">
        <v>1557</v>
      </c>
      <c r="G321" s="975" t="s">
        <v>1558</v>
      </c>
      <c r="H321" s="975" t="s">
        <v>1559</v>
      </c>
      <c r="I321" s="974">
        <v>4902.79</v>
      </c>
    </row>
    <row r="322" spans="1:9" x14ac:dyDescent="0.25">
      <c r="A322" s="975" t="str">
        <f>Inek2020A3[[#This Row],[ZPD2]]</f>
        <v>ZP38.09</v>
      </c>
      <c r="B322" s="975" t="str">
        <f>Inek2020A3[[#This Row],[OPSKode]]</f>
        <v>8-800.c9</v>
      </c>
      <c r="C322" s="974">
        <f>Inek2020A3[[#This Row],[Betrag2]]</f>
        <v>5571.35</v>
      </c>
      <c r="D322" s="975" t="s">
        <v>1533</v>
      </c>
      <c r="E322" s="975" t="s">
        <v>1534</v>
      </c>
      <c r="F322" s="975" t="s">
        <v>1560</v>
      </c>
      <c r="G322" s="975" t="s">
        <v>1561</v>
      </c>
      <c r="H322" s="975" t="s">
        <v>1562</v>
      </c>
      <c r="I322" s="974">
        <v>5571.35</v>
      </c>
    </row>
    <row r="323" spans="1:9" x14ac:dyDescent="0.25">
      <c r="A323" s="975" t="str">
        <f>Inek2020A3[[#This Row],[ZPD2]]</f>
        <v>ZP38.10</v>
      </c>
      <c r="B323" s="975" t="str">
        <f>Inek2020A3[[#This Row],[OPSKode]]</f>
        <v>8-800.ca</v>
      </c>
      <c r="C323" s="974">
        <f>Inek2020A3[[#This Row],[Betrag2]]</f>
        <v>6239.91</v>
      </c>
      <c r="D323" s="975" t="s">
        <v>1533</v>
      </c>
      <c r="E323" s="975" t="s">
        <v>1534</v>
      </c>
      <c r="F323" s="975" t="s">
        <v>1563</v>
      </c>
      <c r="G323" s="975" t="s">
        <v>1564</v>
      </c>
      <c r="H323" s="975" t="s">
        <v>1565</v>
      </c>
      <c r="I323" s="974">
        <v>6239.91</v>
      </c>
    </row>
    <row r="324" spans="1:9" x14ac:dyDescent="0.25">
      <c r="A324" s="975" t="str">
        <f>Inek2020A3[[#This Row],[ZPD2]]</f>
        <v>ZP38.11</v>
      </c>
      <c r="B324" s="975" t="str">
        <f>Inek2020A3[[#This Row],[OPSKode]]</f>
        <v>8-800.cb</v>
      </c>
      <c r="C324" s="974">
        <f>Inek2020A3[[#This Row],[Betrag2]]</f>
        <v>6908.47</v>
      </c>
      <c r="D324" s="975" t="s">
        <v>1533</v>
      </c>
      <c r="E324" s="975" t="s">
        <v>1534</v>
      </c>
      <c r="F324" s="975" t="s">
        <v>1566</v>
      </c>
      <c r="G324" s="975" t="s">
        <v>1567</v>
      </c>
      <c r="H324" s="975" t="s">
        <v>1568</v>
      </c>
      <c r="I324" s="974">
        <v>6908.47</v>
      </c>
    </row>
    <row r="325" spans="1:9" x14ac:dyDescent="0.25">
      <c r="A325" s="975" t="str">
        <f>Inek2020A3[[#This Row],[ZPD2]]</f>
        <v>ZP38.12</v>
      </c>
      <c r="B325" s="975" t="str">
        <f>Inek2020A3[[#This Row],[OPSKode]]</f>
        <v>8-800.cc</v>
      </c>
      <c r="C325" s="974">
        <f>Inek2020A3[[#This Row],[Betrag2]]</f>
        <v>7799.89</v>
      </c>
      <c r="D325" s="975" t="s">
        <v>1533</v>
      </c>
      <c r="E325" s="975" t="s">
        <v>1534</v>
      </c>
      <c r="F325" s="975" t="s">
        <v>1569</v>
      </c>
      <c r="G325" s="975" t="s">
        <v>1570</v>
      </c>
      <c r="H325" s="975" t="s">
        <v>1571</v>
      </c>
      <c r="I325" s="974">
        <v>7799.89</v>
      </c>
    </row>
    <row r="326" spans="1:9" x14ac:dyDescent="0.25">
      <c r="A326" s="975" t="str">
        <f>Inek2020A3[[#This Row],[ZPD2]]</f>
        <v>ZP38.13</v>
      </c>
      <c r="B326" s="975" t="str">
        <f>Inek2020A3[[#This Row],[OPSKode]]</f>
        <v>8-800.cd</v>
      </c>
      <c r="C326" s="974">
        <f>Inek2020A3[[#This Row],[Betrag2]]</f>
        <v>9137.01</v>
      </c>
      <c r="D326" s="975" t="s">
        <v>1533</v>
      </c>
      <c r="E326" s="975" t="s">
        <v>1534</v>
      </c>
      <c r="F326" s="975" t="s">
        <v>1572</v>
      </c>
      <c r="G326" s="975" t="s">
        <v>1573</v>
      </c>
      <c r="H326" s="975" t="s">
        <v>1574</v>
      </c>
      <c r="I326" s="974">
        <v>9137.01</v>
      </c>
    </row>
    <row r="327" spans="1:9" x14ac:dyDescent="0.25">
      <c r="A327" s="975" t="str">
        <f>Inek2020A3[[#This Row],[ZPD2]]</f>
        <v>ZP38.14</v>
      </c>
      <c r="B327" s="975" t="str">
        <f>Inek2020A3[[#This Row],[OPSKode]]</f>
        <v>8-800.ce</v>
      </c>
      <c r="C327" s="974">
        <f>Inek2020A3[[#This Row],[Betrag2]]</f>
        <v>10474.129999999999</v>
      </c>
      <c r="D327" s="975" t="s">
        <v>1533</v>
      </c>
      <c r="E327" s="975" t="s">
        <v>1534</v>
      </c>
      <c r="F327" s="975" t="s">
        <v>1575</v>
      </c>
      <c r="G327" s="975" t="s">
        <v>1576</v>
      </c>
      <c r="H327" s="975" t="s">
        <v>1577</v>
      </c>
      <c r="I327" s="974">
        <v>10474.129999999999</v>
      </c>
    </row>
    <row r="328" spans="1:9" x14ac:dyDescent="0.25">
      <c r="A328" s="975" t="str">
        <f>Inek2020A3[[#This Row],[ZPD2]]</f>
        <v>ZP38.15</v>
      </c>
      <c r="B328" s="975" t="str">
        <f>Inek2020A3[[#This Row],[OPSKode]]</f>
        <v>8-800.cf</v>
      </c>
      <c r="C328" s="974">
        <f>Inek2020A3[[#This Row],[Betrag2]]</f>
        <v>11811.25</v>
      </c>
      <c r="D328" s="975" t="s">
        <v>1533</v>
      </c>
      <c r="E328" s="975" t="s">
        <v>1534</v>
      </c>
      <c r="F328" s="975" t="s">
        <v>1578</v>
      </c>
      <c r="G328" s="975" t="s">
        <v>1579</v>
      </c>
      <c r="H328" s="975" t="s">
        <v>1580</v>
      </c>
      <c r="I328" s="974">
        <v>11811.25</v>
      </c>
    </row>
    <row r="329" spans="1:9" x14ac:dyDescent="0.25">
      <c r="A329" s="975" t="str">
        <f>Inek2020A3[[#This Row],[ZPD2]]</f>
        <v>ZP38.16</v>
      </c>
      <c r="B329" s="975" t="str">
        <f>Inek2020A3[[#This Row],[OPSKode]]</f>
        <v>8-800.cg</v>
      </c>
      <c r="C329" s="974">
        <f>Inek2020A3[[#This Row],[Betrag2]]</f>
        <v>13148.38</v>
      </c>
      <c r="D329" s="975" t="s">
        <v>1533</v>
      </c>
      <c r="E329" s="975" t="s">
        <v>1534</v>
      </c>
      <c r="F329" s="975" t="s">
        <v>1581</v>
      </c>
      <c r="G329" s="975" t="s">
        <v>1582</v>
      </c>
      <c r="H329" s="975" t="s">
        <v>1583</v>
      </c>
      <c r="I329" s="974">
        <v>13148.38</v>
      </c>
    </row>
    <row r="330" spans="1:9" x14ac:dyDescent="0.25">
      <c r="A330" s="975" t="str">
        <f>Inek2020A3[[#This Row],[ZPD2]]</f>
        <v>ZP38.17</v>
      </c>
      <c r="B330" s="975" t="str">
        <f>Inek2020A3[[#This Row],[OPSKode]]</f>
        <v>8-800.ch</v>
      </c>
      <c r="C330" s="974">
        <f>Inek2020A3[[#This Row],[Betrag2]]</f>
        <v>14485.5</v>
      </c>
      <c r="D330" s="975" t="s">
        <v>1533</v>
      </c>
      <c r="E330" s="975" t="s">
        <v>1534</v>
      </c>
      <c r="F330" s="975" t="s">
        <v>1584</v>
      </c>
      <c r="G330" s="975" t="s">
        <v>1585</v>
      </c>
      <c r="H330" s="975" t="s">
        <v>1586</v>
      </c>
      <c r="I330" s="974">
        <v>14485.5</v>
      </c>
    </row>
    <row r="331" spans="1:9" x14ac:dyDescent="0.25">
      <c r="A331" s="975" t="str">
        <f>Inek2020A3[[#This Row],[ZPD2]]</f>
        <v>ZP38.18</v>
      </c>
      <c r="B331" s="975" t="str">
        <f>Inek2020A3[[#This Row],[OPSKode]]</f>
        <v>8-800.cj</v>
      </c>
      <c r="C331" s="974">
        <f>Inek2020A3[[#This Row],[Betrag2]]</f>
        <v>15822.62</v>
      </c>
      <c r="D331" s="975" t="s">
        <v>1533</v>
      </c>
      <c r="E331" s="975" t="s">
        <v>1534</v>
      </c>
      <c r="F331" s="975" t="s">
        <v>1587</v>
      </c>
      <c r="G331" s="975" t="s">
        <v>1588</v>
      </c>
      <c r="H331" s="975" t="s">
        <v>1589</v>
      </c>
      <c r="I331" s="974">
        <v>15822.62</v>
      </c>
    </row>
    <row r="332" spans="1:9" x14ac:dyDescent="0.25">
      <c r="A332" s="975" t="str">
        <f>Inek2020A3[[#This Row],[ZPD2]]</f>
        <v>ZP38.19</v>
      </c>
      <c r="B332" s="975" t="str">
        <f>Inek2020A3[[#This Row],[OPSKode]]</f>
        <v>8-800.ck</v>
      </c>
      <c r="C332" s="974">
        <f>Inek2020A3[[#This Row],[Betrag2]]</f>
        <v>17159.75</v>
      </c>
      <c r="D332" s="975" t="s">
        <v>1533</v>
      </c>
      <c r="E332" s="975" t="s">
        <v>1534</v>
      </c>
      <c r="F332" s="975" t="s">
        <v>1590</v>
      </c>
      <c r="G332" s="975" t="s">
        <v>1591</v>
      </c>
      <c r="H332" s="975" t="s">
        <v>1592</v>
      </c>
      <c r="I332" s="974">
        <v>17159.75</v>
      </c>
    </row>
    <row r="333" spans="1:9" x14ac:dyDescent="0.25">
      <c r="A333" s="975" t="str">
        <f>Inek2020A3[[#This Row],[ZPD2]]</f>
        <v>ZP38.20</v>
      </c>
      <c r="B333" s="975" t="str">
        <f>Inek2020A3[[#This Row],[OPSKode]]</f>
        <v>8-800.cm</v>
      </c>
      <c r="C333" s="974">
        <f>Inek2020A3[[#This Row],[Betrag2]]</f>
        <v>18496.87</v>
      </c>
      <c r="D333" s="975" t="s">
        <v>1533</v>
      </c>
      <c r="E333" s="975" t="s">
        <v>1534</v>
      </c>
      <c r="F333" s="975" t="s">
        <v>1593</v>
      </c>
      <c r="G333" s="975" t="s">
        <v>1594</v>
      </c>
      <c r="H333" s="975" t="s">
        <v>1595</v>
      </c>
      <c r="I333" s="974">
        <v>18496.87</v>
      </c>
    </row>
    <row r="334" spans="1:9" x14ac:dyDescent="0.25">
      <c r="A334" s="975" t="str">
        <f>Inek2020A3[[#This Row],[ZPD2]]</f>
        <v>ZP38.21</v>
      </c>
      <c r="B334" s="975" t="str">
        <f>Inek2020A3[[#This Row],[OPSKode]]</f>
        <v>8-800.cn</v>
      </c>
      <c r="C334" s="974">
        <f>Inek2020A3[[#This Row],[Betrag2]]</f>
        <v>19833.990000000002</v>
      </c>
      <c r="D334" s="975" t="s">
        <v>1533</v>
      </c>
      <c r="E334" s="975" t="s">
        <v>1534</v>
      </c>
      <c r="F334" s="975" t="s">
        <v>1596</v>
      </c>
      <c r="G334" s="975" t="s">
        <v>1597</v>
      </c>
      <c r="H334" s="975" t="s">
        <v>1598</v>
      </c>
      <c r="I334" s="974">
        <v>19833.990000000002</v>
      </c>
    </row>
    <row r="335" spans="1:9" x14ac:dyDescent="0.25">
      <c r="A335" s="975" t="str">
        <f>Inek2020A3[[#This Row],[ZPD2]]</f>
        <v>ZP38.22</v>
      </c>
      <c r="B335" s="975" t="str">
        <f>Inek2020A3[[#This Row],[OPSKode]]</f>
        <v>8-800.cp</v>
      </c>
      <c r="C335" s="974">
        <f>Inek2020A3[[#This Row],[Betrag2]]</f>
        <v>21171.119999999999</v>
      </c>
      <c r="D335" s="975" t="s">
        <v>1533</v>
      </c>
      <c r="E335" s="975" t="s">
        <v>1534</v>
      </c>
      <c r="F335" s="975" t="s">
        <v>1599</v>
      </c>
      <c r="G335" s="975" t="s">
        <v>1600</v>
      </c>
      <c r="H335" s="975" t="s">
        <v>1601</v>
      </c>
      <c r="I335" s="974">
        <v>21171.119999999999</v>
      </c>
    </row>
    <row r="336" spans="1:9" x14ac:dyDescent="0.25">
      <c r="A336" s="975" t="str">
        <f>Inek2020A3[[#This Row],[ZPD2]]</f>
        <v>ZP38.23</v>
      </c>
      <c r="B336" s="975" t="str">
        <f>Inek2020A3[[#This Row],[OPSKode]]</f>
        <v>8-800.cq</v>
      </c>
      <c r="C336" s="974">
        <f>Inek2020A3[[#This Row],[Betrag2]]</f>
        <v>22508.240000000002</v>
      </c>
      <c r="D336" s="975" t="s">
        <v>1533</v>
      </c>
      <c r="E336" s="975" t="s">
        <v>1534</v>
      </c>
      <c r="F336" s="975" t="s">
        <v>1602</v>
      </c>
      <c r="G336" s="975" t="s">
        <v>1603</v>
      </c>
      <c r="H336" s="975" t="s">
        <v>1604</v>
      </c>
      <c r="I336" s="974">
        <v>22508.240000000002</v>
      </c>
    </row>
    <row r="337" spans="1:9" x14ac:dyDescent="0.25">
      <c r="A337" s="975" t="str">
        <f>Inek2020A3[[#This Row],[ZPD2]]</f>
        <v>ZP38.24</v>
      </c>
      <c r="B337" s="975" t="str">
        <f>Inek2020A3[[#This Row],[OPSKode]]</f>
        <v>8-800.cr</v>
      </c>
      <c r="C337" s="974">
        <f>Inek2020A3[[#This Row],[Betrag2]]</f>
        <v>23845.360000000001</v>
      </c>
      <c r="D337" s="975" t="s">
        <v>1533</v>
      </c>
      <c r="E337" s="975" t="s">
        <v>1534</v>
      </c>
      <c r="F337" s="975" t="s">
        <v>1605</v>
      </c>
      <c r="G337" s="975" t="s">
        <v>1606</v>
      </c>
      <c r="H337" s="975" t="s">
        <v>1607</v>
      </c>
      <c r="I337" s="974">
        <v>23845.360000000001</v>
      </c>
    </row>
    <row r="338" spans="1:9" x14ac:dyDescent="0.25">
      <c r="D338" s="975" t="s">
        <v>1608</v>
      </c>
      <c r="E338" s="975" t="s">
        <v>1609</v>
      </c>
      <c r="H338" s="975" t="s">
        <v>1610</v>
      </c>
    </row>
    <row r="339" spans="1:9" x14ac:dyDescent="0.25">
      <c r="A339" s="975" t="str">
        <f>Inek2020A3[[#This Row],[ZPD2]]</f>
        <v>ZP39.01</v>
      </c>
      <c r="B339" s="975" t="str">
        <f>Inek2020A3[[#This Row],[OPSKode]]</f>
        <v>8-800.60</v>
      </c>
      <c r="C339" s="974">
        <f>Inek2020A3[[#This Row],[Betrag2]]</f>
        <v>408.05</v>
      </c>
      <c r="D339" s="975" t="s">
        <v>1608</v>
      </c>
      <c r="E339" s="975" t="s">
        <v>1609</v>
      </c>
      <c r="F339" s="975" t="s">
        <v>1611</v>
      </c>
      <c r="G339" s="975" t="s">
        <v>1612</v>
      </c>
      <c r="H339" s="975" t="s">
        <v>1613</v>
      </c>
      <c r="I339" s="974">
        <v>408.05</v>
      </c>
    </row>
    <row r="340" spans="1:9" x14ac:dyDescent="0.25">
      <c r="A340" s="975" t="str">
        <f>Inek2020A3[[#This Row],[ZPD2]]</f>
        <v>ZP39.02</v>
      </c>
      <c r="B340" s="975" t="str">
        <f>Inek2020A3[[#This Row],[OPSKode]]</f>
        <v>8-800.61</v>
      </c>
      <c r="C340" s="974">
        <f>Inek2020A3[[#This Row],[Betrag2]]</f>
        <v>816.1</v>
      </c>
      <c r="D340" s="975" t="s">
        <v>1608</v>
      </c>
      <c r="E340" s="975" t="s">
        <v>1609</v>
      </c>
      <c r="F340" s="975" t="s">
        <v>1614</v>
      </c>
      <c r="G340" s="975" t="s">
        <v>1615</v>
      </c>
      <c r="H340" s="975" t="s">
        <v>1616</v>
      </c>
      <c r="I340" s="974">
        <v>816.1</v>
      </c>
    </row>
    <row r="341" spans="1:9" x14ac:dyDescent="0.25">
      <c r="A341" s="975" t="str">
        <f>Inek2020A3[[#This Row],[ZPD2]]</f>
        <v>ZP39.03</v>
      </c>
      <c r="B341" s="975" t="str">
        <f>Inek2020A3[[#This Row],[OPSKode]]</f>
        <v>8-800.62</v>
      </c>
      <c r="C341" s="974">
        <f>Inek2020A3[[#This Row],[Betrag2]]</f>
        <v>1395.53</v>
      </c>
      <c r="D341" s="975" t="s">
        <v>1608</v>
      </c>
      <c r="E341" s="975" t="s">
        <v>1609</v>
      </c>
      <c r="F341" s="975" t="s">
        <v>1617</v>
      </c>
      <c r="G341" s="975" t="s">
        <v>1618</v>
      </c>
      <c r="H341" s="975" t="s">
        <v>1619</v>
      </c>
      <c r="I341" s="974">
        <v>1395.53</v>
      </c>
    </row>
    <row r="342" spans="1:9" x14ac:dyDescent="0.25">
      <c r="A342" s="975" t="str">
        <f>Inek2020A3[[#This Row],[ZPD2]]</f>
        <v>ZP39.04</v>
      </c>
      <c r="B342" s="975" t="str">
        <f>Inek2020A3[[#This Row],[OPSKode]]</f>
        <v>8-800.63</v>
      </c>
      <c r="C342" s="974">
        <f>Inek2020A3[[#This Row],[Betrag2]]</f>
        <v>2244.2800000000002</v>
      </c>
      <c r="D342" s="975" t="s">
        <v>1608</v>
      </c>
      <c r="E342" s="975" t="s">
        <v>1609</v>
      </c>
      <c r="F342" s="975" t="s">
        <v>1620</v>
      </c>
      <c r="G342" s="975" t="s">
        <v>1621</v>
      </c>
      <c r="H342" s="975" t="s">
        <v>1622</v>
      </c>
      <c r="I342" s="974">
        <v>2244.2800000000002</v>
      </c>
    </row>
    <row r="343" spans="1:9" x14ac:dyDescent="0.25">
      <c r="A343" s="975" t="str">
        <f>Inek2020A3[[#This Row],[ZPD2]]</f>
        <v>ZP39.05</v>
      </c>
      <c r="B343" s="975" t="str">
        <f>Inek2020A3[[#This Row],[OPSKode]]</f>
        <v>8-800.64</v>
      </c>
      <c r="C343" s="974">
        <f>Inek2020A3[[#This Row],[Betrag2]]</f>
        <v>3019.58</v>
      </c>
      <c r="D343" s="975" t="s">
        <v>1608</v>
      </c>
      <c r="E343" s="975" t="s">
        <v>1609</v>
      </c>
      <c r="F343" s="975" t="s">
        <v>1623</v>
      </c>
      <c r="G343" s="975" t="s">
        <v>1624</v>
      </c>
      <c r="H343" s="975" t="s">
        <v>1625</v>
      </c>
      <c r="I343" s="974">
        <v>3019.58</v>
      </c>
    </row>
    <row r="344" spans="1:9" x14ac:dyDescent="0.25">
      <c r="A344" s="975" t="str">
        <f>Inek2020A3[[#This Row],[ZPD2]]</f>
        <v>ZP39.06</v>
      </c>
      <c r="B344" s="975" t="str">
        <f>Inek2020A3[[#This Row],[OPSKode]]</f>
        <v>8-800.65</v>
      </c>
      <c r="C344" s="974">
        <f>Inek2020A3[[#This Row],[Betrag2]]</f>
        <v>3786.71</v>
      </c>
      <c r="D344" s="975" t="s">
        <v>1608</v>
      </c>
      <c r="E344" s="975" t="s">
        <v>1609</v>
      </c>
      <c r="F344" s="975" t="s">
        <v>1626</v>
      </c>
      <c r="G344" s="975" t="s">
        <v>1627</v>
      </c>
      <c r="H344" s="975" t="s">
        <v>1628</v>
      </c>
      <c r="I344" s="974">
        <v>3786.71</v>
      </c>
    </row>
    <row r="345" spans="1:9" x14ac:dyDescent="0.25">
      <c r="A345" s="975" t="str">
        <f>Inek2020A3[[#This Row],[ZPD2]]</f>
        <v>ZP39.07</v>
      </c>
      <c r="B345" s="975" t="str">
        <f>Inek2020A3[[#This Row],[OPSKode]]</f>
        <v>8-800.66</v>
      </c>
      <c r="C345" s="974">
        <f>Inek2020A3[[#This Row],[Betrag2]]</f>
        <v>4590.57</v>
      </c>
      <c r="D345" s="975" t="s">
        <v>1608</v>
      </c>
      <c r="E345" s="975" t="s">
        <v>1609</v>
      </c>
      <c r="F345" s="975" t="s">
        <v>1629</v>
      </c>
      <c r="G345" s="975" t="s">
        <v>1630</v>
      </c>
      <c r="H345" s="975" t="s">
        <v>1631</v>
      </c>
      <c r="I345" s="974">
        <v>4590.57</v>
      </c>
    </row>
    <row r="346" spans="1:9" x14ac:dyDescent="0.25">
      <c r="A346" s="975" t="str">
        <f>Inek2020A3[[#This Row],[ZPD2]]</f>
        <v>ZP39.08</v>
      </c>
      <c r="B346" s="975" t="str">
        <f>Inek2020A3[[#This Row],[OPSKode]]</f>
        <v>8-800.67</v>
      </c>
      <c r="C346" s="974">
        <f>Inek2020A3[[#This Row],[Betrag2]]</f>
        <v>5480.12</v>
      </c>
      <c r="D346" s="975" t="s">
        <v>1608</v>
      </c>
      <c r="E346" s="975" t="s">
        <v>1609</v>
      </c>
      <c r="F346" s="975" t="s">
        <v>1632</v>
      </c>
      <c r="G346" s="975" t="s">
        <v>1633</v>
      </c>
      <c r="H346" s="975" t="s">
        <v>1634</v>
      </c>
      <c r="I346" s="974">
        <v>5480.12</v>
      </c>
    </row>
    <row r="347" spans="1:9" x14ac:dyDescent="0.25">
      <c r="A347" s="975" t="str">
        <f>Inek2020A3[[#This Row],[ZPD2]]</f>
        <v>ZP39.09</v>
      </c>
      <c r="B347" s="975" t="str">
        <f>Inek2020A3[[#This Row],[OPSKode]]</f>
        <v>8-800.68</v>
      </c>
      <c r="C347" s="974">
        <f>Inek2020A3[[#This Row],[Betrag2]]</f>
        <v>6324.79</v>
      </c>
      <c r="D347" s="975" t="s">
        <v>1608</v>
      </c>
      <c r="E347" s="975" t="s">
        <v>1609</v>
      </c>
      <c r="F347" s="975" t="s">
        <v>1635</v>
      </c>
      <c r="G347" s="975" t="s">
        <v>1636</v>
      </c>
      <c r="H347" s="975" t="s">
        <v>1637</v>
      </c>
      <c r="I347" s="974">
        <v>6324.79</v>
      </c>
    </row>
    <row r="348" spans="1:9" x14ac:dyDescent="0.25">
      <c r="A348" s="975" t="str">
        <f>Inek2020A3[[#This Row],[ZPD2]]</f>
        <v>ZP39.10</v>
      </c>
      <c r="B348" s="975" t="str">
        <f>Inek2020A3[[#This Row],[OPSKode]]</f>
        <v>8-800.69</v>
      </c>
      <c r="C348" s="974">
        <f>Inek2020A3[[#This Row],[Betrag2]]</f>
        <v>7140.89</v>
      </c>
      <c r="D348" s="975" t="s">
        <v>1608</v>
      </c>
      <c r="E348" s="975" t="s">
        <v>1609</v>
      </c>
      <c r="F348" s="975" t="s">
        <v>1638</v>
      </c>
      <c r="G348" s="975" t="s">
        <v>1639</v>
      </c>
      <c r="H348" s="975" t="s">
        <v>1640</v>
      </c>
      <c r="I348" s="974">
        <v>7140.89</v>
      </c>
    </row>
    <row r="349" spans="1:9" x14ac:dyDescent="0.25">
      <c r="A349" s="975" t="str">
        <f>Inek2020A3[[#This Row],[ZPD2]]</f>
        <v>ZP39.11</v>
      </c>
      <c r="B349" s="975" t="str">
        <f>Inek2020A3[[#This Row],[OPSKode]]</f>
        <v>8-800.6a</v>
      </c>
      <c r="C349" s="974">
        <f>Inek2020A3[[#This Row],[Betrag2]]</f>
        <v>8161.02</v>
      </c>
      <c r="D349" s="975" t="s">
        <v>1608</v>
      </c>
      <c r="E349" s="975" t="s">
        <v>1609</v>
      </c>
      <c r="F349" s="975" t="s">
        <v>1641</v>
      </c>
      <c r="G349" s="975" t="s">
        <v>1642</v>
      </c>
      <c r="H349" s="975" t="s">
        <v>1643</v>
      </c>
      <c r="I349" s="974">
        <v>8161.02</v>
      </c>
    </row>
    <row r="350" spans="1:9" x14ac:dyDescent="0.25">
      <c r="A350" s="975" t="str">
        <f>Inek2020A3[[#This Row],[ZPD2]]</f>
        <v>ZP39.12</v>
      </c>
      <c r="B350" s="975" t="str">
        <f>Inek2020A3[[#This Row],[OPSKode]]</f>
        <v>8-800.6b</v>
      </c>
      <c r="C350" s="974">
        <f>Inek2020A3[[#This Row],[Betrag2]]</f>
        <v>9793.2199999999993</v>
      </c>
      <c r="D350" s="975" t="s">
        <v>1608</v>
      </c>
      <c r="E350" s="975" t="s">
        <v>1609</v>
      </c>
      <c r="F350" s="975" t="s">
        <v>1644</v>
      </c>
      <c r="G350" s="975" t="s">
        <v>1645</v>
      </c>
      <c r="H350" s="975" t="s">
        <v>1646</v>
      </c>
      <c r="I350" s="974">
        <v>9793.2199999999993</v>
      </c>
    </row>
    <row r="351" spans="1:9" x14ac:dyDescent="0.25">
      <c r="A351" s="975" t="str">
        <f>Inek2020A3[[#This Row],[ZPD2]]</f>
        <v>ZP39.13</v>
      </c>
      <c r="B351" s="975" t="str">
        <f>Inek2020A3[[#This Row],[OPSKode]]</f>
        <v>8-800.6c</v>
      </c>
      <c r="C351" s="974">
        <f>Inek2020A3[[#This Row],[Betrag2]]</f>
        <v>11425.43</v>
      </c>
      <c r="D351" s="975" t="s">
        <v>1608</v>
      </c>
      <c r="E351" s="975" t="s">
        <v>1609</v>
      </c>
      <c r="F351" s="975" t="s">
        <v>1647</v>
      </c>
      <c r="G351" s="975" t="s">
        <v>1648</v>
      </c>
      <c r="H351" s="975" t="s">
        <v>1649</v>
      </c>
      <c r="I351" s="974">
        <v>11425.43</v>
      </c>
    </row>
    <row r="352" spans="1:9" x14ac:dyDescent="0.25">
      <c r="A352" s="975" t="str">
        <f>Inek2020A3[[#This Row],[ZPD2]]</f>
        <v>ZP39.14</v>
      </c>
      <c r="B352" s="975" t="str">
        <f>Inek2020A3[[#This Row],[OPSKode]]</f>
        <v>8-800.6d</v>
      </c>
      <c r="C352" s="974">
        <f>Inek2020A3[[#This Row],[Betrag2]]</f>
        <v>13057.63</v>
      </c>
      <c r="D352" s="975" t="s">
        <v>1608</v>
      </c>
      <c r="E352" s="975" t="s">
        <v>1609</v>
      </c>
      <c r="F352" s="975" t="s">
        <v>1650</v>
      </c>
      <c r="G352" s="975" t="s">
        <v>1651</v>
      </c>
      <c r="H352" s="975" t="s">
        <v>1652</v>
      </c>
      <c r="I352" s="974">
        <v>13057.63</v>
      </c>
    </row>
    <row r="353" spans="1:9" x14ac:dyDescent="0.25">
      <c r="A353" s="975" t="str">
        <f>Inek2020A3[[#This Row],[ZPD2]]</f>
        <v>ZP39.15</v>
      </c>
      <c r="B353" s="975" t="str">
        <f>Inek2020A3[[#This Row],[OPSKode]]</f>
        <v>8-800.6e</v>
      </c>
      <c r="C353" s="974">
        <f>Inek2020A3[[#This Row],[Betrag2]]</f>
        <v>14689.83</v>
      </c>
      <c r="D353" s="975" t="s">
        <v>1608</v>
      </c>
      <c r="E353" s="975" t="s">
        <v>1609</v>
      </c>
      <c r="F353" s="975" t="s">
        <v>1653</v>
      </c>
      <c r="G353" s="975" t="s">
        <v>1654</v>
      </c>
      <c r="H353" s="975" t="s">
        <v>1655</v>
      </c>
      <c r="I353" s="974">
        <v>14689.83</v>
      </c>
    </row>
    <row r="354" spans="1:9" x14ac:dyDescent="0.25">
      <c r="A354" s="975" t="str">
        <f>Inek2020A3[[#This Row],[ZPD2]]</f>
        <v>ZP39.16</v>
      </c>
      <c r="B354" s="975" t="str">
        <f>Inek2020A3[[#This Row],[OPSKode]]</f>
        <v>8-800.6g</v>
      </c>
      <c r="C354" s="974">
        <f>Inek2020A3[[#This Row],[Betrag2]]</f>
        <v>16322.04</v>
      </c>
      <c r="D354" s="975" t="s">
        <v>1608</v>
      </c>
      <c r="E354" s="975" t="s">
        <v>1609</v>
      </c>
      <c r="F354" s="975" t="s">
        <v>1656</v>
      </c>
      <c r="G354" s="975" t="s">
        <v>1657</v>
      </c>
      <c r="H354" s="975" t="s">
        <v>1658</v>
      </c>
      <c r="I354" s="974">
        <v>16322.04</v>
      </c>
    </row>
    <row r="355" spans="1:9" x14ac:dyDescent="0.25">
      <c r="A355" s="975" t="str">
        <f>Inek2020A3[[#This Row],[ZPD2]]</f>
        <v>ZP39.17</v>
      </c>
      <c r="B355" s="975" t="str">
        <f>Inek2020A3[[#This Row],[OPSKode]]</f>
        <v>8-800.6h</v>
      </c>
      <c r="C355" s="974">
        <f>Inek2020A3[[#This Row],[Betrag2]]</f>
        <v>17954.240000000002</v>
      </c>
      <c r="D355" s="975" t="s">
        <v>1608</v>
      </c>
      <c r="E355" s="975" t="s">
        <v>1609</v>
      </c>
      <c r="F355" s="975" t="s">
        <v>1659</v>
      </c>
      <c r="G355" s="975" t="s">
        <v>1660</v>
      </c>
      <c r="H355" s="975" t="s">
        <v>1661</v>
      </c>
      <c r="I355" s="974">
        <v>17954.240000000002</v>
      </c>
    </row>
    <row r="356" spans="1:9" x14ac:dyDescent="0.25">
      <c r="A356" s="975" t="str">
        <f>Inek2020A3[[#This Row],[ZPD2]]</f>
        <v>ZP39.18</v>
      </c>
      <c r="B356" s="975" t="str">
        <f>Inek2020A3[[#This Row],[OPSKode]]</f>
        <v>8-800.6j</v>
      </c>
      <c r="C356" s="974">
        <f>Inek2020A3[[#This Row],[Betrag2]]</f>
        <v>19586.439999999999</v>
      </c>
      <c r="D356" s="975" t="s">
        <v>1608</v>
      </c>
      <c r="E356" s="975" t="s">
        <v>1609</v>
      </c>
      <c r="F356" s="975" t="s">
        <v>1662</v>
      </c>
      <c r="G356" s="975" t="s">
        <v>1663</v>
      </c>
      <c r="H356" s="975" t="s">
        <v>1664</v>
      </c>
      <c r="I356" s="974">
        <v>19586.439999999999</v>
      </c>
    </row>
    <row r="357" spans="1:9" x14ac:dyDescent="0.25">
      <c r="A357" s="975" t="str">
        <f>Inek2020A3[[#This Row],[ZPD2]]</f>
        <v>ZP39.19</v>
      </c>
      <c r="B357" s="975" t="str">
        <f>Inek2020A3[[#This Row],[OPSKode]]</f>
        <v>8-800.6k</v>
      </c>
      <c r="C357" s="974">
        <f>Inek2020A3[[#This Row],[Betrag2]]</f>
        <v>21218.65</v>
      </c>
      <c r="D357" s="975" t="s">
        <v>1608</v>
      </c>
      <c r="E357" s="975" t="s">
        <v>1609</v>
      </c>
      <c r="F357" s="975" t="s">
        <v>1665</v>
      </c>
      <c r="G357" s="975" t="s">
        <v>1666</v>
      </c>
      <c r="H357" s="975" t="s">
        <v>1667</v>
      </c>
      <c r="I357" s="974">
        <v>21218.65</v>
      </c>
    </row>
    <row r="358" spans="1:9" x14ac:dyDescent="0.25">
      <c r="A358" s="975" t="str">
        <f>Inek2020A3[[#This Row],[ZPD2]]</f>
        <v>ZP39.20</v>
      </c>
      <c r="B358" s="975" t="str">
        <f>Inek2020A3[[#This Row],[OPSKode]]</f>
        <v>8-800.6m</v>
      </c>
      <c r="C358" s="974">
        <f>Inek2020A3[[#This Row],[Betrag2]]</f>
        <v>22850.85</v>
      </c>
      <c r="D358" s="975" t="s">
        <v>1608</v>
      </c>
      <c r="E358" s="975" t="s">
        <v>1609</v>
      </c>
      <c r="F358" s="975" t="s">
        <v>1668</v>
      </c>
      <c r="G358" s="975" t="s">
        <v>1669</v>
      </c>
      <c r="H358" s="975" t="s">
        <v>1670</v>
      </c>
      <c r="I358" s="974">
        <v>22850.85</v>
      </c>
    </row>
    <row r="359" spans="1:9" x14ac:dyDescent="0.25">
      <c r="A359" s="975" t="str">
        <f>Inek2020A3[[#This Row],[ZPD2]]</f>
        <v>ZP39.21</v>
      </c>
      <c r="B359" s="975" t="str">
        <f>Inek2020A3[[#This Row],[OPSKode]]</f>
        <v>8-800.6n</v>
      </c>
      <c r="C359" s="974">
        <f>Inek2020A3[[#This Row],[Betrag2]]</f>
        <v>24483.05</v>
      </c>
      <c r="D359" s="975" t="s">
        <v>1608</v>
      </c>
      <c r="E359" s="975" t="s">
        <v>1609</v>
      </c>
      <c r="F359" s="975" t="s">
        <v>1671</v>
      </c>
      <c r="G359" s="975" t="s">
        <v>1672</v>
      </c>
      <c r="H359" s="975" t="s">
        <v>1673</v>
      </c>
      <c r="I359" s="974">
        <v>24483.05</v>
      </c>
    </row>
    <row r="360" spans="1:9" x14ac:dyDescent="0.25">
      <c r="A360" s="975" t="str">
        <f>Inek2020A3[[#This Row],[ZPD2]]</f>
        <v>ZP39.22</v>
      </c>
      <c r="B360" s="975" t="str">
        <f>Inek2020A3[[#This Row],[OPSKode]]</f>
        <v>8-800.6p</v>
      </c>
      <c r="C360" s="974">
        <f>Inek2020A3[[#This Row],[Betrag2]]</f>
        <v>26115.26</v>
      </c>
      <c r="D360" s="975" t="s">
        <v>1608</v>
      </c>
      <c r="E360" s="975" t="s">
        <v>1609</v>
      </c>
      <c r="F360" s="975" t="s">
        <v>1674</v>
      </c>
      <c r="G360" s="975" t="s">
        <v>1675</v>
      </c>
      <c r="H360" s="975" t="s">
        <v>1676</v>
      </c>
      <c r="I360" s="974">
        <v>26115.26</v>
      </c>
    </row>
    <row r="361" spans="1:9" x14ac:dyDescent="0.25">
      <c r="A361" s="975" t="str">
        <f>Inek2020A3[[#This Row],[ZPD2]]</f>
        <v>ZP39.23</v>
      </c>
      <c r="B361" s="975" t="str">
        <f>Inek2020A3[[#This Row],[OPSKode]]</f>
        <v>8-800.6q</v>
      </c>
      <c r="C361" s="974">
        <f>Inek2020A3[[#This Row],[Betrag2]]</f>
        <v>27747.46</v>
      </c>
      <c r="D361" s="975" t="s">
        <v>1608</v>
      </c>
      <c r="E361" s="975" t="s">
        <v>1609</v>
      </c>
      <c r="F361" s="975" t="s">
        <v>1677</v>
      </c>
      <c r="G361" s="975" t="s">
        <v>1678</v>
      </c>
      <c r="H361" s="975" t="s">
        <v>1679</v>
      </c>
      <c r="I361" s="974">
        <v>27747.46</v>
      </c>
    </row>
    <row r="362" spans="1:9" x14ac:dyDescent="0.25">
      <c r="A362" s="975" t="str">
        <f>Inek2020A3[[#This Row],[ZPD2]]</f>
        <v>ZP39.24</v>
      </c>
      <c r="C362" s="976" t="s">
        <v>1680</v>
      </c>
      <c r="D362" s="975" t="s">
        <v>1608</v>
      </c>
      <c r="E362" s="975" t="s">
        <v>1609</v>
      </c>
      <c r="F362" s="975" t="s">
        <v>1681</v>
      </c>
      <c r="H362" s="975" t="s">
        <v>1682</v>
      </c>
    </row>
    <row r="363" spans="1:9" x14ac:dyDescent="0.25">
      <c r="A363" s="975" t="str">
        <f>Inek2020A3[[#This Row],[ZPD2]]</f>
        <v>ZP39.25</v>
      </c>
      <c r="B363" s="975" t="str">
        <f>Inek2020A3[[#This Row],[OPSKode]]</f>
        <v>8-800.6s</v>
      </c>
      <c r="C363" s="974">
        <f>Inek2020A3[[#This Row],[Betrag2]]</f>
        <v>29787.72</v>
      </c>
      <c r="D363" s="975" t="s">
        <v>1608</v>
      </c>
      <c r="E363" s="975" t="s">
        <v>1609</v>
      </c>
      <c r="F363" s="975" t="s">
        <v>1683</v>
      </c>
      <c r="G363" s="975" t="s">
        <v>1684</v>
      </c>
      <c r="H363" s="975" t="s">
        <v>1685</v>
      </c>
      <c r="I363" s="974">
        <v>29787.72</v>
      </c>
    </row>
    <row r="364" spans="1:9" x14ac:dyDescent="0.25">
      <c r="A364" s="975" t="str">
        <f>Inek2020A3[[#This Row],[ZPD2]]</f>
        <v>ZP39.26</v>
      </c>
      <c r="B364" s="975" t="str">
        <f>Inek2020A3[[#This Row],[OPSKode]]</f>
        <v>8-800.6t</v>
      </c>
      <c r="C364" s="974">
        <f>Inek2020A3[[#This Row],[Betrag2]]</f>
        <v>33052.120000000003</v>
      </c>
      <c r="D364" s="975" t="s">
        <v>1608</v>
      </c>
      <c r="E364" s="975" t="s">
        <v>1609</v>
      </c>
      <c r="F364" s="975" t="s">
        <v>1686</v>
      </c>
      <c r="G364" s="975" t="s">
        <v>1687</v>
      </c>
      <c r="H364" s="975" t="s">
        <v>1688</v>
      </c>
      <c r="I364" s="974">
        <v>33052.120000000003</v>
      </c>
    </row>
    <row r="365" spans="1:9" x14ac:dyDescent="0.25">
      <c r="A365" s="975" t="str">
        <f>Inek2020A3[[#This Row],[ZPD2]]</f>
        <v>ZP39.27</v>
      </c>
      <c r="B365" s="975" t="str">
        <f>Inek2020A3[[#This Row],[OPSKode]]</f>
        <v>8-800.6u</v>
      </c>
      <c r="C365" s="974">
        <f>Inek2020A3[[#This Row],[Betrag2]]</f>
        <v>36316.53</v>
      </c>
      <c r="D365" s="975" t="s">
        <v>1608</v>
      </c>
      <c r="E365" s="975" t="s">
        <v>1609</v>
      </c>
      <c r="F365" s="975" t="s">
        <v>1689</v>
      </c>
      <c r="G365" s="975" t="s">
        <v>1690</v>
      </c>
      <c r="H365" s="975" t="s">
        <v>1691</v>
      </c>
      <c r="I365" s="974">
        <v>36316.53</v>
      </c>
    </row>
    <row r="366" spans="1:9" x14ac:dyDescent="0.25">
      <c r="A366" s="975" t="str">
        <f>Inek2020A3[[#This Row],[ZPD2]]</f>
        <v>ZP39.28</v>
      </c>
      <c r="B366" s="975" t="str">
        <f>Inek2020A3[[#This Row],[OPSKode]]</f>
        <v>8-800.6v</v>
      </c>
      <c r="C366" s="974">
        <f>Inek2020A3[[#This Row],[Betrag2]]</f>
        <v>39580.94</v>
      </c>
      <c r="D366" s="975" t="s">
        <v>1608</v>
      </c>
      <c r="E366" s="975" t="s">
        <v>1609</v>
      </c>
      <c r="F366" s="975" t="s">
        <v>1692</v>
      </c>
      <c r="G366" s="975" t="s">
        <v>1693</v>
      </c>
      <c r="H366" s="975" t="s">
        <v>1694</v>
      </c>
      <c r="I366" s="974">
        <v>39580.94</v>
      </c>
    </row>
    <row r="367" spans="1:9" x14ac:dyDescent="0.25">
      <c r="A367" s="975" t="str">
        <f>Inek2020A3[[#This Row],[ZPD2]]</f>
        <v>ZP39.29</v>
      </c>
      <c r="B367" s="975" t="str">
        <f>Inek2020A3[[#This Row],[OPSKode]]</f>
        <v>8-800.6w</v>
      </c>
      <c r="C367" s="974">
        <f>Inek2020A3[[#This Row],[Betrag2]]</f>
        <v>42845.34</v>
      </c>
      <c r="D367" s="975" t="s">
        <v>1608</v>
      </c>
      <c r="E367" s="975" t="s">
        <v>1609</v>
      </c>
      <c r="F367" s="975" t="s">
        <v>1695</v>
      </c>
      <c r="G367" s="975" t="s">
        <v>1696</v>
      </c>
      <c r="H367" s="975" t="s">
        <v>1697</v>
      </c>
      <c r="I367" s="974">
        <v>42845.34</v>
      </c>
    </row>
    <row r="368" spans="1:9" x14ac:dyDescent="0.25">
      <c r="A368" s="975" t="str">
        <f>Inek2020A3[[#This Row],[ZPD2]]</f>
        <v>ZP39.30</v>
      </c>
      <c r="B368" s="975" t="str">
        <f>Inek2020A3[[#This Row],[OPSKode]]</f>
        <v>8-800.6z</v>
      </c>
      <c r="C368" s="974">
        <f>Inek2020A3[[#This Row],[Betrag2]]</f>
        <v>46109.75</v>
      </c>
      <c r="D368" s="975" t="s">
        <v>1608</v>
      </c>
      <c r="E368" s="975" t="s">
        <v>1609</v>
      </c>
      <c r="F368" s="975" t="s">
        <v>1698</v>
      </c>
      <c r="G368" s="975" t="s">
        <v>1699</v>
      </c>
      <c r="H368" s="975" t="s">
        <v>1700</v>
      </c>
      <c r="I368" s="974">
        <v>46109.75</v>
      </c>
    </row>
    <row r="369" spans="1:9" x14ac:dyDescent="0.25">
      <c r="D369" s="975" t="s">
        <v>1701</v>
      </c>
      <c r="E369" s="975" t="s">
        <v>1702</v>
      </c>
      <c r="H369" s="975" t="s">
        <v>1703</v>
      </c>
    </row>
    <row r="370" spans="1:9" x14ac:dyDescent="0.25">
      <c r="A370" s="975" t="str">
        <f>Inek2020A3[[#This Row],[ZPD2]]</f>
        <v>ZP41.01</v>
      </c>
      <c r="B370" s="975" t="str">
        <f>Inek2020A3[[#This Row],[OPSKode]]</f>
        <v>6-002.q0</v>
      </c>
      <c r="C370" s="974">
        <f>Inek2020A3[[#This Row],[Betrag2]]</f>
        <v>239.39</v>
      </c>
      <c r="D370" s="975" t="s">
        <v>1701</v>
      </c>
      <c r="E370" s="975" t="s">
        <v>1702</v>
      </c>
      <c r="F370" s="975" t="s">
        <v>1704</v>
      </c>
      <c r="G370" s="975" t="s">
        <v>1705</v>
      </c>
      <c r="H370" s="975" t="s">
        <v>1706</v>
      </c>
      <c r="I370" s="974">
        <v>239.39</v>
      </c>
    </row>
    <row r="371" spans="1:9" x14ac:dyDescent="0.25">
      <c r="A371" s="975" t="str">
        <f>Inek2020A3[[#This Row],[ZPD2]]</f>
        <v>ZP41.02</v>
      </c>
      <c r="B371" s="975" t="str">
        <f>Inek2020A3[[#This Row],[OPSKode]]</f>
        <v>6-002.q1</v>
      </c>
      <c r="C371" s="974">
        <f>Inek2020A3[[#This Row],[Betrag2]]</f>
        <v>383.02</v>
      </c>
      <c r="D371" s="975" t="s">
        <v>1701</v>
      </c>
      <c r="E371" s="975" t="s">
        <v>1702</v>
      </c>
      <c r="F371" s="975" t="s">
        <v>1707</v>
      </c>
      <c r="G371" s="975" t="s">
        <v>1708</v>
      </c>
      <c r="H371" s="975" t="s">
        <v>1709</v>
      </c>
      <c r="I371" s="974">
        <v>383.02</v>
      </c>
    </row>
    <row r="372" spans="1:9" x14ac:dyDescent="0.25">
      <c r="A372" s="975" t="str">
        <f>Inek2020A3[[#This Row],[ZPD2]]</f>
        <v>ZP41.03</v>
      </c>
      <c r="B372" s="975" t="str">
        <f>Inek2020A3[[#This Row],[OPSKode]]</f>
        <v>6-002.q2</v>
      </c>
      <c r="C372" s="974">
        <f>Inek2020A3[[#This Row],[Betrag2]]</f>
        <v>542.61</v>
      </c>
      <c r="D372" s="975" t="s">
        <v>1701</v>
      </c>
      <c r="E372" s="975" t="s">
        <v>1702</v>
      </c>
      <c r="F372" s="975" t="s">
        <v>1710</v>
      </c>
      <c r="G372" s="975" t="s">
        <v>1711</v>
      </c>
      <c r="H372" s="975" t="s">
        <v>862</v>
      </c>
      <c r="I372" s="974">
        <v>542.61</v>
      </c>
    </row>
    <row r="373" spans="1:9" x14ac:dyDescent="0.25">
      <c r="A373" s="975" t="str">
        <f>Inek2020A3[[#This Row],[ZPD2]]</f>
        <v>ZP41.04</v>
      </c>
      <c r="B373" s="975" t="str">
        <f>Inek2020A3[[#This Row],[OPSKode]]</f>
        <v>6-002.q3</v>
      </c>
      <c r="C373" s="974">
        <f>Inek2020A3[[#This Row],[Betrag2]]</f>
        <v>734.12</v>
      </c>
      <c r="D373" s="975" t="s">
        <v>1701</v>
      </c>
      <c r="E373" s="975" t="s">
        <v>1702</v>
      </c>
      <c r="F373" s="975" t="s">
        <v>1712</v>
      </c>
      <c r="G373" s="975" t="s">
        <v>1713</v>
      </c>
      <c r="H373" s="975" t="s">
        <v>865</v>
      </c>
      <c r="I373" s="974">
        <v>734.12</v>
      </c>
    </row>
    <row r="374" spans="1:9" x14ac:dyDescent="0.25">
      <c r="A374" s="975" t="str">
        <f>Inek2020A3[[#This Row],[ZPD2]]</f>
        <v>ZP41.05</v>
      </c>
      <c r="B374" s="975" t="str">
        <f>Inek2020A3[[#This Row],[OPSKode]]</f>
        <v>6-002.q4</v>
      </c>
      <c r="C374" s="974">
        <f>Inek2020A3[[#This Row],[Betrag2]]</f>
        <v>924.65</v>
      </c>
      <c r="D374" s="975" t="s">
        <v>1701</v>
      </c>
      <c r="E374" s="975" t="s">
        <v>1702</v>
      </c>
      <c r="F374" s="975" t="s">
        <v>1714</v>
      </c>
      <c r="G374" s="975" t="s">
        <v>1715</v>
      </c>
      <c r="H374" s="975" t="s">
        <v>868</v>
      </c>
      <c r="I374" s="974">
        <v>924.65</v>
      </c>
    </row>
    <row r="375" spans="1:9" x14ac:dyDescent="0.25">
      <c r="A375" s="975" t="str">
        <f>Inek2020A3[[#This Row],[ZPD2]]</f>
        <v>ZP41.06</v>
      </c>
      <c r="B375" s="975" t="str">
        <f>Inek2020A3[[#This Row],[OPSKode]]</f>
        <v>6-002.q5</v>
      </c>
      <c r="C375" s="974">
        <f>Inek2020A3[[#This Row],[Betrag2]]</f>
        <v>1117.1400000000001</v>
      </c>
      <c r="D375" s="975" t="s">
        <v>1701</v>
      </c>
      <c r="E375" s="975" t="s">
        <v>1702</v>
      </c>
      <c r="F375" s="975" t="s">
        <v>1716</v>
      </c>
      <c r="G375" s="975" t="s">
        <v>1717</v>
      </c>
      <c r="H375" s="975" t="s">
        <v>871</v>
      </c>
      <c r="I375" s="974">
        <v>1117.1400000000001</v>
      </c>
    </row>
    <row r="376" spans="1:9" x14ac:dyDescent="0.25">
      <c r="A376" s="975" t="str">
        <f>Inek2020A3[[#This Row],[ZPD2]]</f>
        <v>ZP41.07</v>
      </c>
      <c r="B376" s="975" t="str">
        <f>Inek2020A3[[#This Row],[OPSKode]]</f>
        <v>6-002.q6</v>
      </c>
      <c r="C376" s="974">
        <f>Inek2020A3[[#This Row],[Betrag2]]</f>
        <v>1308.6500000000001</v>
      </c>
      <c r="D376" s="975" t="s">
        <v>1701</v>
      </c>
      <c r="E376" s="975" t="s">
        <v>1702</v>
      </c>
      <c r="F376" s="975" t="s">
        <v>1718</v>
      </c>
      <c r="G376" s="975" t="s">
        <v>1719</v>
      </c>
      <c r="H376" s="975" t="s">
        <v>874</v>
      </c>
      <c r="I376" s="974">
        <v>1308.6500000000001</v>
      </c>
    </row>
    <row r="377" spans="1:9" x14ac:dyDescent="0.25">
      <c r="A377" s="975" t="str">
        <f>Inek2020A3[[#This Row],[ZPD2]]</f>
        <v>ZP41.08</v>
      </c>
      <c r="B377" s="975" t="str">
        <f>Inek2020A3[[#This Row],[OPSKode]]</f>
        <v>6-002.q7</v>
      </c>
      <c r="C377" s="974">
        <f>Inek2020A3[[#This Row],[Betrag2]]</f>
        <v>1500.16</v>
      </c>
      <c r="D377" s="975" t="s">
        <v>1701</v>
      </c>
      <c r="E377" s="975" t="s">
        <v>1702</v>
      </c>
      <c r="F377" s="975" t="s">
        <v>1720</v>
      </c>
      <c r="G377" s="975" t="s">
        <v>1721</v>
      </c>
      <c r="H377" s="975" t="s">
        <v>877</v>
      </c>
      <c r="I377" s="974">
        <v>1500.16</v>
      </c>
    </row>
    <row r="378" spans="1:9" x14ac:dyDescent="0.25">
      <c r="A378" s="975" t="str">
        <f>Inek2020A3[[#This Row],[ZPD2]]</f>
        <v>ZP41.09</v>
      </c>
      <c r="B378" s="975" t="str">
        <f>Inek2020A3[[#This Row],[OPSKode]]</f>
        <v>6-002.q8</v>
      </c>
      <c r="C378" s="974">
        <f>Inek2020A3[[#This Row],[Betrag2]]</f>
        <v>1691.67</v>
      </c>
      <c r="D378" s="975" t="s">
        <v>1701</v>
      </c>
      <c r="E378" s="975" t="s">
        <v>1702</v>
      </c>
      <c r="F378" s="975" t="s">
        <v>1722</v>
      </c>
      <c r="G378" s="975" t="s">
        <v>1723</v>
      </c>
      <c r="H378" s="975" t="s">
        <v>1724</v>
      </c>
      <c r="I378" s="974">
        <v>1691.67</v>
      </c>
    </row>
    <row r="379" spans="1:9" x14ac:dyDescent="0.25">
      <c r="A379" s="975" t="str">
        <f>Inek2020A3[[#This Row],[ZPD2]]</f>
        <v>ZP41.10</v>
      </c>
      <c r="B379" s="975" t="str">
        <f>Inek2020A3[[#This Row],[OPSKode]]</f>
        <v>6-002.q9</v>
      </c>
      <c r="C379" s="974">
        <f>Inek2020A3[[#This Row],[Betrag2]]</f>
        <v>1947.02</v>
      </c>
      <c r="D379" s="975" t="s">
        <v>1701</v>
      </c>
      <c r="E379" s="975" t="s">
        <v>1702</v>
      </c>
      <c r="F379" s="975" t="s">
        <v>1725</v>
      </c>
      <c r="G379" s="975" t="s">
        <v>1726</v>
      </c>
      <c r="H379" s="975" t="s">
        <v>1727</v>
      </c>
      <c r="I379" s="974">
        <v>1947.02</v>
      </c>
    </row>
    <row r="380" spans="1:9" x14ac:dyDescent="0.25">
      <c r="A380" s="975" t="str">
        <f>Inek2020A3[[#This Row],[ZPD2]]</f>
        <v>ZP41.11</v>
      </c>
      <c r="B380" s="975" t="str">
        <f>Inek2020A3[[#This Row],[OPSKode]]</f>
        <v>6-002.qa</v>
      </c>
      <c r="C380" s="974">
        <f>Inek2020A3[[#This Row],[Betrag2]]</f>
        <v>2330.04</v>
      </c>
      <c r="D380" s="975" t="s">
        <v>1701</v>
      </c>
      <c r="E380" s="975" t="s">
        <v>1702</v>
      </c>
      <c r="F380" s="975" t="s">
        <v>1728</v>
      </c>
      <c r="G380" s="975" t="s">
        <v>1729</v>
      </c>
      <c r="H380" s="975" t="s">
        <v>1730</v>
      </c>
      <c r="I380" s="974">
        <v>2330.04</v>
      </c>
    </row>
    <row r="381" spans="1:9" x14ac:dyDescent="0.25">
      <c r="A381" s="975" t="str">
        <f>Inek2020A3[[#This Row],[ZPD2]]</f>
        <v>ZP41.12</v>
      </c>
      <c r="B381" s="975" t="str">
        <f>Inek2020A3[[#This Row],[OPSKode]]</f>
        <v>6-002.qb</v>
      </c>
      <c r="C381" s="974">
        <f>Inek2020A3[[#This Row],[Betrag2]]</f>
        <v>2713.06</v>
      </c>
      <c r="D381" s="975" t="s">
        <v>1701</v>
      </c>
      <c r="E381" s="975" t="s">
        <v>1702</v>
      </c>
      <c r="F381" s="975" t="s">
        <v>1731</v>
      </c>
      <c r="G381" s="975" t="s">
        <v>1732</v>
      </c>
      <c r="H381" s="975" t="s">
        <v>1733</v>
      </c>
      <c r="I381" s="974">
        <v>2713.06</v>
      </c>
    </row>
    <row r="382" spans="1:9" x14ac:dyDescent="0.25">
      <c r="A382" s="975" t="str">
        <f>Inek2020A3[[#This Row],[ZPD2]]</f>
        <v>ZP41.13</v>
      </c>
      <c r="B382" s="975" t="str">
        <f>Inek2020A3[[#This Row],[OPSKode]]</f>
        <v>6-002.qc</v>
      </c>
      <c r="C382" s="974">
        <f>Inek2020A3[[#This Row],[Betrag2]]</f>
        <v>3096.08</v>
      </c>
      <c r="D382" s="975" t="s">
        <v>1701</v>
      </c>
      <c r="E382" s="975" t="s">
        <v>1702</v>
      </c>
      <c r="F382" s="975" t="s">
        <v>1734</v>
      </c>
      <c r="G382" s="975" t="s">
        <v>1735</v>
      </c>
      <c r="H382" s="975" t="s">
        <v>1736</v>
      </c>
      <c r="I382" s="974">
        <v>3096.08</v>
      </c>
    </row>
    <row r="383" spans="1:9" x14ac:dyDescent="0.25">
      <c r="A383" s="975" t="str">
        <f>Inek2020A3[[#This Row],[ZPD2]]</f>
        <v>ZP41.14</v>
      </c>
      <c r="B383" s="975" t="str">
        <f>Inek2020A3[[#This Row],[OPSKode]]</f>
        <v>6-002.qd</v>
      </c>
      <c r="C383" s="974">
        <f>Inek2020A3[[#This Row],[Betrag2]]</f>
        <v>3479.1</v>
      </c>
      <c r="D383" s="975" t="s">
        <v>1701</v>
      </c>
      <c r="E383" s="975" t="s">
        <v>1702</v>
      </c>
      <c r="F383" s="975" t="s">
        <v>1737</v>
      </c>
      <c r="G383" s="975" t="s">
        <v>1738</v>
      </c>
      <c r="H383" s="975" t="s">
        <v>1739</v>
      </c>
      <c r="I383" s="974">
        <v>3479.1</v>
      </c>
    </row>
    <row r="384" spans="1:9" x14ac:dyDescent="0.25">
      <c r="A384" s="975" t="str">
        <f>Inek2020A3[[#This Row],[ZPD2]]</f>
        <v>ZP41.15</v>
      </c>
      <c r="B384" s="975" t="str">
        <f>Inek2020A3[[#This Row],[OPSKode]]</f>
        <v>6-002.qe</v>
      </c>
      <c r="C384" s="974">
        <f>Inek2020A3[[#This Row],[Betrag2]]</f>
        <v>3862.12</v>
      </c>
      <c r="D384" s="975" t="s">
        <v>1701</v>
      </c>
      <c r="E384" s="975" t="s">
        <v>1702</v>
      </c>
      <c r="F384" s="975" t="s">
        <v>1740</v>
      </c>
      <c r="G384" s="975" t="s">
        <v>1741</v>
      </c>
      <c r="H384" s="975" t="s">
        <v>1742</v>
      </c>
      <c r="I384" s="974">
        <v>3862.12</v>
      </c>
    </row>
    <row r="385" spans="1:9" x14ac:dyDescent="0.25">
      <c r="A385" s="975" t="str">
        <f>Inek2020A3[[#This Row],[ZPD2]]</f>
        <v>ZP41.16</v>
      </c>
      <c r="B385" s="975" t="str">
        <f>Inek2020A3[[#This Row],[OPSKode]]</f>
        <v>6-002.qf</v>
      </c>
      <c r="C385" s="974">
        <f>Inek2020A3[[#This Row],[Betrag2]]</f>
        <v>4755.83</v>
      </c>
      <c r="D385" s="975" t="s">
        <v>1701</v>
      </c>
      <c r="E385" s="975" t="s">
        <v>1702</v>
      </c>
      <c r="F385" s="975" t="s">
        <v>1743</v>
      </c>
      <c r="G385" s="975" t="s">
        <v>1744</v>
      </c>
      <c r="H385" s="975" t="s">
        <v>1745</v>
      </c>
      <c r="I385" s="974">
        <v>4755.83</v>
      </c>
    </row>
    <row r="386" spans="1:9" x14ac:dyDescent="0.25">
      <c r="A386" s="975" t="str">
        <f>Inek2020A3[[#This Row],[ZPD2]]</f>
        <v>ZP41.17</v>
      </c>
      <c r="B386" s="975" t="str">
        <f>Inek2020A3[[#This Row],[OPSKode]]</f>
        <v>6-002.qg</v>
      </c>
      <c r="C386" s="974">
        <f>Inek2020A3[[#This Row],[Betrag2]]</f>
        <v>6670.93</v>
      </c>
      <c r="D386" s="975" t="s">
        <v>1701</v>
      </c>
      <c r="E386" s="975" t="s">
        <v>1702</v>
      </c>
      <c r="F386" s="975" t="s">
        <v>1746</v>
      </c>
      <c r="G386" s="975" t="s">
        <v>1747</v>
      </c>
      <c r="H386" s="975" t="s">
        <v>1748</v>
      </c>
      <c r="I386" s="974">
        <v>6670.93</v>
      </c>
    </row>
    <row r="387" spans="1:9" x14ac:dyDescent="0.25">
      <c r="A387" s="975" t="str">
        <f>Inek2020A3[[#This Row],[ZPD2]]</f>
        <v>ZP41.18</v>
      </c>
      <c r="B387" s="975" t="str">
        <f>Inek2020A3[[#This Row],[OPSKode]]</f>
        <v>6-002.qh</v>
      </c>
      <c r="C387" s="974">
        <f>Inek2020A3[[#This Row],[Betrag2]]</f>
        <v>8586.0300000000007</v>
      </c>
      <c r="D387" s="975" t="s">
        <v>1701</v>
      </c>
      <c r="E387" s="975" t="s">
        <v>1702</v>
      </c>
      <c r="F387" s="975" t="s">
        <v>1749</v>
      </c>
      <c r="G387" s="975" t="s">
        <v>1750</v>
      </c>
      <c r="H387" s="975" t="s">
        <v>1751</v>
      </c>
      <c r="I387" s="974">
        <v>8586.0300000000007</v>
      </c>
    </row>
    <row r="388" spans="1:9" x14ac:dyDescent="0.25">
      <c r="A388" s="975" t="str">
        <f>Inek2020A3[[#This Row],[ZPD2]]</f>
        <v>ZP41.19</v>
      </c>
      <c r="B388" s="975" t="str">
        <f>Inek2020A3[[#This Row],[OPSKode]]</f>
        <v>6-002.qj</v>
      </c>
      <c r="C388" s="974">
        <f>Inek2020A3[[#This Row],[Betrag2]]</f>
        <v>10501.13</v>
      </c>
      <c r="D388" s="975" t="s">
        <v>1701</v>
      </c>
      <c r="E388" s="975" t="s">
        <v>1702</v>
      </c>
      <c r="F388" s="975" t="s">
        <v>1752</v>
      </c>
      <c r="G388" s="975" t="s">
        <v>1753</v>
      </c>
      <c r="H388" s="975" t="s">
        <v>1754</v>
      </c>
      <c r="I388" s="974">
        <v>10501.13</v>
      </c>
    </row>
    <row r="389" spans="1:9" x14ac:dyDescent="0.25">
      <c r="A389" s="975" t="str">
        <f>Inek2020A3[[#This Row],[ZPD2]]</f>
        <v>ZP41.20</v>
      </c>
      <c r="B389" s="975" t="str">
        <f>Inek2020A3[[#This Row],[OPSKode]]</f>
        <v>6-002.qk</v>
      </c>
      <c r="C389" s="974">
        <f>Inek2020A3[[#This Row],[Betrag2]]</f>
        <v>13373.78</v>
      </c>
      <c r="D389" s="975" t="s">
        <v>1701</v>
      </c>
      <c r="E389" s="975" t="s">
        <v>1702</v>
      </c>
      <c r="F389" s="975" t="s">
        <v>1755</v>
      </c>
      <c r="G389" s="975" t="s">
        <v>1756</v>
      </c>
      <c r="H389" s="975" t="s">
        <v>1757</v>
      </c>
      <c r="I389" s="974">
        <v>13373.78</v>
      </c>
    </row>
    <row r="390" spans="1:9" x14ac:dyDescent="0.25">
      <c r="A390" s="975" t="str">
        <f>Inek2020A3[[#This Row],[ZPD2]]</f>
        <v>ZP41.21</v>
      </c>
      <c r="B390" s="975" t="str">
        <f>Inek2020A3[[#This Row],[OPSKode]]</f>
        <v>6-002.qm</v>
      </c>
      <c r="C390" s="974">
        <f>Inek2020A3[[#This Row],[Betrag2]]</f>
        <v>18161.53</v>
      </c>
      <c r="D390" s="975" t="s">
        <v>1701</v>
      </c>
      <c r="E390" s="975" t="s">
        <v>1702</v>
      </c>
      <c r="F390" s="975" t="s">
        <v>1758</v>
      </c>
      <c r="G390" s="975" t="s">
        <v>1759</v>
      </c>
      <c r="H390" s="975" t="s">
        <v>1760</v>
      </c>
      <c r="I390" s="974">
        <v>18161.53</v>
      </c>
    </row>
    <row r="391" spans="1:9" x14ac:dyDescent="0.25">
      <c r="A391" s="975" t="str">
        <f>Inek2020A3[[#This Row],[ZPD2]]</f>
        <v>ZP41.22</v>
      </c>
      <c r="B391" s="975" t="str">
        <f>Inek2020A3[[#This Row],[OPSKode]]</f>
        <v>6-002.qn</v>
      </c>
      <c r="C391" s="974">
        <f>Inek2020A3[[#This Row],[Betrag2]]</f>
        <v>22949.279999999999</v>
      </c>
      <c r="D391" s="975" t="s">
        <v>1701</v>
      </c>
      <c r="E391" s="975" t="s">
        <v>1702</v>
      </c>
      <c r="F391" s="975" t="s">
        <v>1761</v>
      </c>
      <c r="G391" s="975" t="s">
        <v>1762</v>
      </c>
      <c r="H391" s="975" t="s">
        <v>1763</v>
      </c>
      <c r="I391" s="974">
        <v>22949.279999999999</v>
      </c>
    </row>
    <row r="392" spans="1:9" x14ac:dyDescent="0.25">
      <c r="A392" s="975" t="str">
        <f>Inek2020A3[[#This Row],[ZPD2]]</f>
        <v>ZP41.23</v>
      </c>
      <c r="B392" s="975" t="str">
        <f>Inek2020A3[[#This Row],[OPSKode]]</f>
        <v>6-002.qp</v>
      </c>
      <c r="C392" s="974">
        <f>Inek2020A3[[#This Row],[Betrag2]]</f>
        <v>29332.95</v>
      </c>
      <c r="D392" s="975" t="s">
        <v>1701</v>
      </c>
      <c r="E392" s="975" t="s">
        <v>1702</v>
      </c>
      <c r="F392" s="975" t="s">
        <v>1764</v>
      </c>
      <c r="G392" s="975" t="s">
        <v>1765</v>
      </c>
      <c r="H392" s="975" t="s">
        <v>1766</v>
      </c>
      <c r="I392" s="974">
        <v>29332.95</v>
      </c>
    </row>
    <row r="393" spans="1:9" x14ac:dyDescent="0.25">
      <c r="A393" s="975" t="str">
        <f>Inek2020A3[[#This Row],[ZPD2]]</f>
        <v>ZP41.24</v>
      </c>
      <c r="B393" s="975" t="str">
        <f>Inek2020A3[[#This Row],[OPSKode]]</f>
        <v>6-002.qq</v>
      </c>
      <c r="C393" s="974">
        <f>Inek2020A3[[#This Row],[Betrag2]]</f>
        <v>38908.449999999997</v>
      </c>
      <c r="D393" s="975" t="s">
        <v>1701</v>
      </c>
      <c r="E393" s="975" t="s">
        <v>1702</v>
      </c>
      <c r="F393" s="975" t="s">
        <v>1767</v>
      </c>
      <c r="G393" s="975" t="s">
        <v>1768</v>
      </c>
      <c r="H393" s="975" t="s">
        <v>1769</v>
      </c>
      <c r="I393" s="974">
        <v>38908.449999999997</v>
      </c>
    </row>
    <row r="394" spans="1:9" x14ac:dyDescent="0.25">
      <c r="A394" s="975" t="str">
        <f>Inek2020A3[[#This Row],[ZPD2]]</f>
        <v>ZP41.25</v>
      </c>
      <c r="B394" s="975" t="str">
        <f>Inek2020A3[[#This Row],[OPSKode]]</f>
        <v>6-002.qr</v>
      </c>
      <c r="C394" s="974">
        <f>Inek2020A3[[#This Row],[Betrag2]]</f>
        <v>48483.95</v>
      </c>
      <c r="D394" s="975" t="s">
        <v>1701</v>
      </c>
      <c r="E394" s="975" t="s">
        <v>1702</v>
      </c>
      <c r="F394" s="975" t="s">
        <v>1770</v>
      </c>
      <c r="G394" s="975" t="s">
        <v>1771</v>
      </c>
      <c r="H394" s="975" t="s">
        <v>1772</v>
      </c>
      <c r="I394" s="974">
        <v>48483.95</v>
      </c>
    </row>
    <row r="395" spans="1:9" x14ac:dyDescent="0.25">
      <c r="A395" s="975" t="str">
        <f>Inek2020A3[[#This Row],[ZPD2]]</f>
        <v>ZP41.26</v>
      </c>
      <c r="B395" s="975" t="str">
        <f>Inek2020A3[[#This Row],[OPSKode]]</f>
        <v>6-002.qs</v>
      </c>
      <c r="C395" s="974">
        <f>Inek2020A3[[#This Row],[Betrag2]]</f>
        <v>58059.45</v>
      </c>
      <c r="D395" s="975" t="s">
        <v>1701</v>
      </c>
      <c r="E395" s="975" t="s">
        <v>1702</v>
      </c>
      <c r="F395" s="975" t="s">
        <v>1773</v>
      </c>
      <c r="G395" s="975" t="s">
        <v>1774</v>
      </c>
      <c r="H395" s="975" t="s">
        <v>1775</v>
      </c>
      <c r="I395" s="974">
        <v>58059.45</v>
      </c>
    </row>
    <row r="396" spans="1:9" x14ac:dyDescent="0.25">
      <c r="A396" s="975" t="str">
        <f>Inek2020A3[[#This Row],[ZPD2]]</f>
        <v>ZP41.27</v>
      </c>
      <c r="B396" s="975" t="str">
        <f>Inek2020A3[[#This Row],[OPSKode]]</f>
        <v>6-002.qt</v>
      </c>
      <c r="C396" s="974">
        <f>Inek2020A3[[#This Row],[Betrag2]]</f>
        <v>67634.95</v>
      </c>
      <c r="D396" s="975" t="s">
        <v>1701</v>
      </c>
      <c r="E396" s="975" t="s">
        <v>1702</v>
      </c>
      <c r="F396" s="975" t="s">
        <v>1776</v>
      </c>
      <c r="G396" s="975" t="s">
        <v>1777</v>
      </c>
      <c r="H396" s="975" t="s">
        <v>1778</v>
      </c>
      <c r="I396" s="974">
        <v>67634.95</v>
      </c>
    </row>
    <row r="397" spans="1:9" x14ac:dyDescent="0.25">
      <c r="A397" s="975" t="str">
        <f>Inek2020A3[[#This Row],[ZPD2]]</f>
        <v>ZP41.28</v>
      </c>
      <c r="B397" s="975" t="str">
        <f>Inek2020A3[[#This Row],[OPSKode]]</f>
        <v>6-002.qu</v>
      </c>
      <c r="C397" s="974">
        <f>Inek2020A3[[#This Row],[Betrag2]]</f>
        <v>77210.45</v>
      </c>
      <c r="D397" s="975" t="s">
        <v>1701</v>
      </c>
      <c r="E397" s="975" t="s">
        <v>1702</v>
      </c>
      <c r="F397" s="975" t="s">
        <v>1779</v>
      </c>
      <c r="G397" s="975" t="s">
        <v>1780</v>
      </c>
      <c r="H397" s="975" t="s">
        <v>1781</v>
      </c>
      <c r="I397" s="974">
        <v>77210.45</v>
      </c>
    </row>
    <row r="398" spans="1:9" x14ac:dyDescent="0.25">
      <c r="A398" s="975" t="str">
        <f>Inek2020A3[[#This Row],[ZPD2]]</f>
        <v>ZP41.29</v>
      </c>
      <c r="B398" s="975" t="str">
        <f>Inek2020A3[[#This Row],[OPSKode]]</f>
        <v>6-002.qv</v>
      </c>
      <c r="C398" s="974">
        <f>Inek2020A3[[#This Row],[Betrag2]]</f>
        <v>86785.95</v>
      </c>
      <c r="D398" s="975" t="s">
        <v>1701</v>
      </c>
      <c r="E398" s="975" t="s">
        <v>1702</v>
      </c>
      <c r="F398" s="975" t="s">
        <v>1782</v>
      </c>
      <c r="G398" s="975" t="s">
        <v>1783</v>
      </c>
      <c r="H398" s="975" t="s">
        <v>1784</v>
      </c>
      <c r="I398" s="974">
        <v>86785.95</v>
      </c>
    </row>
    <row r="399" spans="1:9" x14ac:dyDescent="0.25">
      <c r="D399" s="975" t="s">
        <v>1785</v>
      </c>
      <c r="E399" s="975" t="s">
        <v>1786</v>
      </c>
      <c r="H399" s="975" t="s">
        <v>1787</v>
      </c>
    </row>
    <row r="400" spans="1:9" x14ac:dyDescent="0.25">
      <c r="A400" s="975" t="str">
        <f>Inek2020A3[[#This Row],[ZPD2]]</f>
        <v>ZP44.01</v>
      </c>
      <c r="B400" s="975" t="str">
        <f>Inek2020A3[[#This Row],[OPSKode]]</f>
        <v>6-002.c0</v>
      </c>
      <c r="C400" s="974">
        <f>Inek2020A3[[#This Row],[Betrag2]]</f>
        <v>188.85</v>
      </c>
      <c r="D400" s="975" t="s">
        <v>1785</v>
      </c>
      <c r="E400" s="975" t="s">
        <v>1786</v>
      </c>
      <c r="F400" s="975" t="s">
        <v>1788</v>
      </c>
      <c r="G400" s="975" t="s">
        <v>1789</v>
      </c>
      <c r="H400" s="975" t="s">
        <v>1790</v>
      </c>
      <c r="I400" s="974">
        <v>188.85</v>
      </c>
    </row>
    <row r="401" spans="1:9" x14ac:dyDescent="0.25">
      <c r="A401" s="975" t="str">
        <f>Inek2020A3[[#This Row],[ZPD2]]</f>
        <v>ZP44.02</v>
      </c>
      <c r="B401" s="975" t="str">
        <f>Inek2020A3[[#This Row],[OPSKode]]</f>
        <v>6-002.c1</v>
      </c>
      <c r="C401" s="974">
        <f>Inek2020A3[[#This Row],[Betrag2]]</f>
        <v>330.49</v>
      </c>
      <c r="D401" s="975" t="s">
        <v>1785</v>
      </c>
      <c r="E401" s="975" t="s">
        <v>1786</v>
      </c>
      <c r="F401" s="975" t="s">
        <v>1791</v>
      </c>
      <c r="G401" s="975" t="s">
        <v>1792</v>
      </c>
      <c r="H401" s="975" t="s">
        <v>1793</v>
      </c>
      <c r="I401" s="974">
        <v>330.49</v>
      </c>
    </row>
    <row r="402" spans="1:9" x14ac:dyDescent="0.25">
      <c r="A402" s="975" t="str">
        <f>Inek2020A3[[#This Row],[ZPD2]]</f>
        <v>ZP44.03</v>
      </c>
      <c r="B402" s="975" t="str">
        <f>Inek2020A3[[#This Row],[OPSKode]]</f>
        <v>6-002.c2</v>
      </c>
      <c r="C402" s="974">
        <f>Inek2020A3[[#This Row],[Betrag2]]</f>
        <v>472.13</v>
      </c>
      <c r="D402" s="975" t="s">
        <v>1785</v>
      </c>
      <c r="E402" s="975" t="s">
        <v>1786</v>
      </c>
      <c r="F402" s="975" t="s">
        <v>1794</v>
      </c>
      <c r="G402" s="975" t="s">
        <v>1795</v>
      </c>
      <c r="H402" s="975" t="s">
        <v>1796</v>
      </c>
      <c r="I402" s="974">
        <v>472.13</v>
      </c>
    </row>
    <row r="403" spans="1:9" x14ac:dyDescent="0.25">
      <c r="A403" s="975" t="str">
        <f>Inek2020A3[[#This Row],[ZPD2]]</f>
        <v>ZP44.04</v>
      </c>
      <c r="B403" s="975" t="str">
        <f>Inek2020A3[[#This Row],[OPSKode]]</f>
        <v>6-002.c3</v>
      </c>
      <c r="C403" s="974">
        <f>Inek2020A3[[#This Row],[Betrag2]]</f>
        <v>613.77</v>
      </c>
      <c r="D403" s="975" t="s">
        <v>1785</v>
      </c>
      <c r="E403" s="975" t="s">
        <v>1786</v>
      </c>
      <c r="F403" s="975" t="s">
        <v>1797</v>
      </c>
      <c r="G403" s="975" t="s">
        <v>1798</v>
      </c>
      <c r="H403" s="975" t="s">
        <v>1799</v>
      </c>
      <c r="I403" s="974">
        <v>613.77</v>
      </c>
    </row>
    <row r="404" spans="1:9" x14ac:dyDescent="0.25">
      <c r="A404" s="975" t="str">
        <f>Inek2020A3[[#This Row],[ZPD2]]</f>
        <v>ZP44.05</v>
      </c>
      <c r="B404" s="975" t="str">
        <f>Inek2020A3[[#This Row],[OPSKode]]</f>
        <v>6-002.c4</v>
      </c>
      <c r="C404" s="974">
        <f>Inek2020A3[[#This Row],[Betrag2]]</f>
        <v>755.41</v>
      </c>
      <c r="D404" s="975" t="s">
        <v>1785</v>
      </c>
      <c r="E404" s="975" t="s">
        <v>1786</v>
      </c>
      <c r="F404" s="975" t="s">
        <v>1800</v>
      </c>
      <c r="G404" s="975" t="s">
        <v>1801</v>
      </c>
      <c r="H404" s="975" t="s">
        <v>1802</v>
      </c>
      <c r="I404" s="974">
        <v>755.41</v>
      </c>
    </row>
    <row r="405" spans="1:9" x14ac:dyDescent="0.25">
      <c r="A405" s="975" t="str">
        <f>Inek2020A3[[#This Row],[ZPD2]]</f>
        <v>ZP44.06</v>
      </c>
      <c r="B405" s="975" t="str">
        <f>Inek2020A3[[#This Row],[OPSKode]]</f>
        <v>6-002.c5</v>
      </c>
      <c r="C405" s="974">
        <f>Inek2020A3[[#This Row],[Betrag2]]</f>
        <v>897.05</v>
      </c>
      <c r="D405" s="975" t="s">
        <v>1785</v>
      </c>
      <c r="E405" s="975" t="s">
        <v>1786</v>
      </c>
      <c r="F405" s="975" t="s">
        <v>1803</v>
      </c>
      <c r="G405" s="975" t="s">
        <v>1804</v>
      </c>
      <c r="H405" s="975" t="s">
        <v>1805</v>
      </c>
      <c r="I405" s="974">
        <v>897.05</v>
      </c>
    </row>
    <row r="406" spans="1:9" x14ac:dyDescent="0.25">
      <c r="A406" s="975" t="str">
        <f>Inek2020A3[[#This Row],[ZPD2]]</f>
        <v>ZP44.07</v>
      </c>
      <c r="B406" s="975" t="str">
        <f>Inek2020A3[[#This Row],[OPSKode]]</f>
        <v>6-002.c6</v>
      </c>
      <c r="C406" s="974">
        <f>Inek2020A3[[#This Row],[Betrag2]]</f>
        <v>1038.69</v>
      </c>
      <c r="D406" s="975" t="s">
        <v>1785</v>
      </c>
      <c r="E406" s="975" t="s">
        <v>1786</v>
      </c>
      <c r="F406" s="975" t="s">
        <v>1806</v>
      </c>
      <c r="G406" s="975" t="s">
        <v>1807</v>
      </c>
      <c r="H406" s="975" t="s">
        <v>1808</v>
      </c>
      <c r="I406" s="974">
        <v>1038.69</v>
      </c>
    </row>
    <row r="407" spans="1:9" x14ac:dyDescent="0.25">
      <c r="A407" s="975" t="str">
        <f>Inek2020A3[[#This Row],[ZPD2]]</f>
        <v>ZP44.08</v>
      </c>
      <c r="B407" s="975" t="str">
        <f>Inek2020A3[[#This Row],[OPSKode]]</f>
        <v>6-002.c7</v>
      </c>
      <c r="C407" s="974">
        <f>Inek2020A3[[#This Row],[Betrag2]]</f>
        <v>1180.33</v>
      </c>
      <c r="D407" s="975" t="s">
        <v>1785</v>
      </c>
      <c r="E407" s="975" t="s">
        <v>1786</v>
      </c>
      <c r="F407" s="975" t="s">
        <v>1809</v>
      </c>
      <c r="G407" s="975" t="s">
        <v>1810</v>
      </c>
      <c r="H407" s="975" t="s">
        <v>1811</v>
      </c>
      <c r="I407" s="974">
        <v>1180.33</v>
      </c>
    </row>
    <row r="408" spans="1:9" x14ac:dyDescent="0.25">
      <c r="A408" s="975" t="str">
        <f>Inek2020A3[[#This Row],[ZPD2]]</f>
        <v>ZP44.09</v>
      </c>
      <c r="B408" s="975" t="str">
        <f>Inek2020A3[[#This Row],[OPSKode]]</f>
        <v>6-002.c8</v>
      </c>
      <c r="C408" s="974">
        <f>Inek2020A3[[#This Row],[Betrag2]]</f>
        <v>1321.97</v>
      </c>
      <c r="D408" s="975" t="s">
        <v>1785</v>
      </c>
      <c r="E408" s="975" t="s">
        <v>1786</v>
      </c>
      <c r="F408" s="975" t="s">
        <v>1812</v>
      </c>
      <c r="G408" s="975" t="s">
        <v>1813</v>
      </c>
      <c r="H408" s="975" t="s">
        <v>1814</v>
      </c>
      <c r="I408" s="974">
        <v>1321.97</v>
      </c>
    </row>
    <row r="409" spans="1:9" x14ac:dyDescent="0.25">
      <c r="A409" s="975" t="str">
        <f>Inek2020A3[[#This Row],[ZPD2]]</f>
        <v>ZP44.10</v>
      </c>
      <c r="B409" s="975" t="str">
        <f>Inek2020A3[[#This Row],[OPSKode]]</f>
        <v>6-002.c9</v>
      </c>
      <c r="C409" s="974">
        <f>Inek2020A3[[#This Row],[Betrag2]]</f>
        <v>1510.83</v>
      </c>
      <c r="D409" s="975" t="s">
        <v>1785</v>
      </c>
      <c r="E409" s="975" t="s">
        <v>1786</v>
      </c>
      <c r="F409" s="975" t="s">
        <v>1815</v>
      </c>
      <c r="G409" s="975" t="s">
        <v>1816</v>
      </c>
      <c r="H409" s="975" t="s">
        <v>1817</v>
      </c>
      <c r="I409" s="974">
        <v>1510.83</v>
      </c>
    </row>
    <row r="410" spans="1:9" x14ac:dyDescent="0.25">
      <c r="A410" s="975" t="str">
        <f>Inek2020A3[[#This Row],[ZPD2]]</f>
        <v>ZP44.11</v>
      </c>
      <c r="B410" s="975" t="str">
        <f>Inek2020A3[[#This Row],[OPSKode]]</f>
        <v>6-002.ca</v>
      </c>
      <c r="C410" s="974">
        <f>Inek2020A3[[#This Row],[Betrag2]]</f>
        <v>1794.11</v>
      </c>
      <c r="D410" s="975" t="s">
        <v>1785</v>
      </c>
      <c r="E410" s="975" t="s">
        <v>1786</v>
      </c>
      <c r="F410" s="975" t="s">
        <v>1818</v>
      </c>
      <c r="G410" s="975" t="s">
        <v>1819</v>
      </c>
      <c r="H410" s="975" t="s">
        <v>1820</v>
      </c>
      <c r="I410" s="974">
        <v>1794.11</v>
      </c>
    </row>
    <row r="411" spans="1:9" x14ac:dyDescent="0.25">
      <c r="A411" s="975" t="str">
        <f>Inek2020A3[[#This Row],[ZPD2]]</f>
        <v>ZP44.12</v>
      </c>
      <c r="B411" s="975" t="str">
        <f>Inek2020A3[[#This Row],[OPSKode]]</f>
        <v>6-002.cb</v>
      </c>
      <c r="C411" s="974">
        <f>Inek2020A3[[#This Row],[Betrag2]]</f>
        <v>2077.39</v>
      </c>
      <c r="D411" s="975" t="s">
        <v>1785</v>
      </c>
      <c r="E411" s="975" t="s">
        <v>1786</v>
      </c>
      <c r="F411" s="975" t="s">
        <v>1821</v>
      </c>
      <c r="G411" s="975" t="s">
        <v>1822</v>
      </c>
      <c r="H411" s="975" t="s">
        <v>1823</v>
      </c>
      <c r="I411" s="974">
        <v>2077.39</v>
      </c>
    </row>
    <row r="412" spans="1:9" x14ac:dyDescent="0.25">
      <c r="A412" s="975" t="str">
        <f>Inek2020A3[[#This Row],[ZPD2]]</f>
        <v>ZP44.13</v>
      </c>
      <c r="B412" s="975" t="str">
        <f>Inek2020A3[[#This Row],[OPSKode]]</f>
        <v>6-002.cc</v>
      </c>
      <c r="C412" s="974">
        <f>Inek2020A3[[#This Row],[Betrag2]]</f>
        <v>2360.67</v>
      </c>
      <c r="D412" s="975" t="s">
        <v>1785</v>
      </c>
      <c r="E412" s="975" t="s">
        <v>1786</v>
      </c>
      <c r="F412" s="975" t="s">
        <v>1824</v>
      </c>
      <c r="G412" s="975" t="s">
        <v>1825</v>
      </c>
      <c r="H412" s="975" t="s">
        <v>1826</v>
      </c>
      <c r="I412" s="974">
        <v>2360.67</v>
      </c>
    </row>
    <row r="413" spans="1:9" x14ac:dyDescent="0.25">
      <c r="A413" s="975" t="str">
        <f>Inek2020A3[[#This Row],[ZPD2]]</f>
        <v>ZP44.14</v>
      </c>
      <c r="B413" s="975" t="str">
        <f>Inek2020A3[[#This Row],[OPSKode]]</f>
        <v>6-002.cd</v>
      </c>
      <c r="C413" s="974">
        <f>Inek2020A3[[#This Row],[Betrag2]]</f>
        <v>2643.95</v>
      </c>
      <c r="D413" s="975" t="s">
        <v>1785</v>
      </c>
      <c r="E413" s="975" t="s">
        <v>1786</v>
      </c>
      <c r="F413" s="975" t="s">
        <v>1827</v>
      </c>
      <c r="G413" s="975" t="s">
        <v>1828</v>
      </c>
      <c r="H413" s="975" t="s">
        <v>1829</v>
      </c>
      <c r="I413" s="974">
        <v>2643.95</v>
      </c>
    </row>
    <row r="414" spans="1:9" x14ac:dyDescent="0.25">
      <c r="A414" s="975" t="str">
        <f>Inek2020A3[[#This Row],[ZPD2]]</f>
        <v>ZP44.15</v>
      </c>
      <c r="B414" s="975" t="str">
        <f>Inek2020A3[[#This Row],[OPSKode]]</f>
        <v>6-002.ce</v>
      </c>
      <c r="C414" s="974">
        <f>Inek2020A3[[#This Row],[Betrag2]]</f>
        <v>2927.23</v>
      </c>
      <c r="D414" s="975" t="s">
        <v>1785</v>
      </c>
      <c r="E414" s="975" t="s">
        <v>1786</v>
      </c>
      <c r="F414" s="975" t="s">
        <v>1830</v>
      </c>
      <c r="G414" s="975" t="s">
        <v>1831</v>
      </c>
      <c r="H414" s="975" t="s">
        <v>1832</v>
      </c>
      <c r="I414" s="974">
        <v>2927.23</v>
      </c>
    </row>
    <row r="415" spans="1:9" x14ac:dyDescent="0.25">
      <c r="A415" s="975" t="str">
        <f>Inek2020A3[[#This Row],[ZPD2]]</f>
        <v>ZP44.16</v>
      </c>
      <c r="B415" s="975" t="str">
        <f>Inek2020A3[[#This Row],[OPSKode]]</f>
        <v>6-002.cg</v>
      </c>
      <c r="C415" s="974">
        <f>Inek2020A3[[#This Row],[Betrag2]]</f>
        <v>3304.93</v>
      </c>
      <c r="D415" s="975" t="s">
        <v>1785</v>
      </c>
      <c r="E415" s="975" t="s">
        <v>1786</v>
      </c>
      <c r="F415" s="975" t="s">
        <v>1833</v>
      </c>
      <c r="G415" s="975" t="s">
        <v>1834</v>
      </c>
      <c r="H415" s="975" t="s">
        <v>1835</v>
      </c>
      <c r="I415" s="974">
        <v>3304.93</v>
      </c>
    </row>
    <row r="416" spans="1:9" x14ac:dyDescent="0.25">
      <c r="A416" s="975" t="str">
        <f>Inek2020A3[[#This Row],[ZPD2]]</f>
        <v>ZP44.17</v>
      </c>
      <c r="B416" s="975" t="str">
        <f>Inek2020A3[[#This Row],[OPSKode]]</f>
        <v>6-002.ch</v>
      </c>
      <c r="C416" s="974">
        <f>Inek2020A3[[#This Row],[Betrag2]]</f>
        <v>3871.49</v>
      </c>
      <c r="D416" s="975" t="s">
        <v>1785</v>
      </c>
      <c r="E416" s="975" t="s">
        <v>1786</v>
      </c>
      <c r="F416" s="975" t="s">
        <v>1836</v>
      </c>
      <c r="G416" s="975" t="s">
        <v>1837</v>
      </c>
      <c r="H416" s="975" t="s">
        <v>1838</v>
      </c>
      <c r="I416" s="974">
        <v>3871.49</v>
      </c>
    </row>
    <row r="417" spans="1:9" x14ac:dyDescent="0.25">
      <c r="A417" s="975" t="str">
        <f>Inek2020A3[[#This Row],[ZPD2]]</f>
        <v>ZP44.18</v>
      </c>
      <c r="B417" s="975" t="str">
        <f>Inek2020A3[[#This Row],[OPSKode]]</f>
        <v>6-002.cj</v>
      </c>
      <c r="C417" s="974">
        <f>Inek2020A3[[#This Row],[Betrag2]]</f>
        <v>4438.05</v>
      </c>
      <c r="D417" s="975" t="s">
        <v>1785</v>
      </c>
      <c r="E417" s="975" t="s">
        <v>1786</v>
      </c>
      <c r="F417" s="975" t="s">
        <v>1839</v>
      </c>
      <c r="G417" s="975" t="s">
        <v>1840</v>
      </c>
      <c r="H417" s="975" t="s">
        <v>1841</v>
      </c>
      <c r="I417" s="974">
        <v>4438.05</v>
      </c>
    </row>
    <row r="418" spans="1:9" x14ac:dyDescent="0.25">
      <c r="A418" s="975" t="str">
        <f>Inek2020A3[[#This Row],[ZPD2]]</f>
        <v>ZP44.19</v>
      </c>
      <c r="B418" s="975" t="str">
        <f>Inek2020A3[[#This Row],[OPSKode]]</f>
        <v>6-002.ck</v>
      </c>
      <c r="C418" s="974">
        <f>Inek2020A3[[#This Row],[Betrag2]]</f>
        <v>5193.47</v>
      </c>
      <c r="D418" s="975" t="s">
        <v>1785</v>
      </c>
      <c r="E418" s="975" t="s">
        <v>1786</v>
      </c>
      <c r="F418" s="975" t="s">
        <v>1842</v>
      </c>
      <c r="G418" s="975" t="s">
        <v>1843</v>
      </c>
      <c r="H418" s="975" t="s">
        <v>1844</v>
      </c>
      <c r="I418" s="974">
        <v>5193.47</v>
      </c>
    </row>
    <row r="419" spans="1:9" x14ac:dyDescent="0.25">
      <c r="A419" s="975" t="str">
        <f>Inek2020A3[[#This Row],[ZPD2]]</f>
        <v>ZP44.20</v>
      </c>
      <c r="B419" s="975" t="str">
        <f>Inek2020A3[[#This Row],[OPSKode]]</f>
        <v>6-002.cm</v>
      </c>
      <c r="C419" s="974">
        <f>Inek2020A3[[#This Row],[Betrag2]]</f>
        <v>6326.59</v>
      </c>
      <c r="D419" s="975" t="s">
        <v>1785</v>
      </c>
      <c r="E419" s="975" t="s">
        <v>1786</v>
      </c>
      <c r="F419" s="975" t="s">
        <v>1845</v>
      </c>
      <c r="G419" s="975" t="s">
        <v>1846</v>
      </c>
      <c r="H419" s="975" t="s">
        <v>1847</v>
      </c>
      <c r="I419" s="974">
        <v>6326.59</v>
      </c>
    </row>
    <row r="420" spans="1:9" x14ac:dyDescent="0.25">
      <c r="A420" s="975" t="str">
        <f>Inek2020A3[[#This Row],[ZPD2]]</f>
        <v>ZP44.21</v>
      </c>
      <c r="B420" s="975" t="str">
        <f>Inek2020A3[[#This Row],[OPSKode]]</f>
        <v>6-002.cn</v>
      </c>
      <c r="C420" s="974">
        <f>Inek2020A3[[#This Row],[Betrag2]]</f>
        <v>7459.71</v>
      </c>
      <c r="D420" s="975" t="s">
        <v>1785</v>
      </c>
      <c r="E420" s="975" t="s">
        <v>1786</v>
      </c>
      <c r="F420" s="975" t="s">
        <v>1848</v>
      </c>
      <c r="G420" s="975" t="s">
        <v>1849</v>
      </c>
      <c r="H420" s="975" t="s">
        <v>1850</v>
      </c>
      <c r="I420" s="974">
        <v>7459.71</v>
      </c>
    </row>
    <row r="421" spans="1:9" x14ac:dyDescent="0.25">
      <c r="A421" s="975" t="str">
        <f>Inek2020A3[[#This Row],[ZPD2]]</f>
        <v>ZP44.22</v>
      </c>
      <c r="B421" s="975" t="str">
        <f>Inek2020A3[[#This Row],[OPSKode]]</f>
        <v>6-002.cp</v>
      </c>
      <c r="C421" s="974">
        <f>Inek2020A3[[#This Row],[Betrag2]]</f>
        <v>8592.83</v>
      </c>
      <c r="D421" s="975" t="s">
        <v>1785</v>
      </c>
      <c r="E421" s="975" t="s">
        <v>1786</v>
      </c>
      <c r="F421" s="975" t="s">
        <v>1851</v>
      </c>
      <c r="G421" s="975" t="s">
        <v>1852</v>
      </c>
      <c r="H421" s="975" t="s">
        <v>1853</v>
      </c>
      <c r="I421" s="974">
        <v>8592.83</v>
      </c>
    </row>
    <row r="422" spans="1:9" x14ac:dyDescent="0.25">
      <c r="D422" s="975" t="s">
        <v>1854</v>
      </c>
      <c r="E422" s="975" t="s">
        <v>1855</v>
      </c>
      <c r="H422" s="975" t="s">
        <v>1856</v>
      </c>
    </row>
    <row r="423" spans="1:9" x14ac:dyDescent="0.25">
      <c r="A423" s="975" t="str">
        <f>Inek2020A3[[#This Row],[ZPD2]]</f>
        <v>ZP47.01</v>
      </c>
      <c r="B423" s="975" t="str">
        <f>Inek2020A3[[#This Row],[OPSKode]]</f>
        <v>6-004.70</v>
      </c>
      <c r="C423" s="974">
        <f>Inek2020A3[[#This Row],[Betrag2]]</f>
        <v>1110.8699999999999</v>
      </c>
      <c r="D423" s="975" t="s">
        <v>1854</v>
      </c>
      <c r="E423" s="975" t="s">
        <v>1855</v>
      </c>
      <c r="F423" s="975" t="s">
        <v>1857</v>
      </c>
      <c r="G423" s="975" t="s">
        <v>1858</v>
      </c>
      <c r="H423" s="975" t="s">
        <v>1859</v>
      </c>
      <c r="I423" s="974">
        <v>1110.8699999999999</v>
      </c>
    </row>
    <row r="424" spans="1:9" x14ac:dyDescent="0.25">
      <c r="A424" s="975" t="str">
        <f>Inek2020A3[[#This Row],[ZPD2]]</f>
        <v>ZP47.02</v>
      </c>
      <c r="B424" s="975" t="str">
        <f>Inek2020A3[[#This Row],[OPSKode]]</f>
        <v>6-004.71</v>
      </c>
      <c r="C424" s="974">
        <f>Inek2020A3[[#This Row],[Betrag2]]</f>
        <v>1716.8</v>
      </c>
      <c r="D424" s="975" t="s">
        <v>1854</v>
      </c>
      <c r="E424" s="975" t="s">
        <v>1855</v>
      </c>
      <c r="F424" s="975" t="s">
        <v>1860</v>
      </c>
      <c r="G424" s="975" t="s">
        <v>1861</v>
      </c>
      <c r="H424" s="975" t="s">
        <v>1862</v>
      </c>
      <c r="I424" s="974">
        <v>1716.8</v>
      </c>
    </row>
    <row r="425" spans="1:9" x14ac:dyDescent="0.25">
      <c r="A425" s="975" t="str">
        <f>Inek2020A3[[#This Row],[ZPD2]]</f>
        <v>ZP47.03</v>
      </c>
      <c r="B425" s="975" t="str">
        <f>Inek2020A3[[#This Row],[OPSKode]]</f>
        <v>6-004.72</v>
      </c>
      <c r="C425" s="974">
        <f>Inek2020A3[[#This Row],[Betrag2]]</f>
        <v>2322.7199999999998</v>
      </c>
      <c r="D425" s="975" t="s">
        <v>1854</v>
      </c>
      <c r="E425" s="975" t="s">
        <v>1855</v>
      </c>
      <c r="F425" s="975" t="s">
        <v>1863</v>
      </c>
      <c r="G425" s="975" t="s">
        <v>1864</v>
      </c>
      <c r="H425" s="975" t="s">
        <v>1865</v>
      </c>
      <c r="I425" s="974">
        <v>2322.7199999999998</v>
      </c>
    </row>
    <row r="426" spans="1:9" x14ac:dyDescent="0.25">
      <c r="A426" s="975" t="str">
        <f>Inek2020A3[[#This Row],[ZPD2]]</f>
        <v>ZP47.04</v>
      </c>
      <c r="B426" s="975" t="str">
        <f>Inek2020A3[[#This Row],[OPSKode]]</f>
        <v>6-004.73</v>
      </c>
      <c r="C426" s="974">
        <f>Inek2020A3[[#This Row],[Betrag2]]</f>
        <v>2928.65</v>
      </c>
      <c r="D426" s="975" t="s">
        <v>1854</v>
      </c>
      <c r="E426" s="975" t="s">
        <v>1855</v>
      </c>
      <c r="F426" s="975" t="s">
        <v>1866</v>
      </c>
      <c r="G426" s="975" t="s">
        <v>1867</v>
      </c>
      <c r="H426" s="975" t="s">
        <v>1868</v>
      </c>
      <c r="I426" s="974">
        <v>2928.65</v>
      </c>
    </row>
    <row r="427" spans="1:9" x14ac:dyDescent="0.25">
      <c r="A427" s="975" t="str">
        <f>Inek2020A3[[#This Row],[ZPD2]]</f>
        <v>ZP47.05</v>
      </c>
      <c r="B427" s="975" t="str">
        <f>Inek2020A3[[#This Row],[OPSKode]]</f>
        <v>6-004.74</v>
      </c>
      <c r="C427" s="974">
        <f>Inek2020A3[[#This Row],[Betrag2]]</f>
        <v>3534.58</v>
      </c>
      <c r="D427" s="975" t="s">
        <v>1854</v>
      </c>
      <c r="E427" s="975" t="s">
        <v>1855</v>
      </c>
      <c r="F427" s="975" t="s">
        <v>1869</v>
      </c>
      <c r="G427" s="975" t="s">
        <v>1870</v>
      </c>
      <c r="H427" s="975" t="s">
        <v>1871</v>
      </c>
      <c r="I427" s="974">
        <v>3534.58</v>
      </c>
    </row>
    <row r="428" spans="1:9" x14ac:dyDescent="0.25">
      <c r="A428" s="975" t="str">
        <f>Inek2020A3[[#This Row],[ZPD2]]</f>
        <v>ZP47.06</v>
      </c>
      <c r="B428" s="975" t="str">
        <f>Inek2020A3[[#This Row],[OPSKode]]</f>
        <v>6-004.75</v>
      </c>
      <c r="C428" s="974">
        <f>Inek2020A3[[#This Row],[Betrag2]]</f>
        <v>4125.5600000000004</v>
      </c>
      <c r="D428" s="975" t="s">
        <v>1854</v>
      </c>
      <c r="E428" s="975" t="s">
        <v>1855</v>
      </c>
      <c r="F428" s="975" t="s">
        <v>1872</v>
      </c>
      <c r="G428" s="975" t="s">
        <v>1873</v>
      </c>
      <c r="H428" s="975" t="s">
        <v>1874</v>
      </c>
      <c r="I428" s="974">
        <v>4125.5600000000004</v>
      </c>
    </row>
    <row r="429" spans="1:9" x14ac:dyDescent="0.25">
      <c r="A429" s="975" t="str">
        <f>Inek2020A3[[#This Row],[ZPD2]]</f>
        <v>ZP47.07</v>
      </c>
      <c r="B429" s="975" t="str">
        <f>Inek2020A3[[#This Row],[OPSKode]]</f>
        <v>6-004.76</v>
      </c>
      <c r="C429" s="974">
        <f>Inek2020A3[[#This Row],[Betrag2]]</f>
        <v>4746.4399999999996</v>
      </c>
      <c r="D429" s="975" t="s">
        <v>1854</v>
      </c>
      <c r="E429" s="975" t="s">
        <v>1855</v>
      </c>
      <c r="F429" s="975" t="s">
        <v>1875</v>
      </c>
      <c r="G429" s="975" t="s">
        <v>1876</v>
      </c>
      <c r="H429" s="975" t="s">
        <v>1877</v>
      </c>
      <c r="I429" s="974">
        <v>4746.4399999999996</v>
      </c>
    </row>
    <row r="430" spans="1:9" x14ac:dyDescent="0.25">
      <c r="A430" s="975" t="str">
        <f>Inek2020A3[[#This Row],[ZPD2]]</f>
        <v>ZP47.08</v>
      </c>
      <c r="B430" s="975" t="str">
        <f>Inek2020A3[[#This Row],[OPSKode]]</f>
        <v>6-004.77</v>
      </c>
      <c r="C430" s="974">
        <f>Inek2020A3[[#This Row],[Betrag2]]</f>
        <v>5554.34</v>
      </c>
      <c r="D430" s="975" t="s">
        <v>1854</v>
      </c>
      <c r="E430" s="975" t="s">
        <v>1855</v>
      </c>
      <c r="F430" s="975" t="s">
        <v>1878</v>
      </c>
      <c r="G430" s="975" t="s">
        <v>1879</v>
      </c>
      <c r="H430" s="975" t="s">
        <v>1880</v>
      </c>
      <c r="I430" s="974">
        <v>5554.34</v>
      </c>
    </row>
    <row r="431" spans="1:9" x14ac:dyDescent="0.25">
      <c r="A431" s="975" t="str">
        <f>Inek2020A3[[#This Row],[ZPD2]]</f>
        <v>ZP47.09</v>
      </c>
      <c r="B431" s="975" t="str">
        <f>Inek2020A3[[#This Row],[OPSKode]]</f>
        <v>6-004.78</v>
      </c>
      <c r="C431" s="974">
        <f>Inek2020A3[[#This Row],[Betrag2]]</f>
        <v>6766.2</v>
      </c>
      <c r="D431" s="975" t="s">
        <v>1854</v>
      </c>
      <c r="E431" s="975" t="s">
        <v>1855</v>
      </c>
      <c r="F431" s="975" t="s">
        <v>1881</v>
      </c>
      <c r="G431" s="975" t="s">
        <v>1882</v>
      </c>
      <c r="H431" s="975" t="s">
        <v>1883</v>
      </c>
      <c r="I431" s="974">
        <v>6766.2</v>
      </c>
    </row>
    <row r="432" spans="1:9" x14ac:dyDescent="0.25">
      <c r="A432" s="975" t="str">
        <f>Inek2020A3[[#This Row],[ZPD2]]</f>
        <v>ZP47.10</v>
      </c>
      <c r="B432" s="975" t="str">
        <f>Inek2020A3[[#This Row],[OPSKode]]</f>
        <v>6-004.79</v>
      </c>
      <c r="C432" s="974">
        <f>Inek2020A3[[#This Row],[Betrag2]]</f>
        <v>7978.05</v>
      </c>
      <c r="D432" s="975" t="s">
        <v>1854</v>
      </c>
      <c r="E432" s="975" t="s">
        <v>1855</v>
      </c>
      <c r="F432" s="975" t="s">
        <v>1884</v>
      </c>
      <c r="G432" s="975" t="s">
        <v>1885</v>
      </c>
      <c r="H432" s="975" t="s">
        <v>1886</v>
      </c>
      <c r="I432" s="974">
        <v>7978.05</v>
      </c>
    </row>
    <row r="433" spans="1:9" x14ac:dyDescent="0.25">
      <c r="A433" s="975" t="str">
        <f>Inek2020A3[[#This Row],[ZPD2]]</f>
        <v>ZP47.11</v>
      </c>
      <c r="B433" s="975" t="str">
        <f>Inek2020A3[[#This Row],[OPSKode]]</f>
        <v>6-004.7a</v>
      </c>
      <c r="C433" s="974">
        <f>Inek2020A3[[#This Row],[Betrag2]]</f>
        <v>9189.91</v>
      </c>
      <c r="D433" s="975" t="s">
        <v>1854</v>
      </c>
      <c r="E433" s="975" t="s">
        <v>1855</v>
      </c>
      <c r="F433" s="975" t="s">
        <v>1887</v>
      </c>
      <c r="G433" s="975" t="s">
        <v>1888</v>
      </c>
      <c r="H433" s="975" t="s">
        <v>1889</v>
      </c>
      <c r="I433" s="974">
        <v>9189.91</v>
      </c>
    </row>
    <row r="434" spans="1:9" x14ac:dyDescent="0.25">
      <c r="A434" s="975" t="str">
        <f>Inek2020A3[[#This Row],[ZPD2]]</f>
        <v>ZP47.12</v>
      </c>
      <c r="B434" s="975" t="str">
        <f>Inek2020A3[[#This Row],[OPSKode]]</f>
        <v>6-004.7b</v>
      </c>
      <c r="C434" s="974">
        <f>Inek2020A3[[#This Row],[Betrag2]]</f>
        <v>10401.76</v>
      </c>
      <c r="D434" s="975" t="s">
        <v>1854</v>
      </c>
      <c r="E434" s="975" t="s">
        <v>1855</v>
      </c>
      <c r="F434" s="975" t="s">
        <v>1890</v>
      </c>
      <c r="G434" s="975" t="s">
        <v>1891</v>
      </c>
      <c r="H434" s="975" t="s">
        <v>1892</v>
      </c>
      <c r="I434" s="974">
        <v>10401.76</v>
      </c>
    </row>
    <row r="435" spans="1:9" x14ac:dyDescent="0.25">
      <c r="A435" s="975" t="str">
        <f>Inek2020A3[[#This Row],[ZPD2]]</f>
        <v>ZP47.13</v>
      </c>
      <c r="B435" s="975" t="str">
        <f>Inek2020A3[[#This Row],[OPSKode]]</f>
        <v>6-004.7c</v>
      </c>
      <c r="C435" s="974">
        <f>Inek2020A3[[#This Row],[Betrag2]]</f>
        <v>11613.62</v>
      </c>
      <c r="D435" s="975" t="s">
        <v>1854</v>
      </c>
      <c r="E435" s="975" t="s">
        <v>1855</v>
      </c>
      <c r="F435" s="975" t="s">
        <v>1893</v>
      </c>
      <c r="G435" s="975" t="s">
        <v>1894</v>
      </c>
      <c r="H435" s="975" t="s">
        <v>1895</v>
      </c>
      <c r="I435" s="974">
        <v>11613.62</v>
      </c>
    </row>
    <row r="436" spans="1:9" x14ac:dyDescent="0.25">
      <c r="A436" s="975" t="str">
        <f>Inek2020A3[[#This Row],[ZPD2]]</f>
        <v>ZP47.14</v>
      </c>
      <c r="B436" s="975" t="str">
        <f>Inek2020A3[[#This Row],[OPSKode]]</f>
        <v>6-004.7d</v>
      </c>
      <c r="C436" s="974">
        <f>Inek2020A3[[#This Row],[Betrag2]]</f>
        <v>12825.48</v>
      </c>
      <c r="D436" s="975" t="s">
        <v>1854</v>
      </c>
      <c r="E436" s="975" t="s">
        <v>1855</v>
      </c>
      <c r="F436" s="975" t="s">
        <v>1896</v>
      </c>
      <c r="G436" s="975" t="s">
        <v>1897</v>
      </c>
      <c r="H436" s="975" t="s">
        <v>1898</v>
      </c>
      <c r="I436" s="974">
        <v>12825.48</v>
      </c>
    </row>
    <row r="437" spans="1:9" x14ac:dyDescent="0.25">
      <c r="D437" s="975" t="s">
        <v>1899</v>
      </c>
      <c r="E437" s="975" t="s">
        <v>1900</v>
      </c>
      <c r="H437" s="975" t="s">
        <v>1901</v>
      </c>
    </row>
    <row r="438" spans="1:9" x14ac:dyDescent="0.25">
      <c r="A438" s="975" t="str">
        <f>Inek2020A3[[#This Row],[ZPD2]]</f>
        <v>ZP48.01</v>
      </c>
      <c r="B438" s="975" t="str">
        <f>Inek2020A3[[#This Row],[OPSKode]]</f>
        <v>6-004.a0</v>
      </c>
      <c r="C438" s="974">
        <f>Inek2020A3[[#This Row],[Betrag2]]</f>
        <v>826.48</v>
      </c>
      <c r="D438" s="975" t="s">
        <v>1899</v>
      </c>
      <c r="E438" s="975" t="s">
        <v>1900</v>
      </c>
      <c r="F438" s="975" t="s">
        <v>1902</v>
      </c>
      <c r="G438" s="975" t="s">
        <v>1903</v>
      </c>
      <c r="H438" s="975" t="s">
        <v>1904</v>
      </c>
      <c r="I438" s="974">
        <v>826.48</v>
      </c>
    </row>
    <row r="439" spans="1:9" x14ac:dyDescent="0.25">
      <c r="A439" s="975" t="str">
        <f>Inek2020A3[[#This Row],[ZPD2]]</f>
        <v>ZP48.02</v>
      </c>
      <c r="B439" s="975" t="str">
        <f>Inek2020A3[[#This Row],[OPSKode]]</f>
        <v>6-004.a1</v>
      </c>
      <c r="C439" s="974">
        <f>Inek2020A3[[#This Row],[Betrag2]]</f>
        <v>1446.34</v>
      </c>
      <c r="D439" s="975" t="s">
        <v>1899</v>
      </c>
      <c r="E439" s="975" t="s">
        <v>1900</v>
      </c>
      <c r="F439" s="975" t="s">
        <v>1905</v>
      </c>
      <c r="G439" s="975" t="s">
        <v>1906</v>
      </c>
      <c r="H439" s="975" t="s">
        <v>1907</v>
      </c>
      <c r="I439" s="974">
        <v>1446.34</v>
      </c>
    </row>
    <row r="440" spans="1:9" x14ac:dyDescent="0.25">
      <c r="A440" s="975" t="str">
        <f>Inek2020A3[[#This Row],[ZPD2]]</f>
        <v>ZP48.03</v>
      </c>
      <c r="B440" s="975" t="str">
        <f>Inek2020A3[[#This Row],[OPSKode]]</f>
        <v>6-004.a2</v>
      </c>
      <c r="C440" s="974">
        <f>Inek2020A3[[#This Row],[Betrag2]]</f>
        <v>2066.1999999999998</v>
      </c>
      <c r="D440" s="975" t="s">
        <v>1899</v>
      </c>
      <c r="E440" s="975" t="s">
        <v>1900</v>
      </c>
      <c r="F440" s="975" t="s">
        <v>1908</v>
      </c>
      <c r="G440" s="975" t="s">
        <v>1909</v>
      </c>
      <c r="H440" s="975" t="s">
        <v>1910</v>
      </c>
      <c r="I440" s="974">
        <v>2066.1999999999998</v>
      </c>
    </row>
    <row r="441" spans="1:9" x14ac:dyDescent="0.25">
      <c r="A441" s="975" t="str">
        <f>Inek2020A3[[#This Row],[ZPD2]]</f>
        <v>ZP48.04</v>
      </c>
      <c r="B441" s="975" t="str">
        <f>Inek2020A3[[#This Row],[OPSKode]]</f>
        <v>6-004.a3</v>
      </c>
      <c r="C441" s="974">
        <f>Inek2020A3[[#This Row],[Betrag2]]</f>
        <v>2686.06</v>
      </c>
      <c r="D441" s="975" t="s">
        <v>1899</v>
      </c>
      <c r="E441" s="975" t="s">
        <v>1900</v>
      </c>
      <c r="F441" s="975" t="s">
        <v>1911</v>
      </c>
      <c r="G441" s="975" t="s">
        <v>1912</v>
      </c>
      <c r="H441" s="975" t="s">
        <v>1913</v>
      </c>
      <c r="I441" s="974">
        <v>2686.06</v>
      </c>
    </row>
    <row r="442" spans="1:9" x14ac:dyDescent="0.25">
      <c r="A442" s="975" t="str">
        <f>Inek2020A3[[#This Row],[ZPD2]]</f>
        <v>ZP48.05</v>
      </c>
      <c r="B442" s="975" t="str">
        <f>Inek2020A3[[#This Row],[OPSKode]]</f>
        <v>6-004.a4</v>
      </c>
      <c r="C442" s="974">
        <f>Inek2020A3[[#This Row],[Betrag2]]</f>
        <v>3099.3</v>
      </c>
      <c r="D442" s="975" t="s">
        <v>1899</v>
      </c>
      <c r="E442" s="975" t="s">
        <v>1900</v>
      </c>
      <c r="F442" s="975" t="s">
        <v>1914</v>
      </c>
      <c r="G442" s="975" t="s">
        <v>1915</v>
      </c>
      <c r="H442" s="975" t="s">
        <v>1916</v>
      </c>
      <c r="I442" s="974">
        <v>3099.3</v>
      </c>
    </row>
    <row r="443" spans="1:9" x14ac:dyDescent="0.25">
      <c r="A443" s="975" t="str">
        <f>Inek2020A3[[#This Row],[ZPD2]]</f>
        <v>ZP48.06</v>
      </c>
      <c r="B443" s="975" t="str">
        <f>Inek2020A3[[#This Row],[OPSKode]]</f>
        <v>6-004.a5</v>
      </c>
      <c r="C443" s="974">
        <f>Inek2020A3[[#This Row],[Betrag2]]</f>
        <v>3719.16</v>
      </c>
      <c r="D443" s="975" t="s">
        <v>1899</v>
      </c>
      <c r="E443" s="975" t="s">
        <v>1900</v>
      </c>
      <c r="F443" s="975" t="s">
        <v>1917</v>
      </c>
      <c r="G443" s="975" t="s">
        <v>1918</v>
      </c>
      <c r="H443" s="975" t="s">
        <v>1919</v>
      </c>
      <c r="I443" s="974">
        <v>3719.16</v>
      </c>
    </row>
    <row r="444" spans="1:9" x14ac:dyDescent="0.25">
      <c r="A444" s="975" t="str">
        <f>Inek2020A3[[#This Row],[ZPD2]]</f>
        <v>ZP48.07</v>
      </c>
      <c r="B444" s="975" t="str">
        <f>Inek2020A3[[#This Row],[OPSKode]]</f>
        <v>6-004.a6</v>
      </c>
      <c r="C444" s="974">
        <f>Inek2020A3[[#This Row],[Betrag2]]</f>
        <v>4339.0200000000004</v>
      </c>
      <c r="D444" s="975" t="s">
        <v>1899</v>
      </c>
      <c r="E444" s="975" t="s">
        <v>1900</v>
      </c>
      <c r="F444" s="975" t="s">
        <v>1920</v>
      </c>
      <c r="G444" s="975" t="s">
        <v>1921</v>
      </c>
      <c r="H444" s="975" t="s">
        <v>1922</v>
      </c>
      <c r="I444" s="974">
        <v>4339.0200000000004</v>
      </c>
    </row>
    <row r="445" spans="1:9" x14ac:dyDescent="0.25">
      <c r="A445" s="975" t="str">
        <f>Inek2020A3[[#This Row],[ZPD2]]</f>
        <v>ZP48.08</v>
      </c>
      <c r="B445" s="975" t="str">
        <f>Inek2020A3[[#This Row],[OPSKode]]</f>
        <v>6-004.a7</v>
      </c>
      <c r="C445" s="974">
        <f>Inek2020A3[[#This Row],[Betrag2]]</f>
        <v>4958.88</v>
      </c>
      <c r="D445" s="975" t="s">
        <v>1899</v>
      </c>
      <c r="E445" s="975" t="s">
        <v>1900</v>
      </c>
      <c r="F445" s="975" t="s">
        <v>1923</v>
      </c>
      <c r="G445" s="975" t="s">
        <v>1924</v>
      </c>
      <c r="H445" s="975" t="s">
        <v>1925</v>
      </c>
      <c r="I445" s="974">
        <v>4958.88</v>
      </c>
    </row>
    <row r="446" spans="1:9" x14ac:dyDescent="0.25">
      <c r="A446" s="975" t="str">
        <f>Inek2020A3[[#This Row],[ZPD2]]</f>
        <v>ZP48.09</v>
      </c>
      <c r="B446" s="975" t="str">
        <f>Inek2020A3[[#This Row],[OPSKode]]</f>
        <v>6-004.a8</v>
      </c>
      <c r="C446" s="974">
        <f>Inek2020A3[[#This Row],[Betrag2]]</f>
        <v>5578.74</v>
      </c>
      <c r="D446" s="975" t="s">
        <v>1899</v>
      </c>
      <c r="E446" s="975" t="s">
        <v>1900</v>
      </c>
      <c r="F446" s="975" t="s">
        <v>1926</v>
      </c>
      <c r="G446" s="975" t="s">
        <v>1927</v>
      </c>
      <c r="H446" s="975" t="s">
        <v>1928</v>
      </c>
      <c r="I446" s="974">
        <v>5578.74</v>
      </c>
    </row>
    <row r="447" spans="1:9" x14ac:dyDescent="0.25">
      <c r="A447" s="975" t="str">
        <f>Inek2020A3[[#This Row],[ZPD2]]</f>
        <v>ZP48.10</v>
      </c>
      <c r="B447" s="975" t="str">
        <f>Inek2020A3[[#This Row],[OPSKode]]</f>
        <v>6-004.a9</v>
      </c>
      <c r="C447" s="974">
        <f>Inek2020A3[[#This Row],[Betrag2]]</f>
        <v>6198.6</v>
      </c>
      <c r="D447" s="975" t="s">
        <v>1899</v>
      </c>
      <c r="E447" s="975" t="s">
        <v>1900</v>
      </c>
      <c r="F447" s="975" t="s">
        <v>1929</v>
      </c>
      <c r="G447" s="975" t="s">
        <v>1930</v>
      </c>
      <c r="H447" s="975" t="s">
        <v>1931</v>
      </c>
      <c r="I447" s="974">
        <v>6198.6</v>
      </c>
    </row>
    <row r="448" spans="1:9" x14ac:dyDescent="0.25">
      <c r="A448" s="975" t="str">
        <f>Inek2020A3[[#This Row],[ZPD2]]</f>
        <v>ZP48.11</v>
      </c>
      <c r="B448" s="975" t="str">
        <f>Inek2020A3[[#This Row],[OPSKode]]</f>
        <v>6-004.aa</v>
      </c>
      <c r="C448" s="974">
        <f>Inek2020A3[[#This Row],[Betrag2]]</f>
        <v>6818.46</v>
      </c>
      <c r="D448" s="975" t="s">
        <v>1899</v>
      </c>
      <c r="E448" s="975" t="s">
        <v>1900</v>
      </c>
      <c r="F448" s="975" t="s">
        <v>1932</v>
      </c>
      <c r="G448" s="975" t="s">
        <v>1933</v>
      </c>
      <c r="H448" s="975" t="s">
        <v>1934</v>
      </c>
      <c r="I448" s="974">
        <v>6818.46</v>
      </c>
    </row>
    <row r="449" spans="1:9" x14ac:dyDescent="0.25">
      <c r="A449" s="975" t="str">
        <f>Inek2020A3[[#This Row],[ZPD2]]</f>
        <v>ZP48.12</v>
      </c>
      <c r="B449" s="975" t="str">
        <f>Inek2020A3[[#This Row],[OPSKode]]</f>
        <v>6-004.ab</v>
      </c>
      <c r="C449" s="974">
        <f>Inek2020A3[[#This Row],[Betrag2]]</f>
        <v>7438.32</v>
      </c>
      <c r="D449" s="975" t="s">
        <v>1899</v>
      </c>
      <c r="E449" s="975" t="s">
        <v>1900</v>
      </c>
      <c r="F449" s="975" t="s">
        <v>1935</v>
      </c>
      <c r="G449" s="975" t="s">
        <v>1936</v>
      </c>
      <c r="H449" s="975" t="s">
        <v>1937</v>
      </c>
      <c r="I449" s="974">
        <v>7438.32</v>
      </c>
    </row>
    <row r="450" spans="1:9" x14ac:dyDescent="0.25">
      <c r="A450" s="975" t="str">
        <f>Inek2020A3[[#This Row],[ZPD2]]</f>
        <v>ZP48.13</v>
      </c>
      <c r="B450" s="975" t="str">
        <f>Inek2020A3[[#This Row],[OPSKode]]</f>
        <v>6-004.ac</v>
      </c>
      <c r="C450" s="974">
        <f>Inek2020A3[[#This Row],[Betrag2]]</f>
        <v>8058.18</v>
      </c>
      <c r="D450" s="975" t="s">
        <v>1899</v>
      </c>
      <c r="E450" s="975" t="s">
        <v>1900</v>
      </c>
      <c r="F450" s="975" t="s">
        <v>1938</v>
      </c>
      <c r="G450" s="975" t="s">
        <v>1939</v>
      </c>
      <c r="H450" s="975" t="s">
        <v>1940</v>
      </c>
      <c r="I450" s="974">
        <v>8058.18</v>
      </c>
    </row>
    <row r="451" spans="1:9" x14ac:dyDescent="0.25">
      <c r="A451" s="975" t="str">
        <f>Inek2020A3[[#This Row],[ZPD2]]</f>
        <v>ZP48.14</v>
      </c>
      <c r="B451" s="975" t="str">
        <f>Inek2020A3[[#This Row],[OPSKode]]</f>
        <v>6-004.ad</v>
      </c>
      <c r="C451" s="974">
        <f>Inek2020A3[[#This Row],[Betrag2]]</f>
        <v>8678.0400000000009</v>
      </c>
      <c r="D451" s="975" t="s">
        <v>1899</v>
      </c>
      <c r="E451" s="975" t="s">
        <v>1900</v>
      </c>
      <c r="F451" s="975" t="s">
        <v>1941</v>
      </c>
      <c r="G451" s="975" t="s">
        <v>1942</v>
      </c>
      <c r="H451" s="975" t="s">
        <v>1943</v>
      </c>
      <c r="I451" s="974">
        <v>8678.0400000000009</v>
      </c>
    </row>
    <row r="452" spans="1:9" x14ac:dyDescent="0.25">
      <c r="A452" s="975" t="str">
        <f>Inek2020A3[[#This Row],[ZPD2]]</f>
        <v>ZP48.15</v>
      </c>
      <c r="B452" s="975" t="str">
        <f>Inek2020A3[[#This Row],[OPSKode]]</f>
        <v>6-004.ae</v>
      </c>
      <c r="C452" s="974">
        <f>Inek2020A3[[#This Row],[Betrag2]]</f>
        <v>9917.76</v>
      </c>
      <c r="D452" s="975" t="s">
        <v>1899</v>
      </c>
      <c r="E452" s="975" t="s">
        <v>1900</v>
      </c>
      <c r="F452" s="975" t="s">
        <v>1944</v>
      </c>
      <c r="G452" s="975" t="s">
        <v>1945</v>
      </c>
      <c r="H452" s="975" t="s">
        <v>1946</v>
      </c>
      <c r="I452" s="974">
        <v>9917.76</v>
      </c>
    </row>
    <row r="453" spans="1:9" x14ac:dyDescent="0.25">
      <c r="A453" s="975" t="str">
        <f>Inek2020A3[[#This Row],[ZPD2]]</f>
        <v>ZP48.16</v>
      </c>
      <c r="B453" s="975" t="str">
        <f>Inek2020A3[[#This Row],[OPSKode]]</f>
        <v>6-004.af</v>
      </c>
      <c r="C453" s="974">
        <f>Inek2020A3[[#This Row],[Betrag2]]</f>
        <v>11157.48</v>
      </c>
      <c r="D453" s="975" t="s">
        <v>1899</v>
      </c>
      <c r="E453" s="975" t="s">
        <v>1900</v>
      </c>
      <c r="F453" s="975" t="s">
        <v>1947</v>
      </c>
      <c r="G453" s="975" t="s">
        <v>1948</v>
      </c>
      <c r="H453" s="975" t="s">
        <v>1949</v>
      </c>
      <c r="I453" s="974">
        <v>11157.48</v>
      </c>
    </row>
    <row r="454" spans="1:9" x14ac:dyDescent="0.25">
      <c r="A454" s="975" t="str">
        <f>Inek2020A3[[#This Row],[ZPD2]]</f>
        <v>ZP48.17</v>
      </c>
      <c r="B454" s="975" t="str">
        <f>Inek2020A3[[#This Row],[OPSKode]]</f>
        <v>6-004.ag</v>
      </c>
      <c r="C454" s="974">
        <f>Inek2020A3[[#This Row],[Betrag2]]</f>
        <v>12397.2</v>
      </c>
      <c r="D454" s="975" t="s">
        <v>1899</v>
      </c>
      <c r="E454" s="975" t="s">
        <v>1900</v>
      </c>
      <c r="F454" s="975" t="s">
        <v>1950</v>
      </c>
      <c r="G454" s="975" t="s">
        <v>1951</v>
      </c>
      <c r="H454" s="975" t="s">
        <v>1952</v>
      </c>
      <c r="I454" s="974">
        <v>12397.2</v>
      </c>
    </row>
    <row r="455" spans="1:9" x14ac:dyDescent="0.25">
      <c r="A455" s="975" t="str">
        <f>Inek2020A3[[#This Row],[ZPD2]]</f>
        <v>ZP48.18</v>
      </c>
      <c r="B455" s="975" t="str">
        <f>Inek2020A3[[#This Row],[OPSKode]]</f>
        <v>6-004.ah</v>
      </c>
      <c r="C455" s="974">
        <f>Inek2020A3[[#This Row],[Betrag2]]</f>
        <v>13636.92</v>
      </c>
      <c r="D455" s="975" t="s">
        <v>1899</v>
      </c>
      <c r="E455" s="975" t="s">
        <v>1900</v>
      </c>
      <c r="F455" s="975" t="s">
        <v>1953</v>
      </c>
      <c r="G455" s="975" t="s">
        <v>1954</v>
      </c>
      <c r="H455" s="975" t="s">
        <v>1955</v>
      </c>
      <c r="I455" s="974">
        <v>13636.92</v>
      </c>
    </row>
    <row r="456" spans="1:9" x14ac:dyDescent="0.25">
      <c r="A456" s="975" t="str">
        <f>Inek2020A3[[#This Row],[ZPD2]]</f>
        <v>ZP48.19</v>
      </c>
      <c r="C456" s="976" t="s">
        <v>1956</v>
      </c>
      <c r="D456" s="975" t="s">
        <v>1899</v>
      </c>
      <c r="E456" s="975" t="s">
        <v>1900</v>
      </c>
      <c r="F456" s="975" t="s">
        <v>1957</v>
      </c>
      <c r="H456" s="975" t="s">
        <v>1958</v>
      </c>
    </row>
    <row r="457" spans="1:9" x14ac:dyDescent="0.25">
      <c r="A457" s="975" t="str">
        <f>Inek2020A3[[#This Row],[ZPD2]]</f>
        <v>ZP48.20</v>
      </c>
      <c r="B457" s="975" t="str">
        <f>Inek2020A3[[#This Row],[OPSKode]]</f>
        <v>6-004.ak</v>
      </c>
      <c r="C457" s="974">
        <f>Inek2020A3[[#This Row],[Betrag2]]</f>
        <v>15703.11</v>
      </c>
      <c r="D457" s="975" t="s">
        <v>1899</v>
      </c>
      <c r="E457" s="975" t="s">
        <v>1900</v>
      </c>
      <c r="F457" s="975" t="s">
        <v>1959</v>
      </c>
      <c r="G457" s="975" t="s">
        <v>1960</v>
      </c>
      <c r="H457" s="975" t="s">
        <v>1961</v>
      </c>
      <c r="I457" s="974">
        <v>15703.11</v>
      </c>
    </row>
    <row r="458" spans="1:9" x14ac:dyDescent="0.25">
      <c r="A458" s="975" t="str">
        <f>Inek2020A3[[#This Row],[ZPD2]]</f>
        <v>ZP48.21</v>
      </c>
      <c r="B458" s="975" t="str">
        <f>Inek2020A3[[#This Row],[OPSKode]]</f>
        <v>6-004.am</v>
      </c>
      <c r="C458" s="974">
        <f>Inek2020A3[[#This Row],[Betrag2]]</f>
        <v>18182.55</v>
      </c>
      <c r="D458" s="975" t="s">
        <v>1899</v>
      </c>
      <c r="E458" s="975" t="s">
        <v>1900</v>
      </c>
      <c r="F458" s="975" t="s">
        <v>1962</v>
      </c>
      <c r="G458" s="975" t="s">
        <v>1963</v>
      </c>
      <c r="H458" s="975" t="s">
        <v>1964</v>
      </c>
      <c r="I458" s="974">
        <v>18182.55</v>
      </c>
    </row>
    <row r="459" spans="1:9" x14ac:dyDescent="0.25">
      <c r="A459" s="975" t="str">
        <f>Inek2020A3[[#This Row],[ZPD2]]</f>
        <v>ZP48.22</v>
      </c>
      <c r="B459" s="975" t="str">
        <f>Inek2020A3[[#This Row],[OPSKode]]</f>
        <v>6-004.an</v>
      </c>
      <c r="C459" s="974">
        <f>Inek2020A3[[#This Row],[Betrag2]]</f>
        <v>20661.990000000002</v>
      </c>
      <c r="D459" s="975" t="s">
        <v>1899</v>
      </c>
      <c r="E459" s="975" t="s">
        <v>1900</v>
      </c>
      <c r="F459" s="975" t="s">
        <v>1965</v>
      </c>
      <c r="G459" s="975" t="s">
        <v>1966</v>
      </c>
      <c r="H459" s="975" t="s">
        <v>1967</v>
      </c>
      <c r="I459" s="974">
        <v>20661.990000000002</v>
      </c>
    </row>
    <row r="460" spans="1:9" x14ac:dyDescent="0.25">
      <c r="A460" s="975" t="str">
        <f>Inek2020A3[[#This Row],[ZPD2]]</f>
        <v>ZP48.23</v>
      </c>
      <c r="B460" s="975" t="str">
        <f>Inek2020A3[[#This Row],[OPSKode]]</f>
        <v>6-004.ap</v>
      </c>
      <c r="C460" s="974">
        <f>Inek2020A3[[#This Row],[Betrag2]]</f>
        <v>23141.43</v>
      </c>
      <c r="D460" s="975" t="s">
        <v>1899</v>
      </c>
      <c r="E460" s="975" t="s">
        <v>1900</v>
      </c>
      <c r="F460" s="975" t="s">
        <v>1968</v>
      </c>
      <c r="G460" s="975" t="s">
        <v>1969</v>
      </c>
      <c r="H460" s="975" t="s">
        <v>1970</v>
      </c>
      <c r="I460" s="974">
        <v>23141.43</v>
      </c>
    </row>
    <row r="461" spans="1:9" x14ac:dyDescent="0.25">
      <c r="A461" s="975" t="str">
        <f>Inek2020A3[[#This Row],[ZPD2]]</f>
        <v>ZP48.24</v>
      </c>
      <c r="B461" s="975" t="str">
        <f>Inek2020A3[[#This Row],[OPSKode]]</f>
        <v>6-004.aq</v>
      </c>
      <c r="C461" s="974">
        <f>Inek2020A3[[#This Row],[Betrag2]]</f>
        <v>26447.35</v>
      </c>
      <c r="D461" s="975" t="s">
        <v>1899</v>
      </c>
      <c r="E461" s="975" t="s">
        <v>1900</v>
      </c>
      <c r="F461" s="975" t="s">
        <v>1971</v>
      </c>
      <c r="G461" s="975" t="s">
        <v>1972</v>
      </c>
      <c r="H461" s="975" t="s">
        <v>1973</v>
      </c>
      <c r="I461" s="974">
        <v>26447.35</v>
      </c>
    </row>
    <row r="462" spans="1:9" x14ac:dyDescent="0.25">
      <c r="A462" s="975" t="str">
        <f>Inek2020A3[[#This Row],[ZPD2]]</f>
        <v>ZP48.25</v>
      </c>
      <c r="B462" s="975" t="str">
        <f>Inek2020A3[[#This Row],[OPSKode]]</f>
        <v>6-004.ar</v>
      </c>
      <c r="C462" s="974">
        <f>Inek2020A3[[#This Row],[Betrag2]]</f>
        <v>31406.23</v>
      </c>
      <c r="D462" s="975" t="s">
        <v>1899</v>
      </c>
      <c r="E462" s="975" t="s">
        <v>1900</v>
      </c>
      <c r="F462" s="975" t="s">
        <v>1974</v>
      </c>
      <c r="G462" s="975" t="s">
        <v>1975</v>
      </c>
      <c r="H462" s="975" t="s">
        <v>1976</v>
      </c>
      <c r="I462" s="974">
        <v>31406.23</v>
      </c>
    </row>
    <row r="463" spans="1:9" x14ac:dyDescent="0.25">
      <c r="A463" s="975" t="str">
        <f>Inek2020A3[[#This Row],[ZPD2]]</f>
        <v>ZP48.26</v>
      </c>
      <c r="B463" s="975" t="str">
        <f>Inek2020A3[[#This Row],[OPSKode]]</f>
        <v>6-004.as</v>
      </c>
      <c r="C463" s="974">
        <f>Inek2020A3[[#This Row],[Betrag2]]</f>
        <v>36365.11</v>
      </c>
      <c r="D463" s="975" t="s">
        <v>1899</v>
      </c>
      <c r="E463" s="975" t="s">
        <v>1900</v>
      </c>
      <c r="F463" s="975" t="s">
        <v>1977</v>
      </c>
      <c r="G463" s="975" t="s">
        <v>1978</v>
      </c>
      <c r="H463" s="975" t="s">
        <v>1979</v>
      </c>
      <c r="I463" s="974">
        <v>36365.11</v>
      </c>
    </row>
    <row r="464" spans="1:9" x14ac:dyDescent="0.25">
      <c r="A464" s="975" t="str">
        <f>Inek2020A3[[#This Row],[ZPD2]]</f>
        <v>ZP48.27</v>
      </c>
      <c r="B464" s="975" t="str">
        <f>Inek2020A3[[#This Row],[OPSKode]]</f>
        <v>6-004.at</v>
      </c>
      <c r="C464" s="974">
        <f>Inek2020A3[[#This Row],[Betrag2]]</f>
        <v>42976.95</v>
      </c>
      <c r="D464" s="975" t="s">
        <v>1899</v>
      </c>
      <c r="E464" s="975" t="s">
        <v>1900</v>
      </c>
      <c r="F464" s="975" t="s">
        <v>1980</v>
      </c>
      <c r="G464" s="975" t="s">
        <v>1981</v>
      </c>
      <c r="H464" s="975" t="s">
        <v>1982</v>
      </c>
      <c r="I464" s="974">
        <v>42976.95</v>
      </c>
    </row>
    <row r="465" spans="1:9" x14ac:dyDescent="0.25">
      <c r="A465" s="975" t="str">
        <f>Inek2020A3[[#This Row],[ZPD2]]</f>
        <v>ZP48.28</v>
      </c>
      <c r="B465" s="975" t="str">
        <f>Inek2020A3[[#This Row],[OPSKode]]</f>
        <v>6-004.au</v>
      </c>
      <c r="C465" s="974">
        <f>Inek2020A3[[#This Row],[Betrag2]]</f>
        <v>52894.7</v>
      </c>
      <c r="D465" s="975" t="s">
        <v>1899</v>
      </c>
      <c r="E465" s="975" t="s">
        <v>1900</v>
      </c>
      <c r="F465" s="975" t="s">
        <v>1983</v>
      </c>
      <c r="G465" s="975" t="s">
        <v>1984</v>
      </c>
      <c r="H465" s="975" t="s">
        <v>1985</v>
      </c>
      <c r="I465" s="974">
        <v>52894.7</v>
      </c>
    </row>
    <row r="466" spans="1:9" x14ac:dyDescent="0.25">
      <c r="A466" s="975" t="str">
        <f>Inek2020A3[[#This Row],[ZPD2]]</f>
        <v>ZP48.29</v>
      </c>
      <c r="B466" s="975" t="str">
        <f>Inek2020A3[[#This Row],[OPSKode]]</f>
        <v>6-004.av</v>
      </c>
      <c r="C466" s="974">
        <f>Inek2020A3[[#This Row],[Betrag2]]</f>
        <v>62812.46</v>
      </c>
      <c r="D466" s="975" t="s">
        <v>1899</v>
      </c>
      <c r="E466" s="975" t="s">
        <v>1900</v>
      </c>
      <c r="F466" s="975" t="s">
        <v>1986</v>
      </c>
      <c r="G466" s="975" t="s">
        <v>1987</v>
      </c>
      <c r="H466" s="975" t="s">
        <v>1988</v>
      </c>
      <c r="I466" s="974">
        <v>62812.46</v>
      </c>
    </row>
    <row r="467" spans="1:9" x14ac:dyDescent="0.25">
      <c r="D467" s="975" t="s">
        <v>1989</v>
      </c>
      <c r="E467" s="975" t="s">
        <v>1990</v>
      </c>
      <c r="H467" s="975" t="s">
        <v>1991</v>
      </c>
    </row>
    <row r="468" spans="1:9" x14ac:dyDescent="0.25">
      <c r="A468" s="975" t="str">
        <f>Inek2020A3[[#This Row],[ZPD2]]</f>
        <v>ZP50.01</v>
      </c>
      <c r="B468" s="975" t="str">
        <f>Inek2020A3[[#This Row],[OPSKode]]</f>
        <v>6-005.00</v>
      </c>
      <c r="C468" s="974">
        <f>Inek2020A3[[#This Row],[Betrag2]]</f>
        <v>662.23</v>
      </c>
      <c r="D468" s="975" t="s">
        <v>1989</v>
      </c>
      <c r="E468" s="975" t="s">
        <v>1990</v>
      </c>
      <c r="F468" s="975" t="s">
        <v>1992</v>
      </c>
      <c r="G468" s="975" t="s">
        <v>1993</v>
      </c>
      <c r="H468" s="975" t="s">
        <v>1994</v>
      </c>
      <c r="I468" s="974">
        <v>662.23</v>
      </c>
    </row>
    <row r="469" spans="1:9" x14ac:dyDescent="0.25">
      <c r="A469" s="975" t="str">
        <f>Inek2020A3[[#This Row],[ZPD2]]</f>
        <v>ZP50.02</v>
      </c>
      <c r="B469" s="975" t="str">
        <f>Inek2020A3[[#This Row],[OPSKode]]</f>
        <v>6-005.01</v>
      </c>
      <c r="C469" s="974">
        <f>Inek2020A3[[#This Row],[Betrag2]]</f>
        <v>1068.05</v>
      </c>
      <c r="D469" s="975" t="s">
        <v>1989</v>
      </c>
      <c r="E469" s="975" t="s">
        <v>1990</v>
      </c>
      <c r="F469" s="975" t="s">
        <v>1995</v>
      </c>
      <c r="G469" s="975" t="s">
        <v>1996</v>
      </c>
      <c r="H469" s="975" t="s">
        <v>1997</v>
      </c>
      <c r="I469" s="974">
        <v>1068.05</v>
      </c>
    </row>
    <row r="470" spans="1:9" x14ac:dyDescent="0.25">
      <c r="A470" s="975" t="str">
        <f>Inek2020A3[[#This Row],[ZPD2]]</f>
        <v>ZP50.03</v>
      </c>
      <c r="B470" s="975" t="str">
        <f>Inek2020A3[[#This Row],[OPSKode]]</f>
        <v>6-005.02</v>
      </c>
      <c r="C470" s="974">
        <f>Inek2020A3[[#This Row],[Betrag2]]</f>
        <v>1388.47</v>
      </c>
      <c r="D470" s="975" t="s">
        <v>1989</v>
      </c>
      <c r="E470" s="975" t="s">
        <v>1990</v>
      </c>
      <c r="F470" s="975" t="s">
        <v>1998</v>
      </c>
      <c r="G470" s="975" t="s">
        <v>1999</v>
      </c>
      <c r="H470" s="975" t="s">
        <v>2000</v>
      </c>
      <c r="I470" s="974">
        <v>1388.47</v>
      </c>
    </row>
    <row r="471" spans="1:9" x14ac:dyDescent="0.25">
      <c r="A471" s="975" t="str">
        <f>Inek2020A3[[#This Row],[ZPD2]]</f>
        <v>ZP50.04</v>
      </c>
      <c r="B471" s="975" t="str">
        <f>Inek2020A3[[#This Row],[OPSKode]]</f>
        <v>6-005.03</v>
      </c>
      <c r="C471" s="974">
        <f>Inek2020A3[[#This Row],[Betrag2]]</f>
        <v>1708.88</v>
      </c>
      <c r="D471" s="975" t="s">
        <v>1989</v>
      </c>
      <c r="E471" s="975" t="s">
        <v>1990</v>
      </c>
      <c r="F471" s="975" t="s">
        <v>2001</v>
      </c>
      <c r="G471" s="975" t="s">
        <v>2002</v>
      </c>
      <c r="H471" s="975" t="s">
        <v>2003</v>
      </c>
      <c r="I471" s="974">
        <v>1708.88</v>
      </c>
    </row>
    <row r="472" spans="1:9" x14ac:dyDescent="0.25">
      <c r="A472" s="975" t="str">
        <f>Inek2020A3[[#This Row],[ZPD2]]</f>
        <v>ZP50.05</v>
      </c>
      <c r="B472" s="975" t="str">
        <f>Inek2020A3[[#This Row],[OPSKode]]</f>
        <v>6-005.04</v>
      </c>
      <c r="C472" s="974">
        <f>Inek2020A3[[#This Row],[Betrag2]]</f>
        <v>2136.1</v>
      </c>
      <c r="D472" s="975" t="s">
        <v>1989</v>
      </c>
      <c r="E472" s="975" t="s">
        <v>1990</v>
      </c>
      <c r="F472" s="975" t="s">
        <v>2004</v>
      </c>
      <c r="G472" s="975" t="s">
        <v>2005</v>
      </c>
      <c r="H472" s="975" t="s">
        <v>2006</v>
      </c>
      <c r="I472" s="974">
        <v>2136.1</v>
      </c>
    </row>
    <row r="473" spans="1:9" x14ac:dyDescent="0.25">
      <c r="A473" s="975" t="str">
        <f>Inek2020A3[[#This Row],[ZPD2]]</f>
        <v>ZP50.06</v>
      </c>
      <c r="B473" s="975" t="str">
        <f>Inek2020A3[[#This Row],[OPSKode]]</f>
        <v>6-005.05</v>
      </c>
      <c r="C473" s="974">
        <f>Inek2020A3[[#This Row],[Betrag2]]</f>
        <v>2776.93</v>
      </c>
      <c r="D473" s="975" t="s">
        <v>1989</v>
      </c>
      <c r="E473" s="975" t="s">
        <v>1990</v>
      </c>
      <c r="F473" s="975" t="s">
        <v>2007</v>
      </c>
      <c r="G473" s="975" t="s">
        <v>2008</v>
      </c>
      <c r="H473" s="975" t="s">
        <v>2009</v>
      </c>
      <c r="I473" s="974">
        <v>2776.93</v>
      </c>
    </row>
    <row r="474" spans="1:9" x14ac:dyDescent="0.25">
      <c r="A474" s="975" t="str">
        <f>Inek2020A3[[#This Row],[ZPD2]]</f>
        <v>ZP50.07</v>
      </c>
      <c r="B474" s="975" t="str">
        <f>Inek2020A3[[#This Row],[OPSKode]]</f>
        <v>6-005.06</v>
      </c>
      <c r="C474" s="974">
        <f>Inek2020A3[[#This Row],[Betrag2]]</f>
        <v>3417.76</v>
      </c>
      <c r="D474" s="975" t="s">
        <v>1989</v>
      </c>
      <c r="E474" s="975" t="s">
        <v>1990</v>
      </c>
      <c r="F474" s="975" t="s">
        <v>2010</v>
      </c>
      <c r="G474" s="975" t="s">
        <v>2011</v>
      </c>
      <c r="H474" s="975" t="s">
        <v>2012</v>
      </c>
      <c r="I474" s="974">
        <v>3417.76</v>
      </c>
    </row>
    <row r="475" spans="1:9" x14ac:dyDescent="0.25">
      <c r="A475" s="975" t="str">
        <f>Inek2020A3[[#This Row],[ZPD2]]</f>
        <v>ZP50.08</v>
      </c>
      <c r="B475" s="975" t="str">
        <f>Inek2020A3[[#This Row],[OPSKode]]</f>
        <v>6-005.07</v>
      </c>
      <c r="C475" s="974">
        <f>Inek2020A3[[#This Row],[Betrag2]]</f>
        <v>4272.2</v>
      </c>
      <c r="D475" s="975" t="s">
        <v>1989</v>
      </c>
      <c r="E475" s="975" t="s">
        <v>1990</v>
      </c>
      <c r="F475" s="975" t="s">
        <v>2013</v>
      </c>
      <c r="G475" s="975" t="s">
        <v>2014</v>
      </c>
      <c r="H475" s="975" t="s">
        <v>2015</v>
      </c>
      <c r="I475" s="974">
        <v>4272.2</v>
      </c>
    </row>
    <row r="476" spans="1:9" x14ac:dyDescent="0.25">
      <c r="A476" s="975" t="str">
        <f>Inek2020A3[[#This Row],[ZPD2]]</f>
        <v>ZP50.09</v>
      </c>
      <c r="B476" s="975" t="str">
        <f>Inek2020A3[[#This Row],[OPSKode]]</f>
        <v>6-005.08</v>
      </c>
      <c r="C476" s="974">
        <f>Inek2020A3[[#This Row],[Betrag2]]</f>
        <v>5553.86</v>
      </c>
      <c r="D476" s="975" t="s">
        <v>1989</v>
      </c>
      <c r="E476" s="975" t="s">
        <v>1990</v>
      </c>
      <c r="F476" s="975" t="s">
        <v>2016</v>
      </c>
      <c r="G476" s="975" t="s">
        <v>2017</v>
      </c>
      <c r="H476" s="975" t="s">
        <v>2018</v>
      </c>
      <c r="I476" s="974">
        <v>5553.86</v>
      </c>
    </row>
    <row r="477" spans="1:9" x14ac:dyDescent="0.25">
      <c r="A477" s="975" t="str">
        <f>Inek2020A3[[#This Row],[ZPD2]]</f>
        <v>ZP50.10</v>
      </c>
      <c r="B477" s="975" t="str">
        <f>Inek2020A3[[#This Row],[OPSKode]]</f>
        <v>6-005.09</v>
      </c>
      <c r="C477" s="974">
        <f>Inek2020A3[[#This Row],[Betrag2]]</f>
        <v>6835.52</v>
      </c>
      <c r="D477" s="975" t="s">
        <v>1989</v>
      </c>
      <c r="E477" s="975" t="s">
        <v>1990</v>
      </c>
      <c r="F477" s="975" t="s">
        <v>2019</v>
      </c>
      <c r="G477" s="975" t="s">
        <v>2020</v>
      </c>
      <c r="H477" s="975" t="s">
        <v>2021</v>
      </c>
      <c r="I477" s="974">
        <v>6835.52</v>
      </c>
    </row>
    <row r="478" spans="1:9" x14ac:dyDescent="0.25">
      <c r="A478" s="975" t="str">
        <f>Inek2020A3[[#This Row],[ZPD2]]</f>
        <v>ZP50.11</v>
      </c>
      <c r="B478" s="975" t="str">
        <f>Inek2020A3[[#This Row],[OPSKode]]</f>
        <v>6-005.0a</v>
      </c>
      <c r="C478" s="974">
        <f>Inek2020A3[[#This Row],[Betrag2]]</f>
        <v>8117.18</v>
      </c>
      <c r="D478" s="975" t="s">
        <v>1989</v>
      </c>
      <c r="E478" s="975" t="s">
        <v>1990</v>
      </c>
      <c r="F478" s="975" t="s">
        <v>2022</v>
      </c>
      <c r="G478" s="975" t="s">
        <v>2023</v>
      </c>
      <c r="H478" s="975" t="s">
        <v>2024</v>
      </c>
      <c r="I478" s="974">
        <v>8117.18</v>
      </c>
    </row>
    <row r="479" spans="1:9" x14ac:dyDescent="0.25">
      <c r="A479" s="975" t="str">
        <f>Inek2020A3[[#This Row],[ZPD2]]</f>
        <v>ZP50.12</v>
      </c>
      <c r="B479" s="975" t="str">
        <f>Inek2020A3[[#This Row],[OPSKode]]</f>
        <v>6-005.0b</v>
      </c>
      <c r="C479" s="974">
        <f>Inek2020A3[[#This Row],[Betrag2]]</f>
        <v>9398.84</v>
      </c>
      <c r="D479" s="975" t="s">
        <v>1989</v>
      </c>
      <c r="E479" s="975" t="s">
        <v>1990</v>
      </c>
      <c r="F479" s="975" t="s">
        <v>2025</v>
      </c>
      <c r="G479" s="975" t="s">
        <v>2026</v>
      </c>
      <c r="H479" s="975" t="s">
        <v>2027</v>
      </c>
      <c r="I479" s="974">
        <v>9398.84</v>
      </c>
    </row>
    <row r="480" spans="1:9" x14ac:dyDescent="0.25">
      <c r="A480" s="975" t="str">
        <f>Inek2020A3[[#This Row],[ZPD2]]</f>
        <v>ZP50.13</v>
      </c>
      <c r="B480" s="975" t="str">
        <f>Inek2020A3[[#This Row],[OPSKode]]</f>
        <v>6-005.0c</v>
      </c>
      <c r="C480" s="974">
        <f>Inek2020A3[[#This Row],[Betrag2]]</f>
        <v>10680.5</v>
      </c>
      <c r="D480" s="975" t="s">
        <v>1989</v>
      </c>
      <c r="E480" s="975" t="s">
        <v>1990</v>
      </c>
      <c r="F480" s="975" t="s">
        <v>2028</v>
      </c>
      <c r="G480" s="975" t="s">
        <v>2029</v>
      </c>
      <c r="H480" s="975" t="s">
        <v>2030</v>
      </c>
      <c r="I480" s="974">
        <v>10680.5</v>
      </c>
    </row>
    <row r="481" spans="1:9" x14ac:dyDescent="0.25">
      <c r="A481" s="975" t="str">
        <f>Inek2020A3[[#This Row],[ZPD2]]</f>
        <v>ZP50.14</v>
      </c>
      <c r="B481" s="975" t="str">
        <f>Inek2020A3[[#This Row],[OPSKode]]</f>
        <v>6-005.0d</v>
      </c>
      <c r="C481" s="974">
        <f>Inek2020A3[[#This Row],[Betrag2]]</f>
        <v>11962.16</v>
      </c>
      <c r="D481" s="975" t="s">
        <v>1989</v>
      </c>
      <c r="E481" s="975" t="s">
        <v>1990</v>
      </c>
      <c r="F481" s="975" t="s">
        <v>2031</v>
      </c>
      <c r="G481" s="975" t="s">
        <v>2032</v>
      </c>
      <c r="H481" s="975" t="s">
        <v>2033</v>
      </c>
      <c r="I481" s="974">
        <v>11962.16</v>
      </c>
    </row>
    <row r="482" spans="1:9" x14ac:dyDescent="0.25">
      <c r="A482" s="975" t="str">
        <f>Inek2020A3[[#This Row],[ZPD2]]</f>
        <v>ZP50.15</v>
      </c>
      <c r="B482" s="975" t="str">
        <f>Inek2020A3[[#This Row],[OPSKode]]</f>
        <v>6-005.0e</v>
      </c>
      <c r="C482" s="974">
        <f>Inek2020A3[[#This Row],[Betrag2]]</f>
        <v>13243.82</v>
      </c>
      <c r="D482" s="975" t="s">
        <v>1989</v>
      </c>
      <c r="E482" s="975" t="s">
        <v>1990</v>
      </c>
      <c r="F482" s="975" t="s">
        <v>2034</v>
      </c>
      <c r="G482" s="975" t="s">
        <v>2035</v>
      </c>
      <c r="H482" s="975" t="s">
        <v>664</v>
      </c>
      <c r="I482" s="974">
        <v>13243.82</v>
      </c>
    </row>
    <row r="483" spans="1:9" x14ac:dyDescent="0.25">
      <c r="D483" s="975" t="s">
        <v>2036</v>
      </c>
      <c r="E483" s="975" t="s">
        <v>2037</v>
      </c>
      <c r="H483" s="975" t="s">
        <v>2038</v>
      </c>
    </row>
    <row r="484" spans="1:9" x14ac:dyDescent="0.25">
      <c r="A484" s="975" t="str">
        <f>Inek2020A3[[#This Row],[ZPD2]]</f>
        <v>ZP51.01</v>
      </c>
      <c r="B484" s="975" t="str">
        <f>Inek2020A3[[#This Row],[OPSKode]]</f>
        <v>6-004.50</v>
      </c>
      <c r="C484" s="974">
        <f>Inek2020A3[[#This Row],[Betrag2]]</f>
        <v>291.95999999999998</v>
      </c>
      <c r="D484" s="975" t="s">
        <v>2036</v>
      </c>
      <c r="E484" s="975" t="s">
        <v>2037</v>
      </c>
      <c r="F484" s="975" t="s">
        <v>2039</v>
      </c>
      <c r="G484" s="975" t="s">
        <v>2040</v>
      </c>
      <c r="H484" s="975" t="s">
        <v>2041</v>
      </c>
      <c r="I484" s="974">
        <v>291.95999999999998</v>
      </c>
    </row>
    <row r="485" spans="1:9" x14ac:dyDescent="0.25">
      <c r="A485" s="975" t="str">
        <f>Inek2020A3[[#This Row],[ZPD2]]</f>
        <v>ZP51.02</v>
      </c>
      <c r="B485" s="975" t="str">
        <f>Inek2020A3[[#This Row],[OPSKode]]</f>
        <v>6-004.51</v>
      </c>
      <c r="C485" s="974">
        <f>Inek2020A3[[#This Row],[Betrag2]]</f>
        <v>535.26</v>
      </c>
      <c r="D485" s="975" t="s">
        <v>2036</v>
      </c>
      <c r="E485" s="975" t="s">
        <v>2037</v>
      </c>
      <c r="F485" s="975" t="s">
        <v>2042</v>
      </c>
      <c r="G485" s="975" t="s">
        <v>2043</v>
      </c>
      <c r="H485" s="975" t="s">
        <v>2044</v>
      </c>
      <c r="I485" s="974">
        <v>535.26</v>
      </c>
    </row>
    <row r="486" spans="1:9" x14ac:dyDescent="0.25">
      <c r="A486" s="975" t="str">
        <f>Inek2020A3[[#This Row],[ZPD2]]</f>
        <v>ZP51.03</v>
      </c>
      <c r="B486" s="975" t="str">
        <f>Inek2020A3[[#This Row],[OPSKode]]</f>
        <v>6-004.52</v>
      </c>
      <c r="C486" s="974">
        <f>Inek2020A3[[#This Row],[Betrag2]]</f>
        <v>827.22</v>
      </c>
      <c r="D486" s="975" t="s">
        <v>2036</v>
      </c>
      <c r="E486" s="975" t="s">
        <v>2037</v>
      </c>
      <c r="F486" s="975" t="s">
        <v>2045</v>
      </c>
      <c r="G486" s="975" t="s">
        <v>2046</v>
      </c>
      <c r="H486" s="975" t="s">
        <v>862</v>
      </c>
      <c r="I486" s="974">
        <v>827.22</v>
      </c>
    </row>
    <row r="487" spans="1:9" x14ac:dyDescent="0.25">
      <c r="A487" s="975" t="str">
        <f>Inek2020A3[[#This Row],[ZPD2]]</f>
        <v>ZP51.04</v>
      </c>
      <c r="B487" s="975" t="str">
        <f>Inek2020A3[[#This Row],[OPSKode]]</f>
        <v>6-004.53</v>
      </c>
      <c r="C487" s="974">
        <f>Inek2020A3[[#This Row],[Betrag2]]</f>
        <v>1119.18</v>
      </c>
      <c r="D487" s="975" t="s">
        <v>2036</v>
      </c>
      <c r="E487" s="975" t="s">
        <v>2037</v>
      </c>
      <c r="F487" s="975" t="s">
        <v>2047</v>
      </c>
      <c r="G487" s="975" t="s">
        <v>2048</v>
      </c>
      <c r="H487" s="975" t="s">
        <v>865</v>
      </c>
      <c r="I487" s="974">
        <v>1119.18</v>
      </c>
    </row>
    <row r="488" spans="1:9" x14ac:dyDescent="0.25">
      <c r="A488" s="975" t="str">
        <f>Inek2020A3[[#This Row],[ZPD2]]</f>
        <v>ZP51.05</v>
      </c>
      <c r="B488" s="975" t="str">
        <f>Inek2020A3[[#This Row],[OPSKode]]</f>
        <v>6-004.54</v>
      </c>
      <c r="C488" s="974">
        <f>Inek2020A3[[#This Row],[Betrag2]]</f>
        <v>1411.14</v>
      </c>
      <c r="D488" s="975" t="s">
        <v>2036</v>
      </c>
      <c r="E488" s="975" t="s">
        <v>2037</v>
      </c>
      <c r="F488" s="975" t="s">
        <v>2049</v>
      </c>
      <c r="G488" s="975" t="s">
        <v>2050</v>
      </c>
      <c r="H488" s="975" t="s">
        <v>868</v>
      </c>
      <c r="I488" s="974">
        <v>1411.14</v>
      </c>
    </row>
    <row r="489" spans="1:9" x14ac:dyDescent="0.25">
      <c r="A489" s="975" t="str">
        <f>Inek2020A3[[#This Row],[ZPD2]]</f>
        <v>ZP51.06</v>
      </c>
      <c r="B489" s="975" t="str">
        <f>Inek2020A3[[#This Row],[OPSKode]]</f>
        <v>6-004.55</v>
      </c>
      <c r="C489" s="974">
        <f>Inek2020A3[[#This Row],[Betrag2]]</f>
        <v>1703.1</v>
      </c>
      <c r="D489" s="975" t="s">
        <v>2036</v>
      </c>
      <c r="E489" s="975" t="s">
        <v>2037</v>
      </c>
      <c r="F489" s="975" t="s">
        <v>2051</v>
      </c>
      <c r="G489" s="975" t="s">
        <v>2052</v>
      </c>
      <c r="H489" s="975" t="s">
        <v>871</v>
      </c>
      <c r="I489" s="974">
        <v>1703.1</v>
      </c>
    </row>
    <row r="490" spans="1:9" x14ac:dyDescent="0.25">
      <c r="A490" s="975" t="str">
        <f>Inek2020A3[[#This Row],[ZPD2]]</f>
        <v>ZP51.07</v>
      </c>
      <c r="B490" s="975" t="str">
        <f>Inek2020A3[[#This Row],[OPSKode]]</f>
        <v>6-004.56</v>
      </c>
      <c r="C490" s="974">
        <f>Inek2020A3[[#This Row],[Betrag2]]</f>
        <v>1995.06</v>
      </c>
      <c r="D490" s="975" t="s">
        <v>2036</v>
      </c>
      <c r="E490" s="975" t="s">
        <v>2037</v>
      </c>
      <c r="F490" s="975" t="s">
        <v>2053</v>
      </c>
      <c r="G490" s="975" t="s">
        <v>2054</v>
      </c>
      <c r="H490" s="975" t="s">
        <v>874</v>
      </c>
      <c r="I490" s="974">
        <v>1995.06</v>
      </c>
    </row>
    <row r="491" spans="1:9" x14ac:dyDescent="0.25">
      <c r="A491" s="975" t="str">
        <f>Inek2020A3[[#This Row],[ZPD2]]</f>
        <v>ZP51.08</v>
      </c>
      <c r="B491" s="975" t="str">
        <f>Inek2020A3[[#This Row],[OPSKode]]</f>
        <v>6-004.57</v>
      </c>
      <c r="C491" s="974">
        <f>Inek2020A3[[#This Row],[Betrag2]]</f>
        <v>2287.02</v>
      </c>
      <c r="D491" s="975" t="s">
        <v>2036</v>
      </c>
      <c r="E491" s="975" t="s">
        <v>2037</v>
      </c>
      <c r="F491" s="975" t="s">
        <v>2055</v>
      </c>
      <c r="G491" s="975" t="s">
        <v>2056</v>
      </c>
      <c r="H491" s="975" t="s">
        <v>877</v>
      </c>
      <c r="I491" s="974">
        <v>2287.02</v>
      </c>
    </row>
    <row r="492" spans="1:9" x14ac:dyDescent="0.25">
      <c r="A492" s="975" t="str">
        <f>Inek2020A3[[#This Row],[ZPD2]]</f>
        <v>ZP51.09</v>
      </c>
      <c r="B492" s="975" t="str">
        <f>Inek2020A3[[#This Row],[OPSKode]]</f>
        <v>6-004.58</v>
      </c>
      <c r="C492" s="974">
        <f>Inek2020A3[[#This Row],[Betrag2]]</f>
        <v>2578.98</v>
      </c>
      <c r="D492" s="975" t="s">
        <v>2036</v>
      </c>
      <c r="E492" s="975" t="s">
        <v>2037</v>
      </c>
      <c r="F492" s="975" t="s">
        <v>2057</v>
      </c>
      <c r="G492" s="975" t="s">
        <v>2058</v>
      </c>
      <c r="H492" s="975" t="s">
        <v>1724</v>
      </c>
      <c r="I492" s="974">
        <v>2578.98</v>
      </c>
    </row>
    <row r="493" spans="1:9" x14ac:dyDescent="0.25">
      <c r="A493" s="975" t="str">
        <f>Inek2020A3[[#This Row],[ZPD2]]</f>
        <v>ZP51.10</v>
      </c>
      <c r="B493" s="975" t="str">
        <f>Inek2020A3[[#This Row],[OPSKode]]</f>
        <v>6-004.59</v>
      </c>
      <c r="C493" s="974">
        <f>Inek2020A3[[#This Row],[Betrag2]]</f>
        <v>2968.26</v>
      </c>
      <c r="D493" s="975" t="s">
        <v>2036</v>
      </c>
      <c r="E493" s="975" t="s">
        <v>2037</v>
      </c>
      <c r="F493" s="975" t="s">
        <v>2059</v>
      </c>
      <c r="G493" s="975" t="s">
        <v>2060</v>
      </c>
      <c r="H493" s="975" t="s">
        <v>1727</v>
      </c>
      <c r="I493" s="974">
        <v>2968.26</v>
      </c>
    </row>
    <row r="494" spans="1:9" x14ac:dyDescent="0.25">
      <c r="A494" s="975" t="str">
        <f>Inek2020A3[[#This Row],[ZPD2]]</f>
        <v>ZP51.11</v>
      </c>
      <c r="B494" s="975" t="str">
        <f>Inek2020A3[[#This Row],[OPSKode]]</f>
        <v>6-004.5a</v>
      </c>
      <c r="C494" s="974">
        <f>Inek2020A3[[#This Row],[Betrag2]]</f>
        <v>3552.18</v>
      </c>
      <c r="D494" s="975" t="s">
        <v>2036</v>
      </c>
      <c r="E494" s="975" t="s">
        <v>2037</v>
      </c>
      <c r="F494" s="975" t="s">
        <v>2061</v>
      </c>
      <c r="G494" s="975" t="s">
        <v>2062</v>
      </c>
      <c r="H494" s="975" t="s">
        <v>1730</v>
      </c>
      <c r="I494" s="974">
        <v>3552.18</v>
      </c>
    </row>
    <row r="495" spans="1:9" x14ac:dyDescent="0.25">
      <c r="A495" s="975" t="str">
        <f>Inek2020A3[[#This Row],[ZPD2]]</f>
        <v>ZP51.12</v>
      </c>
      <c r="B495" s="975" t="str">
        <f>Inek2020A3[[#This Row],[OPSKode]]</f>
        <v>6-004.5b</v>
      </c>
      <c r="C495" s="974">
        <f>Inek2020A3[[#This Row],[Betrag2]]</f>
        <v>4136.1000000000004</v>
      </c>
      <c r="D495" s="975" t="s">
        <v>2036</v>
      </c>
      <c r="E495" s="975" t="s">
        <v>2037</v>
      </c>
      <c r="F495" s="975" t="s">
        <v>2063</v>
      </c>
      <c r="G495" s="975" t="s">
        <v>2064</v>
      </c>
      <c r="H495" s="975" t="s">
        <v>1733</v>
      </c>
      <c r="I495" s="974">
        <v>4136.1000000000004</v>
      </c>
    </row>
    <row r="496" spans="1:9" x14ac:dyDescent="0.25">
      <c r="A496" s="975" t="str">
        <f>Inek2020A3[[#This Row],[ZPD2]]</f>
        <v>ZP51.13</v>
      </c>
      <c r="B496" s="975" t="str">
        <f>Inek2020A3[[#This Row],[OPSKode]]</f>
        <v>6-004.5c</v>
      </c>
      <c r="C496" s="974">
        <f>Inek2020A3[[#This Row],[Betrag2]]</f>
        <v>4914.66</v>
      </c>
      <c r="D496" s="975" t="s">
        <v>2036</v>
      </c>
      <c r="E496" s="975" t="s">
        <v>2037</v>
      </c>
      <c r="F496" s="975" t="s">
        <v>2065</v>
      </c>
      <c r="G496" s="975" t="s">
        <v>2066</v>
      </c>
      <c r="H496" s="975" t="s">
        <v>2067</v>
      </c>
      <c r="I496" s="974">
        <v>4914.66</v>
      </c>
    </row>
    <row r="497" spans="1:9" x14ac:dyDescent="0.25">
      <c r="A497" s="975" t="str">
        <f>Inek2020A3[[#This Row],[ZPD2]]</f>
        <v>ZP51.14</v>
      </c>
      <c r="B497" s="975" t="str">
        <f>Inek2020A3[[#This Row],[OPSKode]]</f>
        <v>6-004.5d</v>
      </c>
      <c r="C497" s="974">
        <f>Inek2020A3[[#This Row],[Betrag2]]</f>
        <v>6082.5</v>
      </c>
      <c r="D497" s="975" t="s">
        <v>2036</v>
      </c>
      <c r="E497" s="975" t="s">
        <v>2037</v>
      </c>
      <c r="F497" s="975" t="s">
        <v>2068</v>
      </c>
      <c r="G497" s="975" t="s">
        <v>2069</v>
      </c>
      <c r="H497" s="975" t="s">
        <v>2070</v>
      </c>
      <c r="I497" s="974">
        <v>6082.5</v>
      </c>
    </row>
    <row r="498" spans="1:9" x14ac:dyDescent="0.25">
      <c r="A498" s="975" t="str">
        <f>Inek2020A3[[#This Row],[ZPD2]]</f>
        <v>ZP51.15</v>
      </c>
      <c r="B498" s="975" t="str">
        <f>Inek2020A3[[#This Row],[OPSKode]]</f>
        <v>6-004.5e</v>
      </c>
      <c r="C498" s="974">
        <f>Inek2020A3[[#This Row],[Betrag2]]</f>
        <v>7250.34</v>
      </c>
      <c r="D498" s="975" t="s">
        <v>2036</v>
      </c>
      <c r="E498" s="975" t="s">
        <v>2037</v>
      </c>
      <c r="F498" s="975" t="s">
        <v>2071</v>
      </c>
      <c r="G498" s="975" t="s">
        <v>2072</v>
      </c>
      <c r="H498" s="975" t="s">
        <v>2073</v>
      </c>
      <c r="I498" s="974">
        <v>7250.34</v>
      </c>
    </row>
    <row r="499" spans="1:9" x14ac:dyDescent="0.25">
      <c r="A499" s="975" t="str">
        <f>Inek2020A3[[#This Row],[ZPD2]]</f>
        <v>ZP51.16</v>
      </c>
      <c r="B499" s="975" t="str">
        <f>Inek2020A3[[#This Row],[OPSKode]]</f>
        <v>6-004.5f</v>
      </c>
      <c r="C499" s="974">
        <f>Inek2020A3[[#This Row],[Betrag2]]</f>
        <v>8418.18</v>
      </c>
      <c r="D499" s="975" t="s">
        <v>2036</v>
      </c>
      <c r="E499" s="975" t="s">
        <v>2037</v>
      </c>
      <c r="F499" s="975" t="s">
        <v>2074</v>
      </c>
      <c r="G499" s="975" t="s">
        <v>2075</v>
      </c>
      <c r="H499" s="975" t="s">
        <v>2076</v>
      </c>
      <c r="I499" s="974">
        <v>8418.18</v>
      </c>
    </row>
    <row r="500" spans="1:9" x14ac:dyDescent="0.25">
      <c r="A500" s="975" t="str">
        <f>Inek2020A3[[#This Row],[ZPD2]]</f>
        <v>ZP51.17</v>
      </c>
      <c r="B500" s="975" t="str">
        <f>Inek2020A3[[#This Row],[OPSKode]]</f>
        <v>6-004.5g</v>
      </c>
      <c r="C500" s="974">
        <f>Inek2020A3[[#This Row],[Betrag2]]</f>
        <v>9975.2999999999993</v>
      </c>
      <c r="D500" s="975" t="s">
        <v>2036</v>
      </c>
      <c r="E500" s="975" t="s">
        <v>2037</v>
      </c>
      <c r="F500" s="975" t="s">
        <v>2077</v>
      </c>
      <c r="G500" s="975" t="s">
        <v>2078</v>
      </c>
      <c r="H500" s="975" t="s">
        <v>2079</v>
      </c>
      <c r="I500" s="974">
        <v>9975.2999999999993</v>
      </c>
    </row>
    <row r="501" spans="1:9" x14ac:dyDescent="0.25">
      <c r="A501" s="975" t="str">
        <f>Inek2020A3[[#This Row],[ZPD2]]</f>
        <v>ZP51.18</v>
      </c>
      <c r="B501" s="975" t="str">
        <f>Inek2020A3[[#This Row],[OPSKode]]</f>
        <v>6-004.5h</v>
      </c>
      <c r="C501" s="974">
        <f>Inek2020A3[[#This Row],[Betrag2]]</f>
        <v>12310.98</v>
      </c>
      <c r="D501" s="975" t="s">
        <v>2036</v>
      </c>
      <c r="E501" s="975" t="s">
        <v>2037</v>
      </c>
      <c r="F501" s="975" t="s">
        <v>2080</v>
      </c>
      <c r="G501" s="975" t="s">
        <v>2081</v>
      </c>
      <c r="H501" s="975" t="s">
        <v>2082</v>
      </c>
      <c r="I501" s="974">
        <v>12310.98</v>
      </c>
    </row>
    <row r="502" spans="1:9" x14ac:dyDescent="0.25">
      <c r="A502" s="975" t="str">
        <f>Inek2020A3[[#This Row],[ZPD2]]</f>
        <v>ZP51.19</v>
      </c>
      <c r="B502" s="975" t="str">
        <f>Inek2020A3[[#This Row],[OPSKode]]</f>
        <v>6-004.5j</v>
      </c>
      <c r="C502" s="974">
        <f>Inek2020A3[[#This Row],[Betrag2]]</f>
        <v>14646.66</v>
      </c>
      <c r="D502" s="975" t="s">
        <v>2036</v>
      </c>
      <c r="E502" s="975" t="s">
        <v>2037</v>
      </c>
      <c r="F502" s="975" t="s">
        <v>2083</v>
      </c>
      <c r="G502" s="975" t="s">
        <v>2084</v>
      </c>
      <c r="H502" s="975" t="s">
        <v>2085</v>
      </c>
      <c r="I502" s="974">
        <v>14646.66</v>
      </c>
    </row>
    <row r="503" spans="1:9" x14ac:dyDescent="0.25">
      <c r="A503" s="975" t="str">
        <f>Inek2020A3[[#This Row],[ZPD2]]</f>
        <v>ZP51.20</v>
      </c>
      <c r="B503" s="975" t="str">
        <f>Inek2020A3[[#This Row],[OPSKode]]</f>
        <v>6-004.5k</v>
      </c>
      <c r="C503" s="974">
        <f>Inek2020A3[[#This Row],[Betrag2]]</f>
        <v>16982.34</v>
      </c>
      <c r="D503" s="975" t="s">
        <v>2036</v>
      </c>
      <c r="E503" s="975" t="s">
        <v>2037</v>
      </c>
      <c r="F503" s="975" t="s">
        <v>2086</v>
      </c>
      <c r="G503" s="975" t="s">
        <v>2087</v>
      </c>
      <c r="H503" s="975" t="s">
        <v>2088</v>
      </c>
      <c r="I503" s="974">
        <v>16982.34</v>
      </c>
    </row>
    <row r="504" spans="1:9" x14ac:dyDescent="0.25">
      <c r="A504" s="975" t="str">
        <f>Inek2020A3[[#This Row],[ZPD2]]</f>
        <v>ZP51.21</v>
      </c>
      <c r="B504" s="975" t="str">
        <f>Inek2020A3[[#This Row],[OPSKode]]</f>
        <v>6-004.5m</v>
      </c>
      <c r="C504" s="974">
        <f>Inek2020A3[[#This Row],[Betrag2]]</f>
        <v>20096.580000000002</v>
      </c>
      <c r="D504" s="975" t="s">
        <v>2036</v>
      </c>
      <c r="E504" s="975" t="s">
        <v>2037</v>
      </c>
      <c r="F504" s="975" t="s">
        <v>2089</v>
      </c>
      <c r="G504" s="975" t="s">
        <v>2090</v>
      </c>
      <c r="H504" s="975" t="s">
        <v>2091</v>
      </c>
      <c r="I504" s="974">
        <v>20096.580000000002</v>
      </c>
    </row>
    <row r="505" spans="1:9" x14ac:dyDescent="0.25">
      <c r="A505" s="975" t="str">
        <f>Inek2020A3[[#This Row],[ZPD2]]</f>
        <v>ZP51.22</v>
      </c>
      <c r="B505" s="975" t="str">
        <f>Inek2020A3[[#This Row],[OPSKode]]</f>
        <v>6-004.5n</v>
      </c>
      <c r="C505" s="974">
        <f>Inek2020A3[[#This Row],[Betrag2]]</f>
        <v>24767.94</v>
      </c>
      <c r="D505" s="975" t="s">
        <v>2036</v>
      </c>
      <c r="E505" s="975" t="s">
        <v>2037</v>
      </c>
      <c r="F505" s="975" t="s">
        <v>2092</v>
      </c>
      <c r="G505" s="975" t="s">
        <v>2093</v>
      </c>
      <c r="H505" s="975" t="s">
        <v>2094</v>
      </c>
      <c r="I505" s="974">
        <v>24767.94</v>
      </c>
    </row>
    <row r="506" spans="1:9" x14ac:dyDescent="0.25">
      <c r="A506" s="975" t="str">
        <f>Inek2020A3[[#This Row],[ZPD2]]</f>
        <v>ZP51.23</v>
      </c>
      <c r="B506" s="975" t="str">
        <f>Inek2020A3[[#This Row],[OPSKode]]</f>
        <v>6-004.5p</v>
      </c>
      <c r="C506" s="974">
        <f>Inek2020A3[[#This Row],[Betrag2]]</f>
        <v>29439.3</v>
      </c>
      <c r="D506" s="975" t="s">
        <v>2036</v>
      </c>
      <c r="E506" s="975" t="s">
        <v>2037</v>
      </c>
      <c r="F506" s="975" t="s">
        <v>2095</v>
      </c>
      <c r="G506" s="975" t="s">
        <v>2096</v>
      </c>
      <c r="H506" s="975" t="s">
        <v>2097</v>
      </c>
      <c r="I506" s="974">
        <v>29439.3</v>
      </c>
    </row>
    <row r="507" spans="1:9" x14ac:dyDescent="0.25">
      <c r="A507" s="975" t="str">
        <f>Inek2020A3[[#This Row],[ZPD2]]</f>
        <v>ZP51.24</v>
      </c>
      <c r="B507" s="975" t="str">
        <f>Inek2020A3[[#This Row],[OPSKode]]</f>
        <v>6-004.5q</v>
      </c>
      <c r="C507" s="974">
        <f>Inek2020A3[[#This Row],[Betrag2]]</f>
        <v>34110.660000000003</v>
      </c>
      <c r="D507" s="975" t="s">
        <v>2036</v>
      </c>
      <c r="E507" s="975" t="s">
        <v>2037</v>
      </c>
      <c r="F507" s="975" t="s">
        <v>2098</v>
      </c>
      <c r="G507" s="975" t="s">
        <v>2099</v>
      </c>
      <c r="H507" s="975" t="s">
        <v>2100</v>
      </c>
      <c r="I507" s="974">
        <v>34110.660000000003</v>
      </c>
    </row>
    <row r="508" spans="1:9" x14ac:dyDescent="0.25">
      <c r="A508" s="975" t="str">
        <f>Inek2020A3[[#This Row],[ZPD2]]</f>
        <v>ZP51.25</v>
      </c>
      <c r="B508" s="975" t="str">
        <f>Inek2020A3[[#This Row],[OPSKode]]</f>
        <v>6-004.5r</v>
      </c>
      <c r="C508" s="974">
        <f>Inek2020A3[[#This Row],[Betrag2]]</f>
        <v>38782.019999999997</v>
      </c>
      <c r="D508" s="975" t="s">
        <v>2036</v>
      </c>
      <c r="E508" s="975" t="s">
        <v>2037</v>
      </c>
      <c r="F508" s="975" t="s">
        <v>2101</v>
      </c>
      <c r="G508" s="975" t="s">
        <v>2102</v>
      </c>
      <c r="H508" s="975" t="s">
        <v>2103</v>
      </c>
      <c r="I508" s="974">
        <v>38782.019999999997</v>
      </c>
    </row>
    <row r="509" spans="1:9" x14ac:dyDescent="0.25">
      <c r="A509" s="975" t="str">
        <f>Inek2020A3[[#This Row],[ZPD2]]</f>
        <v>ZP51.26</v>
      </c>
      <c r="B509" s="975" t="str">
        <f>Inek2020A3[[#This Row],[OPSKode]]</f>
        <v>6-004.5s</v>
      </c>
      <c r="C509" s="974">
        <f>Inek2020A3[[#This Row],[Betrag2]]</f>
        <v>43453.38</v>
      </c>
      <c r="D509" s="975" t="s">
        <v>2036</v>
      </c>
      <c r="E509" s="975" t="s">
        <v>2037</v>
      </c>
      <c r="F509" s="975" t="s">
        <v>2104</v>
      </c>
      <c r="G509" s="975" t="s">
        <v>2105</v>
      </c>
      <c r="H509" s="975" t="s">
        <v>2106</v>
      </c>
      <c r="I509" s="974">
        <v>43453.38</v>
      </c>
    </row>
    <row r="510" spans="1:9" x14ac:dyDescent="0.25">
      <c r="A510" s="975" t="str">
        <f>Inek2020A3[[#This Row],[ZPD2]]</f>
        <v>ZP51.27</v>
      </c>
      <c r="B510" s="975" t="str">
        <f>Inek2020A3[[#This Row],[OPSKode]]</f>
        <v>6-004.5t</v>
      </c>
      <c r="C510" s="974">
        <f>Inek2020A3[[#This Row],[Betrag2]]</f>
        <v>48124.74</v>
      </c>
      <c r="D510" s="975" t="s">
        <v>2036</v>
      </c>
      <c r="E510" s="975" t="s">
        <v>2037</v>
      </c>
      <c r="F510" s="975" t="s">
        <v>2107</v>
      </c>
      <c r="G510" s="975" t="s">
        <v>2108</v>
      </c>
      <c r="H510" s="975" t="s">
        <v>2109</v>
      </c>
      <c r="I510" s="974">
        <v>48124.74</v>
      </c>
    </row>
    <row r="511" spans="1:9" x14ac:dyDescent="0.25">
      <c r="A511" s="975" t="str">
        <f>Inek2020A3[[#This Row],[ZPD2]]</f>
        <v>ZP51.28</v>
      </c>
      <c r="B511" s="975" t="str">
        <f>Inek2020A3[[#This Row],[OPSKode]]</f>
        <v>6-004.5u</v>
      </c>
      <c r="C511" s="974">
        <f>Inek2020A3[[#This Row],[Betrag2]]</f>
        <v>52796.1</v>
      </c>
      <c r="D511" s="975" t="s">
        <v>2036</v>
      </c>
      <c r="E511" s="975" t="s">
        <v>2037</v>
      </c>
      <c r="F511" s="975" t="s">
        <v>2110</v>
      </c>
      <c r="G511" s="975" t="s">
        <v>2111</v>
      </c>
      <c r="H511" s="975" t="s">
        <v>2112</v>
      </c>
      <c r="I511" s="974">
        <v>52796.1</v>
      </c>
    </row>
    <row r="512" spans="1:9" x14ac:dyDescent="0.25">
      <c r="D512" s="975" t="s">
        <v>2113</v>
      </c>
      <c r="E512" s="975" t="s">
        <v>2114</v>
      </c>
      <c r="H512" s="975" t="s">
        <v>2115</v>
      </c>
    </row>
    <row r="513" spans="1:9" x14ac:dyDescent="0.25">
      <c r="A513" s="975" t="str">
        <f>Inek2020A3[[#This Row],[ZPD2]]</f>
        <v>ZP53.01</v>
      </c>
      <c r="B513" s="975" t="str">
        <f>Inek2020A3[[#This Row],[OPSKode]]</f>
        <v>6-002.4c</v>
      </c>
      <c r="C513" s="974">
        <f>Inek2020A3[[#This Row],[Betrag2]]</f>
        <v>85.81</v>
      </c>
      <c r="D513" s="975" t="s">
        <v>2113</v>
      </c>
      <c r="E513" s="975" t="s">
        <v>2114</v>
      </c>
      <c r="F513" s="975" t="s">
        <v>2116</v>
      </c>
      <c r="G513" s="975" t="s">
        <v>2117</v>
      </c>
      <c r="H513" s="975" t="s">
        <v>2118</v>
      </c>
      <c r="I513" s="974">
        <v>85.81</v>
      </c>
    </row>
    <row r="514" spans="1:9" x14ac:dyDescent="0.25">
      <c r="A514" s="975" t="str">
        <f>Inek2020A3[[#This Row],[ZPD2]]</f>
        <v>ZP53.02</v>
      </c>
      <c r="B514" s="975" t="str">
        <f>Inek2020A3[[#This Row],[OPSKode]]</f>
        <v>6-002.4d</v>
      </c>
      <c r="C514" s="974">
        <f>Inek2020A3[[#This Row],[Betrag2]]</f>
        <v>111.55</v>
      </c>
      <c r="D514" s="975" t="s">
        <v>2113</v>
      </c>
      <c r="E514" s="975" t="s">
        <v>2114</v>
      </c>
      <c r="F514" s="975" t="s">
        <v>2119</v>
      </c>
      <c r="G514" s="975" t="s">
        <v>2120</v>
      </c>
      <c r="H514" s="975" t="s">
        <v>2121</v>
      </c>
      <c r="I514" s="974">
        <v>111.55</v>
      </c>
    </row>
    <row r="515" spans="1:9" x14ac:dyDescent="0.25">
      <c r="A515" s="975" t="str">
        <f>Inek2020A3[[#This Row],[ZPD2]]</f>
        <v>ZP53.03</v>
      </c>
      <c r="B515" s="975" t="str">
        <f>Inek2020A3[[#This Row],[OPSKode]]</f>
        <v>6-002.4e</v>
      </c>
      <c r="C515" s="974">
        <f>Inek2020A3[[#This Row],[Betrag2]]</f>
        <v>137.29</v>
      </c>
      <c r="D515" s="975" t="s">
        <v>2113</v>
      </c>
      <c r="E515" s="975" t="s">
        <v>2114</v>
      </c>
      <c r="F515" s="975" t="s">
        <v>2122</v>
      </c>
      <c r="G515" s="975" t="s">
        <v>2123</v>
      </c>
      <c r="H515" s="975" t="s">
        <v>2124</v>
      </c>
      <c r="I515" s="974">
        <v>137.29</v>
      </c>
    </row>
    <row r="516" spans="1:9" x14ac:dyDescent="0.25">
      <c r="A516" s="975" t="str">
        <f>Inek2020A3[[#This Row],[ZPD2]]</f>
        <v>ZP53.04</v>
      </c>
      <c r="B516" s="975" t="str">
        <f>Inek2020A3[[#This Row],[OPSKode]]</f>
        <v>6-002.4f</v>
      </c>
      <c r="C516" s="974">
        <f>Inek2020A3[[#This Row],[Betrag2]]</f>
        <v>163.03</v>
      </c>
      <c r="D516" s="975" t="s">
        <v>2113</v>
      </c>
      <c r="E516" s="975" t="s">
        <v>2114</v>
      </c>
      <c r="F516" s="975" t="s">
        <v>2125</v>
      </c>
      <c r="G516" s="975" t="s">
        <v>2126</v>
      </c>
      <c r="H516" s="975" t="s">
        <v>2127</v>
      </c>
      <c r="I516" s="974">
        <v>163.03</v>
      </c>
    </row>
    <row r="517" spans="1:9" x14ac:dyDescent="0.25">
      <c r="A517" s="975" t="str">
        <f>Inek2020A3[[#This Row],[ZPD2]]</f>
        <v>ZP53.05</v>
      </c>
      <c r="B517" s="975" t="str">
        <f>Inek2020A3[[#This Row],[OPSKode]]</f>
        <v>6-002.4g</v>
      </c>
      <c r="C517" s="974">
        <f>Inek2020A3[[#This Row],[Betrag2]]</f>
        <v>188.77</v>
      </c>
      <c r="D517" s="975" t="s">
        <v>2113</v>
      </c>
      <c r="E517" s="975" t="s">
        <v>2114</v>
      </c>
      <c r="F517" s="975" t="s">
        <v>2128</v>
      </c>
      <c r="G517" s="975" t="s">
        <v>2129</v>
      </c>
      <c r="H517" s="975" t="s">
        <v>2130</v>
      </c>
      <c r="I517" s="974">
        <v>188.77</v>
      </c>
    </row>
    <row r="518" spans="1:9" x14ac:dyDescent="0.25">
      <c r="D518" s="975" t="s">
        <v>2131</v>
      </c>
      <c r="E518" s="975" t="s">
        <v>2132</v>
      </c>
      <c r="H518" s="975" t="s">
        <v>2133</v>
      </c>
    </row>
    <row r="519" spans="1:9" x14ac:dyDescent="0.25">
      <c r="A519" s="975" t="str">
        <f>Inek2020A3[[#This Row],[ZPD2]]</f>
        <v>ZP54.01</v>
      </c>
      <c r="B519" s="975" t="str">
        <f>Inek2020A3[[#This Row],[OPSKode]]</f>
        <v>6-005.b0</v>
      </c>
      <c r="C519" s="974">
        <f>Inek2020A3[[#This Row],[Betrag2]]</f>
        <v>772.73</v>
      </c>
      <c r="D519" s="975" t="s">
        <v>2131</v>
      </c>
      <c r="E519" s="975" t="s">
        <v>2132</v>
      </c>
      <c r="F519" s="975" t="s">
        <v>2134</v>
      </c>
      <c r="G519" s="975" t="s">
        <v>2135</v>
      </c>
      <c r="H519" s="975" t="s">
        <v>2136</v>
      </c>
      <c r="I519" s="974">
        <v>772.73</v>
      </c>
    </row>
    <row r="520" spans="1:9" x14ac:dyDescent="0.25">
      <c r="A520" s="975" t="str">
        <f>Inek2020A3[[#This Row],[ZPD2]]</f>
        <v>ZP54.02</v>
      </c>
      <c r="B520" s="975" t="str">
        <f>Inek2020A3[[#This Row],[OPSKode]]</f>
        <v>6-005.b1</v>
      </c>
      <c r="C520" s="974">
        <f>Inek2020A3[[#This Row],[Betrag2]]</f>
        <v>1352.28</v>
      </c>
      <c r="D520" s="975" t="s">
        <v>2131</v>
      </c>
      <c r="E520" s="975" t="s">
        <v>2132</v>
      </c>
      <c r="F520" s="975" t="s">
        <v>2137</v>
      </c>
      <c r="G520" s="975" t="s">
        <v>2138</v>
      </c>
      <c r="H520" s="975" t="s">
        <v>2139</v>
      </c>
      <c r="I520" s="974">
        <v>1352.28</v>
      </c>
    </row>
    <row r="521" spans="1:9" x14ac:dyDescent="0.25">
      <c r="A521" s="975" t="str">
        <f>Inek2020A3[[#This Row],[ZPD2]]</f>
        <v>ZP54.03</v>
      </c>
      <c r="B521" s="975" t="str">
        <f>Inek2020A3[[#This Row],[OPSKode]]</f>
        <v>6-005.b2</v>
      </c>
      <c r="C521" s="974">
        <f>Inek2020A3[[#This Row],[Betrag2]]</f>
        <v>1931.83</v>
      </c>
      <c r="D521" s="975" t="s">
        <v>2131</v>
      </c>
      <c r="E521" s="975" t="s">
        <v>2132</v>
      </c>
      <c r="F521" s="975" t="s">
        <v>2140</v>
      </c>
      <c r="G521" s="975" t="s">
        <v>2141</v>
      </c>
      <c r="H521" s="975" t="s">
        <v>2142</v>
      </c>
      <c r="I521" s="974">
        <v>1931.83</v>
      </c>
    </row>
    <row r="522" spans="1:9" x14ac:dyDescent="0.25">
      <c r="A522" s="975" t="str">
        <f>Inek2020A3[[#This Row],[ZPD2]]</f>
        <v>ZP54.04</v>
      </c>
      <c r="B522" s="975" t="str">
        <f>Inek2020A3[[#This Row],[OPSKode]]</f>
        <v>6-005.b3</v>
      </c>
      <c r="C522" s="974">
        <f>Inek2020A3[[#This Row],[Betrag2]]</f>
        <v>2511.38</v>
      </c>
      <c r="D522" s="975" t="s">
        <v>2131</v>
      </c>
      <c r="E522" s="975" t="s">
        <v>2132</v>
      </c>
      <c r="F522" s="975" t="s">
        <v>2143</v>
      </c>
      <c r="G522" s="975" t="s">
        <v>2144</v>
      </c>
      <c r="H522" s="975" t="s">
        <v>2145</v>
      </c>
      <c r="I522" s="974">
        <v>2511.38</v>
      </c>
    </row>
    <row r="523" spans="1:9" x14ac:dyDescent="0.25">
      <c r="A523" s="975" t="str">
        <f>Inek2020A3[[#This Row],[ZPD2]]</f>
        <v>ZP54.05</v>
      </c>
      <c r="B523" s="975" t="str">
        <f>Inek2020A3[[#This Row],[OPSKode]]</f>
        <v>6-005.b4</v>
      </c>
      <c r="C523" s="974">
        <f>Inek2020A3[[#This Row],[Betrag2]]</f>
        <v>3090.93</v>
      </c>
      <c r="D523" s="975" t="s">
        <v>2131</v>
      </c>
      <c r="E523" s="975" t="s">
        <v>2132</v>
      </c>
      <c r="F523" s="975" t="s">
        <v>2146</v>
      </c>
      <c r="G523" s="975" t="s">
        <v>2147</v>
      </c>
      <c r="H523" s="975" t="s">
        <v>2148</v>
      </c>
      <c r="I523" s="974">
        <v>3090.93</v>
      </c>
    </row>
    <row r="524" spans="1:9" x14ac:dyDescent="0.25">
      <c r="A524" s="975" t="str">
        <f>Inek2020A3[[#This Row],[ZPD2]]</f>
        <v>ZP54.06</v>
      </c>
      <c r="B524" s="975" t="str">
        <f>Inek2020A3[[#This Row],[OPSKode]]</f>
        <v>6-005.b5</v>
      </c>
      <c r="C524" s="974">
        <f>Inek2020A3[[#This Row],[Betrag2]]</f>
        <v>3670.48</v>
      </c>
      <c r="D524" s="975" t="s">
        <v>2131</v>
      </c>
      <c r="E524" s="975" t="s">
        <v>2132</v>
      </c>
      <c r="F524" s="975" t="s">
        <v>2149</v>
      </c>
      <c r="G524" s="975" t="s">
        <v>2150</v>
      </c>
      <c r="H524" s="975" t="s">
        <v>2151</v>
      </c>
      <c r="I524" s="974">
        <v>3670.48</v>
      </c>
    </row>
    <row r="525" spans="1:9" x14ac:dyDescent="0.25">
      <c r="A525" s="975" t="str">
        <f>Inek2020A3[[#This Row],[ZPD2]]</f>
        <v>ZP54.07</v>
      </c>
      <c r="B525" s="975" t="str">
        <f>Inek2020A3[[#This Row],[OPSKode]]</f>
        <v>6-005.b6</v>
      </c>
      <c r="C525" s="974">
        <f>Inek2020A3[[#This Row],[Betrag2]]</f>
        <v>4250.03</v>
      </c>
      <c r="D525" s="975" t="s">
        <v>2131</v>
      </c>
      <c r="E525" s="975" t="s">
        <v>2132</v>
      </c>
      <c r="F525" s="975" t="s">
        <v>2152</v>
      </c>
      <c r="G525" s="975" t="s">
        <v>2153</v>
      </c>
      <c r="H525" s="975" t="s">
        <v>2154</v>
      </c>
      <c r="I525" s="974">
        <v>4250.03</v>
      </c>
    </row>
    <row r="526" spans="1:9" x14ac:dyDescent="0.25">
      <c r="A526" s="975" t="str">
        <f>Inek2020A3[[#This Row],[ZPD2]]</f>
        <v>ZP54.08</v>
      </c>
      <c r="B526" s="975" t="str">
        <f>Inek2020A3[[#This Row],[OPSKode]]</f>
        <v>6-005.b7</v>
      </c>
      <c r="C526" s="974">
        <f>Inek2020A3[[#This Row],[Betrag2]]</f>
        <v>4829.58</v>
      </c>
      <c r="D526" s="975" t="s">
        <v>2131</v>
      </c>
      <c r="E526" s="975" t="s">
        <v>2132</v>
      </c>
      <c r="F526" s="975" t="s">
        <v>2155</v>
      </c>
      <c r="G526" s="975" t="s">
        <v>2156</v>
      </c>
      <c r="H526" s="975" t="s">
        <v>2157</v>
      </c>
      <c r="I526" s="974">
        <v>4829.58</v>
      </c>
    </row>
    <row r="527" spans="1:9" x14ac:dyDescent="0.25">
      <c r="A527" s="975" t="str">
        <f>Inek2020A3[[#This Row],[ZPD2]]</f>
        <v>ZP54.09</v>
      </c>
      <c r="B527" s="975" t="str">
        <f>Inek2020A3[[#This Row],[OPSKode]]</f>
        <v>6-005.b8</v>
      </c>
      <c r="C527" s="974">
        <f>Inek2020A3[[#This Row],[Betrag2]]</f>
        <v>5409.13</v>
      </c>
      <c r="D527" s="975" t="s">
        <v>2131</v>
      </c>
      <c r="E527" s="975" t="s">
        <v>2132</v>
      </c>
      <c r="F527" s="975" t="s">
        <v>2158</v>
      </c>
      <c r="G527" s="975" t="s">
        <v>2159</v>
      </c>
      <c r="H527" s="975" t="s">
        <v>2160</v>
      </c>
      <c r="I527" s="974">
        <v>5409.13</v>
      </c>
    </row>
    <row r="528" spans="1:9" x14ac:dyDescent="0.25">
      <c r="A528" s="975" t="str">
        <f>Inek2020A3[[#This Row],[ZPD2]]</f>
        <v>ZP54.10</v>
      </c>
      <c r="B528" s="975" t="str">
        <f>Inek2020A3[[#This Row],[OPSKode]]</f>
        <v>6-005.b9</v>
      </c>
      <c r="C528" s="974">
        <f>Inek2020A3[[#This Row],[Betrag2]]</f>
        <v>6181.87</v>
      </c>
      <c r="D528" s="975" t="s">
        <v>2131</v>
      </c>
      <c r="E528" s="975" t="s">
        <v>2132</v>
      </c>
      <c r="F528" s="975" t="s">
        <v>2161</v>
      </c>
      <c r="G528" s="975" t="s">
        <v>2162</v>
      </c>
      <c r="H528" s="975" t="s">
        <v>2163</v>
      </c>
      <c r="I528" s="974">
        <v>6181.87</v>
      </c>
    </row>
    <row r="529" spans="1:9" x14ac:dyDescent="0.25">
      <c r="A529" s="975" t="str">
        <f>Inek2020A3[[#This Row],[ZPD2]]</f>
        <v>ZP54.11</v>
      </c>
      <c r="B529" s="975" t="str">
        <f>Inek2020A3[[#This Row],[OPSKode]]</f>
        <v>6-005.ba</v>
      </c>
      <c r="C529" s="974">
        <f>Inek2020A3[[#This Row],[Betrag2]]</f>
        <v>7340.97</v>
      </c>
      <c r="D529" s="975" t="s">
        <v>2131</v>
      </c>
      <c r="E529" s="975" t="s">
        <v>2132</v>
      </c>
      <c r="F529" s="975" t="s">
        <v>2164</v>
      </c>
      <c r="G529" s="975" t="s">
        <v>2165</v>
      </c>
      <c r="H529" s="975" t="s">
        <v>2166</v>
      </c>
      <c r="I529" s="974">
        <v>7340.97</v>
      </c>
    </row>
    <row r="530" spans="1:9" x14ac:dyDescent="0.25">
      <c r="A530" s="975" t="str">
        <f>Inek2020A3[[#This Row],[ZPD2]]</f>
        <v>ZP54.12</v>
      </c>
      <c r="B530" s="975" t="str">
        <f>Inek2020A3[[#This Row],[OPSKode]]</f>
        <v>6-005.bb</v>
      </c>
      <c r="C530" s="974">
        <f>Inek2020A3[[#This Row],[Betrag2]]</f>
        <v>8500.07</v>
      </c>
      <c r="D530" s="975" t="s">
        <v>2131</v>
      </c>
      <c r="E530" s="975" t="s">
        <v>2132</v>
      </c>
      <c r="F530" s="975" t="s">
        <v>2167</v>
      </c>
      <c r="G530" s="975" t="s">
        <v>2168</v>
      </c>
      <c r="H530" s="975" t="s">
        <v>2169</v>
      </c>
      <c r="I530" s="974">
        <v>8500.07</v>
      </c>
    </row>
    <row r="531" spans="1:9" x14ac:dyDescent="0.25">
      <c r="A531" s="975" t="str">
        <f>Inek2020A3[[#This Row],[ZPD2]]</f>
        <v>ZP54.13</v>
      </c>
      <c r="B531" s="975" t="str">
        <f>Inek2020A3[[#This Row],[OPSKode]]</f>
        <v>6-005.bc</v>
      </c>
      <c r="C531" s="974">
        <f>Inek2020A3[[#This Row],[Betrag2]]</f>
        <v>9659.17</v>
      </c>
      <c r="D531" s="975" t="s">
        <v>2131</v>
      </c>
      <c r="E531" s="975" t="s">
        <v>2132</v>
      </c>
      <c r="F531" s="975" t="s">
        <v>2170</v>
      </c>
      <c r="G531" s="975" t="s">
        <v>2171</v>
      </c>
      <c r="H531" s="975" t="s">
        <v>2172</v>
      </c>
      <c r="I531" s="974">
        <v>9659.17</v>
      </c>
    </row>
    <row r="532" spans="1:9" x14ac:dyDescent="0.25">
      <c r="A532" s="975" t="str">
        <f>Inek2020A3[[#This Row],[ZPD2]]</f>
        <v>ZP54.14</v>
      </c>
      <c r="B532" s="975" t="str">
        <f>Inek2020A3[[#This Row],[OPSKode]]</f>
        <v>6-005.bd</v>
      </c>
      <c r="C532" s="974">
        <f>Inek2020A3[[#This Row],[Betrag2]]</f>
        <v>10818.27</v>
      </c>
      <c r="D532" s="975" t="s">
        <v>2131</v>
      </c>
      <c r="E532" s="975" t="s">
        <v>2132</v>
      </c>
      <c r="F532" s="975" t="s">
        <v>2173</v>
      </c>
      <c r="G532" s="975" t="s">
        <v>2174</v>
      </c>
      <c r="H532" s="975" t="s">
        <v>2175</v>
      </c>
      <c r="I532" s="974">
        <v>10818.27</v>
      </c>
    </row>
    <row r="533" spans="1:9" x14ac:dyDescent="0.25">
      <c r="A533" s="975" t="str">
        <f>Inek2020A3[[#This Row],[ZPD2]]</f>
        <v>ZP54.15</v>
      </c>
      <c r="B533" s="975" t="str">
        <f>Inek2020A3[[#This Row],[OPSKode]]</f>
        <v>6-005.be</v>
      </c>
      <c r="C533" s="974">
        <f>Inek2020A3[[#This Row],[Betrag2]]</f>
        <v>11977.37</v>
      </c>
      <c r="D533" s="975" t="s">
        <v>2131</v>
      </c>
      <c r="E533" s="975" t="s">
        <v>2132</v>
      </c>
      <c r="F533" s="975" t="s">
        <v>2176</v>
      </c>
      <c r="G533" s="975" t="s">
        <v>2177</v>
      </c>
      <c r="H533" s="975" t="s">
        <v>649</v>
      </c>
      <c r="I533" s="974">
        <v>11977.37</v>
      </c>
    </row>
    <row r="534" spans="1:9" x14ac:dyDescent="0.25">
      <c r="A534" s="975" t="str">
        <f>Inek2020A3[[#This Row],[ZPD2]]</f>
        <v>ZP54.16</v>
      </c>
      <c r="B534" s="975" t="str">
        <f>Inek2020A3[[#This Row],[OPSKode]]</f>
        <v>6-005.bf</v>
      </c>
      <c r="C534" s="974">
        <f>Inek2020A3[[#This Row],[Betrag2]]</f>
        <v>13136.47</v>
      </c>
      <c r="D534" s="975" t="s">
        <v>2131</v>
      </c>
      <c r="E534" s="975" t="s">
        <v>2132</v>
      </c>
      <c r="F534" s="975" t="s">
        <v>2178</v>
      </c>
      <c r="G534" s="975" t="s">
        <v>2179</v>
      </c>
      <c r="H534" s="975" t="s">
        <v>652</v>
      </c>
      <c r="I534" s="974">
        <v>13136.47</v>
      </c>
    </row>
    <row r="535" spans="1:9" x14ac:dyDescent="0.25">
      <c r="A535" s="975" t="str">
        <f>Inek2020A3[[#This Row],[ZPD2]]</f>
        <v>ZP54.17</v>
      </c>
      <c r="B535" s="975" t="str">
        <f>Inek2020A3[[#This Row],[OPSKode]]</f>
        <v>6-005.bg</v>
      </c>
      <c r="C535" s="974">
        <f>Inek2020A3[[#This Row],[Betrag2]]</f>
        <v>14295.57</v>
      </c>
      <c r="D535" s="975" t="s">
        <v>2131</v>
      </c>
      <c r="E535" s="975" t="s">
        <v>2132</v>
      </c>
      <c r="F535" s="975" t="s">
        <v>2180</v>
      </c>
      <c r="G535" s="975" t="s">
        <v>2181</v>
      </c>
      <c r="H535" s="975" t="s">
        <v>655</v>
      </c>
      <c r="I535" s="974">
        <v>14295.57</v>
      </c>
    </row>
    <row r="536" spans="1:9" x14ac:dyDescent="0.25">
      <c r="A536" s="975" t="str">
        <f>Inek2020A3[[#This Row],[ZPD2]]</f>
        <v>ZP54.18</v>
      </c>
      <c r="B536" s="975" t="str">
        <f>Inek2020A3[[#This Row],[OPSKode]]</f>
        <v>6-005.bh</v>
      </c>
      <c r="C536" s="974">
        <f>Inek2020A3[[#This Row],[Betrag2]]</f>
        <v>15454.67</v>
      </c>
      <c r="D536" s="975" t="s">
        <v>2131</v>
      </c>
      <c r="E536" s="975" t="s">
        <v>2132</v>
      </c>
      <c r="F536" s="975" t="s">
        <v>2182</v>
      </c>
      <c r="G536" s="975" t="s">
        <v>2183</v>
      </c>
      <c r="H536" s="975" t="s">
        <v>658</v>
      </c>
      <c r="I536" s="974">
        <v>15454.67</v>
      </c>
    </row>
    <row r="537" spans="1:9" x14ac:dyDescent="0.25">
      <c r="A537" s="975" t="str">
        <f>Inek2020A3[[#This Row],[ZPD2]]</f>
        <v>ZP54.19</v>
      </c>
      <c r="B537" s="975" t="str">
        <f>Inek2020A3[[#This Row],[OPSKode]]</f>
        <v>6-005.bj</v>
      </c>
      <c r="C537" s="974">
        <f>Inek2020A3[[#This Row],[Betrag2]]</f>
        <v>16613.77</v>
      </c>
      <c r="D537" s="975" t="s">
        <v>2131</v>
      </c>
      <c r="E537" s="975" t="s">
        <v>2132</v>
      </c>
      <c r="F537" s="975" t="s">
        <v>2184</v>
      </c>
      <c r="G537" s="975" t="s">
        <v>2185</v>
      </c>
      <c r="H537" s="975" t="s">
        <v>2186</v>
      </c>
      <c r="I537" s="974">
        <v>16613.77</v>
      </c>
    </row>
    <row r="538" spans="1:9" x14ac:dyDescent="0.25">
      <c r="D538" s="975" t="s">
        <v>2187</v>
      </c>
      <c r="E538" s="975" t="s">
        <v>2188</v>
      </c>
      <c r="H538" s="975" t="s">
        <v>2189</v>
      </c>
    </row>
    <row r="539" spans="1:9" x14ac:dyDescent="0.25">
      <c r="A539" s="975" t="str">
        <f>Inek2020A3[[#This Row],[ZPD2]]</f>
        <v>ZP56.01</v>
      </c>
      <c r="B539" s="975" t="str">
        <f>Inek2020A3[[#This Row],[OPSKode]]</f>
        <v>6-005.e0</v>
      </c>
      <c r="C539" s="974">
        <f>Inek2020A3[[#This Row],[Betrag2]]</f>
        <v>952.85</v>
      </c>
      <c r="D539" s="975" t="s">
        <v>2187</v>
      </c>
      <c r="E539" s="975" t="s">
        <v>2188</v>
      </c>
      <c r="F539" s="975" t="s">
        <v>2190</v>
      </c>
      <c r="G539" s="975" t="s">
        <v>2191</v>
      </c>
      <c r="H539" s="975" t="s">
        <v>2192</v>
      </c>
      <c r="I539" s="974">
        <v>952.85</v>
      </c>
    </row>
    <row r="540" spans="1:9" x14ac:dyDescent="0.25">
      <c r="A540" s="975" t="str">
        <f>Inek2020A3[[#This Row],[ZPD2]]</f>
        <v>ZP56.02</v>
      </c>
      <c r="B540" s="975" t="str">
        <f>Inek2020A3[[#This Row],[OPSKode]]</f>
        <v>6-005.e1</v>
      </c>
      <c r="C540" s="974">
        <f>Inek2020A3[[#This Row],[Betrag2]]</f>
        <v>1905.7</v>
      </c>
      <c r="D540" s="975" t="s">
        <v>2187</v>
      </c>
      <c r="E540" s="975" t="s">
        <v>2188</v>
      </c>
      <c r="F540" s="975" t="s">
        <v>2193</v>
      </c>
      <c r="G540" s="975" t="s">
        <v>2194</v>
      </c>
      <c r="H540" s="975" t="s">
        <v>2195</v>
      </c>
      <c r="I540" s="974">
        <v>1905.7</v>
      </c>
    </row>
    <row r="541" spans="1:9" x14ac:dyDescent="0.25">
      <c r="A541" s="975" t="str">
        <f>Inek2020A3[[#This Row],[ZPD2]]</f>
        <v>ZP56.03</v>
      </c>
      <c r="B541" s="975" t="str">
        <f>Inek2020A3[[#This Row],[OPSKode]]</f>
        <v>6-005.e2</v>
      </c>
      <c r="C541" s="974">
        <f>Inek2020A3[[#This Row],[Betrag2]]</f>
        <v>3334.98</v>
      </c>
      <c r="D541" s="975" t="s">
        <v>2187</v>
      </c>
      <c r="E541" s="975" t="s">
        <v>2188</v>
      </c>
      <c r="F541" s="975" t="s">
        <v>2196</v>
      </c>
      <c r="G541" s="975" t="s">
        <v>2197</v>
      </c>
      <c r="H541" s="975" t="s">
        <v>2198</v>
      </c>
      <c r="I541" s="974">
        <v>3334.98</v>
      </c>
    </row>
    <row r="542" spans="1:9" x14ac:dyDescent="0.25">
      <c r="A542" s="975" t="str">
        <f>Inek2020A3[[#This Row],[ZPD2]]</f>
        <v>ZP56.04</v>
      </c>
      <c r="B542" s="975" t="str">
        <f>Inek2020A3[[#This Row],[OPSKode]]</f>
        <v>6-005.e3</v>
      </c>
      <c r="C542" s="974">
        <f>Inek2020A3[[#This Row],[Betrag2]]</f>
        <v>4764.26</v>
      </c>
      <c r="D542" s="975" t="s">
        <v>2187</v>
      </c>
      <c r="E542" s="975" t="s">
        <v>2188</v>
      </c>
      <c r="F542" s="975" t="s">
        <v>2199</v>
      </c>
      <c r="G542" s="975" t="s">
        <v>2200</v>
      </c>
      <c r="H542" s="975" t="s">
        <v>2201</v>
      </c>
      <c r="I542" s="974">
        <v>4764.26</v>
      </c>
    </row>
    <row r="543" spans="1:9" x14ac:dyDescent="0.25">
      <c r="A543" s="975" t="str">
        <f>Inek2020A3[[#This Row],[ZPD2]]</f>
        <v>ZP56.05</v>
      </c>
      <c r="B543" s="975" t="str">
        <f>Inek2020A3[[#This Row],[OPSKode]]</f>
        <v>6-005.e4</v>
      </c>
      <c r="C543" s="974">
        <f>Inek2020A3[[#This Row],[Betrag2]]</f>
        <v>6193.53</v>
      </c>
      <c r="D543" s="975" t="s">
        <v>2187</v>
      </c>
      <c r="E543" s="975" t="s">
        <v>2188</v>
      </c>
      <c r="F543" s="975" t="s">
        <v>2202</v>
      </c>
      <c r="G543" s="975" t="s">
        <v>2203</v>
      </c>
      <c r="H543" s="975" t="s">
        <v>2204</v>
      </c>
      <c r="I543" s="974">
        <v>6193.53</v>
      </c>
    </row>
    <row r="544" spans="1:9" x14ac:dyDescent="0.25">
      <c r="A544" s="975" t="str">
        <f>Inek2020A3[[#This Row],[ZPD2]]</f>
        <v>ZP56.06</v>
      </c>
      <c r="B544" s="975" t="str">
        <f>Inek2020A3[[#This Row],[OPSKode]]</f>
        <v>6-005.e5</v>
      </c>
      <c r="C544" s="974">
        <f>Inek2020A3[[#This Row],[Betrag2]]</f>
        <v>7622.81</v>
      </c>
      <c r="D544" s="975" t="s">
        <v>2187</v>
      </c>
      <c r="E544" s="975" t="s">
        <v>2188</v>
      </c>
      <c r="F544" s="975" t="s">
        <v>2205</v>
      </c>
      <c r="G544" s="975" t="s">
        <v>2206</v>
      </c>
      <c r="H544" s="975" t="s">
        <v>2207</v>
      </c>
      <c r="I544" s="974">
        <v>7622.81</v>
      </c>
    </row>
    <row r="545" spans="1:9" x14ac:dyDescent="0.25">
      <c r="A545" s="975" t="str">
        <f>Inek2020A3[[#This Row],[ZPD2]]</f>
        <v>ZP56.07</v>
      </c>
      <c r="B545" s="975" t="str">
        <f>Inek2020A3[[#This Row],[OPSKode]]</f>
        <v>6-005.e6</v>
      </c>
      <c r="C545" s="974">
        <f>Inek2020A3[[#This Row],[Betrag2]]</f>
        <v>9052.08</v>
      </c>
      <c r="D545" s="975" t="s">
        <v>2187</v>
      </c>
      <c r="E545" s="975" t="s">
        <v>2188</v>
      </c>
      <c r="F545" s="975" t="s">
        <v>2208</v>
      </c>
      <c r="G545" s="975" t="s">
        <v>2209</v>
      </c>
      <c r="H545" s="975" t="s">
        <v>2210</v>
      </c>
      <c r="I545" s="974">
        <v>9052.08</v>
      </c>
    </row>
    <row r="546" spans="1:9" x14ac:dyDescent="0.25">
      <c r="A546" s="975" t="str">
        <f>Inek2020A3[[#This Row],[ZPD2]]</f>
        <v>ZP56.08</v>
      </c>
      <c r="B546" s="975" t="str">
        <f>Inek2020A3[[#This Row],[OPSKode]]</f>
        <v>6-005.e7</v>
      </c>
      <c r="C546" s="974">
        <f>Inek2020A3[[#This Row],[Betrag2]]</f>
        <v>10481.36</v>
      </c>
      <c r="D546" s="975" t="s">
        <v>2187</v>
      </c>
      <c r="E546" s="975" t="s">
        <v>2188</v>
      </c>
      <c r="F546" s="975" t="s">
        <v>2211</v>
      </c>
      <c r="G546" s="975" t="s">
        <v>2212</v>
      </c>
      <c r="H546" s="975" t="s">
        <v>2213</v>
      </c>
      <c r="I546" s="974">
        <v>10481.36</v>
      </c>
    </row>
    <row r="547" spans="1:9" x14ac:dyDescent="0.25">
      <c r="A547" s="975" t="str">
        <f>Inek2020A3[[#This Row],[ZPD2]]</f>
        <v>ZP56.09</v>
      </c>
      <c r="B547" s="975" t="str">
        <f>Inek2020A3[[#This Row],[OPSKode]]</f>
        <v>6-005.e8</v>
      </c>
      <c r="C547" s="974">
        <f>Inek2020A3[[#This Row],[Betrag2]]</f>
        <v>11910.64</v>
      </c>
      <c r="D547" s="975" t="s">
        <v>2187</v>
      </c>
      <c r="E547" s="975" t="s">
        <v>2188</v>
      </c>
      <c r="F547" s="975" t="s">
        <v>2214</v>
      </c>
      <c r="G547" s="975" t="s">
        <v>2215</v>
      </c>
      <c r="H547" s="975" t="s">
        <v>2216</v>
      </c>
      <c r="I547" s="974">
        <v>11910.64</v>
      </c>
    </row>
    <row r="548" spans="1:9" x14ac:dyDescent="0.25">
      <c r="A548" s="975" t="str">
        <f>Inek2020A3[[#This Row],[ZPD2]]</f>
        <v>ZP56.10</v>
      </c>
      <c r="B548" s="975" t="str">
        <f>Inek2020A3[[#This Row],[OPSKode]]</f>
        <v>6-005.e9</v>
      </c>
      <c r="C548" s="974">
        <f>Inek2020A3[[#This Row],[Betrag2]]</f>
        <v>13339.91</v>
      </c>
      <c r="D548" s="975" t="s">
        <v>2187</v>
      </c>
      <c r="E548" s="975" t="s">
        <v>2188</v>
      </c>
      <c r="F548" s="975" t="s">
        <v>2217</v>
      </c>
      <c r="G548" s="975" t="s">
        <v>2218</v>
      </c>
      <c r="H548" s="975" t="s">
        <v>2219</v>
      </c>
      <c r="I548" s="974">
        <v>13339.91</v>
      </c>
    </row>
    <row r="549" spans="1:9" x14ac:dyDescent="0.25">
      <c r="A549" s="975" t="str">
        <f>Inek2020A3[[#This Row],[ZPD2]]</f>
        <v>ZP56.11</v>
      </c>
      <c r="B549" s="975" t="str">
        <f>Inek2020A3[[#This Row],[OPSKode]]</f>
        <v>6-005.ea</v>
      </c>
      <c r="C549" s="974">
        <f>Inek2020A3[[#This Row],[Betrag2]]</f>
        <v>15245.62</v>
      </c>
      <c r="D549" s="975" t="s">
        <v>2187</v>
      </c>
      <c r="E549" s="975" t="s">
        <v>2188</v>
      </c>
      <c r="F549" s="975" t="s">
        <v>2220</v>
      </c>
      <c r="G549" s="975" t="s">
        <v>2221</v>
      </c>
      <c r="H549" s="975" t="s">
        <v>2124</v>
      </c>
      <c r="I549" s="974">
        <v>15245.62</v>
      </c>
    </row>
    <row r="550" spans="1:9" x14ac:dyDescent="0.25">
      <c r="A550" s="975" t="str">
        <f>Inek2020A3[[#This Row],[ZPD2]]</f>
        <v>ZP56.12</v>
      </c>
      <c r="B550" s="975" t="str">
        <f>Inek2020A3[[#This Row],[OPSKode]]</f>
        <v>6-005.eb</v>
      </c>
      <c r="C550" s="974">
        <f>Inek2020A3[[#This Row],[Betrag2]]</f>
        <v>18104.169999999998</v>
      </c>
      <c r="D550" s="975" t="s">
        <v>2187</v>
      </c>
      <c r="E550" s="975" t="s">
        <v>2188</v>
      </c>
      <c r="F550" s="975" t="s">
        <v>2222</v>
      </c>
      <c r="G550" s="975" t="s">
        <v>2223</v>
      </c>
      <c r="H550" s="975" t="s">
        <v>2127</v>
      </c>
      <c r="I550" s="974">
        <v>18104.169999999998</v>
      </c>
    </row>
    <row r="551" spans="1:9" x14ac:dyDescent="0.25">
      <c r="A551" s="975" t="str">
        <f>Inek2020A3[[#This Row],[ZPD2]]</f>
        <v>ZP56.13</v>
      </c>
      <c r="B551" s="975" t="str">
        <f>Inek2020A3[[#This Row],[OPSKode]]</f>
        <v>6-005.ec</v>
      </c>
      <c r="C551" s="974">
        <f>Inek2020A3[[#This Row],[Betrag2]]</f>
        <v>20962.72</v>
      </c>
      <c r="D551" s="975" t="s">
        <v>2187</v>
      </c>
      <c r="E551" s="975" t="s">
        <v>2188</v>
      </c>
      <c r="F551" s="975" t="s">
        <v>2224</v>
      </c>
      <c r="G551" s="975" t="s">
        <v>2225</v>
      </c>
      <c r="H551" s="975" t="s">
        <v>2226</v>
      </c>
      <c r="I551" s="974">
        <v>20962.72</v>
      </c>
    </row>
    <row r="552" spans="1:9" x14ac:dyDescent="0.25">
      <c r="A552" s="975" t="str">
        <f>Inek2020A3[[#This Row],[ZPD2]]</f>
        <v>ZP56.14</v>
      </c>
      <c r="B552" s="975" t="str">
        <f>Inek2020A3[[#This Row],[OPSKode]]</f>
        <v>6-005.ed</v>
      </c>
      <c r="C552" s="974">
        <f>Inek2020A3[[#This Row],[Betrag2]]</f>
        <v>24774.13</v>
      </c>
      <c r="D552" s="975" t="s">
        <v>2187</v>
      </c>
      <c r="E552" s="975" t="s">
        <v>2188</v>
      </c>
      <c r="F552" s="975" t="s">
        <v>2227</v>
      </c>
      <c r="G552" s="975" t="s">
        <v>2228</v>
      </c>
      <c r="H552" s="975" t="s">
        <v>2229</v>
      </c>
      <c r="I552" s="974">
        <v>24774.13</v>
      </c>
    </row>
    <row r="553" spans="1:9" x14ac:dyDescent="0.25">
      <c r="A553" s="975" t="str">
        <f>Inek2020A3[[#This Row],[ZPD2]]</f>
        <v>ZP56.15</v>
      </c>
      <c r="B553" s="975" t="str">
        <f>Inek2020A3[[#This Row],[OPSKode]]</f>
        <v>6-005.ee</v>
      </c>
      <c r="C553" s="974">
        <f>Inek2020A3[[#This Row],[Betrag2]]</f>
        <v>30491.23</v>
      </c>
      <c r="D553" s="975" t="s">
        <v>2187</v>
      </c>
      <c r="E553" s="975" t="s">
        <v>2188</v>
      </c>
      <c r="F553" s="975" t="s">
        <v>2230</v>
      </c>
      <c r="G553" s="975" t="s">
        <v>2231</v>
      </c>
      <c r="H553" s="975" t="s">
        <v>2232</v>
      </c>
      <c r="I553" s="974">
        <v>30491.23</v>
      </c>
    </row>
    <row r="554" spans="1:9" x14ac:dyDescent="0.25">
      <c r="A554" s="975" t="str">
        <f>Inek2020A3[[#This Row],[ZPD2]]</f>
        <v>ZP56.16</v>
      </c>
      <c r="B554" s="975" t="str">
        <f>Inek2020A3[[#This Row],[OPSKode]]</f>
        <v>6-005.ef</v>
      </c>
      <c r="C554" s="974">
        <f>Inek2020A3[[#This Row],[Betrag2]]</f>
        <v>36208.339999999997</v>
      </c>
      <c r="D554" s="975" t="s">
        <v>2187</v>
      </c>
      <c r="E554" s="975" t="s">
        <v>2188</v>
      </c>
      <c r="F554" s="975" t="s">
        <v>2233</v>
      </c>
      <c r="G554" s="975" t="s">
        <v>2234</v>
      </c>
      <c r="H554" s="975" t="s">
        <v>2235</v>
      </c>
      <c r="I554" s="974">
        <v>36208.339999999997</v>
      </c>
    </row>
    <row r="555" spans="1:9" x14ac:dyDescent="0.25">
      <c r="A555" s="975" t="str">
        <f>Inek2020A3[[#This Row],[ZPD2]]</f>
        <v>ZP56.17</v>
      </c>
      <c r="B555" s="975" t="str">
        <f>Inek2020A3[[#This Row],[OPSKode]]</f>
        <v>6-005.eg</v>
      </c>
      <c r="C555" s="974">
        <f>Inek2020A3[[#This Row],[Betrag2]]</f>
        <v>41925.440000000002</v>
      </c>
      <c r="D555" s="975" t="s">
        <v>2187</v>
      </c>
      <c r="E555" s="975" t="s">
        <v>2188</v>
      </c>
      <c r="F555" s="975" t="s">
        <v>2236</v>
      </c>
      <c r="G555" s="975" t="s">
        <v>2237</v>
      </c>
      <c r="H555" s="975" t="s">
        <v>2238</v>
      </c>
      <c r="I555" s="974">
        <v>41925.440000000002</v>
      </c>
    </row>
    <row r="556" spans="1:9" x14ac:dyDescent="0.25">
      <c r="A556" s="975" t="str">
        <f>Inek2020A3[[#This Row],[ZPD2]]</f>
        <v>ZP56.18</v>
      </c>
      <c r="B556" s="975" t="str">
        <f>Inek2020A3[[#This Row],[OPSKode]]</f>
        <v>6-005.eh</v>
      </c>
      <c r="C556" s="974">
        <f>Inek2020A3[[#This Row],[Betrag2]]</f>
        <v>47642.55</v>
      </c>
      <c r="D556" s="975" t="s">
        <v>2187</v>
      </c>
      <c r="E556" s="975" t="s">
        <v>2188</v>
      </c>
      <c r="F556" s="975" t="s">
        <v>2239</v>
      </c>
      <c r="G556" s="975" t="s">
        <v>2240</v>
      </c>
      <c r="H556" s="975" t="s">
        <v>2241</v>
      </c>
      <c r="I556" s="974">
        <v>47642.55</v>
      </c>
    </row>
    <row r="557" spans="1:9" x14ac:dyDescent="0.25">
      <c r="A557" s="975" t="str">
        <f>Inek2020A3[[#This Row],[ZPD2]]</f>
        <v>ZP56.19</v>
      </c>
      <c r="B557" s="975" t="str">
        <f>Inek2020A3[[#This Row],[OPSKode]]</f>
        <v>6-005.ej</v>
      </c>
      <c r="C557" s="974">
        <f>Inek2020A3[[#This Row],[Betrag2]]</f>
        <v>53359.66</v>
      </c>
      <c r="D557" s="975" t="s">
        <v>2187</v>
      </c>
      <c r="E557" s="975" t="s">
        <v>2188</v>
      </c>
      <c r="F557" s="975" t="s">
        <v>2242</v>
      </c>
      <c r="G557" s="975" t="s">
        <v>2243</v>
      </c>
      <c r="H557" s="975" t="s">
        <v>2244</v>
      </c>
      <c r="I557" s="974">
        <v>53359.66</v>
      </c>
    </row>
    <row r="558" spans="1:9" x14ac:dyDescent="0.25">
      <c r="A558" s="975" t="str">
        <f>Inek2020A3[[#This Row],[ZPD2]]</f>
        <v>ZP56.20</v>
      </c>
      <c r="B558" s="975" t="str">
        <f>Inek2020A3[[#This Row],[OPSKode]]</f>
        <v>6-005.ek</v>
      </c>
      <c r="C558" s="974">
        <f>Inek2020A3[[#This Row],[Betrag2]]</f>
        <v>59076.76</v>
      </c>
      <c r="D558" s="975" t="s">
        <v>2187</v>
      </c>
      <c r="E558" s="975" t="s">
        <v>2188</v>
      </c>
      <c r="F558" s="975" t="s">
        <v>2245</v>
      </c>
      <c r="G558" s="975" t="s">
        <v>2246</v>
      </c>
      <c r="H558" s="975" t="s">
        <v>2247</v>
      </c>
      <c r="I558" s="974">
        <v>59076.76</v>
      </c>
    </row>
    <row r="559" spans="1:9" x14ac:dyDescent="0.25">
      <c r="A559" s="975" t="str">
        <f>Inek2020A3[[#This Row],[ZPD2]]</f>
        <v>ZP56.21</v>
      </c>
      <c r="B559" s="975" t="str">
        <f>Inek2020A3[[#This Row],[OPSKode]]</f>
        <v>6-005.em</v>
      </c>
      <c r="C559" s="974">
        <f>Inek2020A3[[#This Row],[Betrag2]]</f>
        <v>64793.87</v>
      </c>
      <c r="D559" s="975" t="s">
        <v>2187</v>
      </c>
      <c r="E559" s="975" t="s">
        <v>2188</v>
      </c>
      <c r="F559" s="975" t="s">
        <v>2248</v>
      </c>
      <c r="G559" s="975" t="s">
        <v>2249</v>
      </c>
      <c r="H559" s="975" t="s">
        <v>2250</v>
      </c>
      <c r="I559" s="974">
        <v>64793.87</v>
      </c>
    </row>
    <row r="560" spans="1:9" x14ac:dyDescent="0.25">
      <c r="A560" s="975" t="str">
        <f>Inek2020A3[[#This Row],[ZPD2]]</f>
        <v>ZP56.22</v>
      </c>
      <c r="B560" s="975" t="str">
        <f>Inek2020A3[[#This Row],[OPSKode]]</f>
        <v>6-005.en</v>
      </c>
      <c r="C560" s="974">
        <f>Inek2020A3[[#This Row],[Betrag2]]</f>
        <v>70510.97</v>
      </c>
      <c r="D560" s="975" t="s">
        <v>2187</v>
      </c>
      <c r="E560" s="975" t="s">
        <v>2188</v>
      </c>
      <c r="F560" s="975" t="s">
        <v>2251</v>
      </c>
      <c r="G560" s="975" t="s">
        <v>2252</v>
      </c>
      <c r="H560" s="975" t="s">
        <v>2253</v>
      </c>
      <c r="I560" s="974">
        <v>70510.97</v>
      </c>
    </row>
    <row r="561" spans="1:9" x14ac:dyDescent="0.25">
      <c r="D561" s="975" t="s">
        <v>2254</v>
      </c>
      <c r="E561" s="975" t="s">
        <v>2255</v>
      </c>
      <c r="H561" s="975" t="s">
        <v>2256</v>
      </c>
    </row>
    <row r="562" spans="1:9" x14ac:dyDescent="0.25">
      <c r="A562" s="975" t="str">
        <f>Inek2020A3[[#This Row],[ZPD2]]</f>
        <v>ZP57.01</v>
      </c>
      <c r="B562" s="975" t="str">
        <f>Inek2020A3[[#This Row],[OPSKode]]</f>
        <v>6-005.90</v>
      </c>
      <c r="C562" s="974">
        <f>Inek2020A3[[#This Row],[Betrag2]]</f>
        <v>368.24</v>
      </c>
      <c r="D562" s="975" t="s">
        <v>2254</v>
      </c>
      <c r="E562" s="975" t="s">
        <v>2255</v>
      </c>
      <c r="F562" s="975" t="s">
        <v>2257</v>
      </c>
      <c r="G562" s="975" t="s">
        <v>2258</v>
      </c>
      <c r="H562" s="975" t="s">
        <v>2259</v>
      </c>
      <c r="I562" s="974">
        <v>368.24</v>
      </c>
    </row>
    <row r="563" spans="1:9" x14ac:dyDescent="0.25">
      <c r="A563" s="975" t="str">
        <f>Inek2020A3[[#This Row],[ZPD2]]</f>
        <v>ZP57.02</v>
      </c>
      <c r="B563" s="975" t="str">
        <f>Inek2020A3[[#This Row],[OPSKode]]</f>
        <v>6-005.91</v>
      </c>
      <c r="C563" s="974">
        <f>Inek2020A3[[#This Row],[Betrag2]]</f>
        <v>644.41999999999996</v>
      </c>
      <c r="D563" s="975" t="s">
        <v>2254</v>
      </c>
      <c r="E563" s="975" t="s">
        <v>2255</v>
      </c>
      <c r="F563" s="975" t="s">
        <v>2260</v>
      </c>
      <c r="G563" s="975" t="s">
        <v>2261</v>
      </c>
      <c r="H563" s="975" t="s">
        <v>2262</v>
      </c>
      <c r="I563" s="974">
        <v>644.41999999999996</v>
      </c>
    </row>
    <row r="564" spans="1:9" x14ac:dyDescent="0.25">
      <c r="A564" s="975" t="str">
        <f>Inek2020A3[[#This Row],[ZPD2]]</f>
        <v>ZP57.03</v>
      </c>
      <c r="B564" s="975" t="str">
        <f>Inek2020A3[[#This Row],[OPSKode]]</f>
        <v>6-005.92</v>
      </c>
      <c r="C564" s="974">
        <f>Inek2020A3[[#This Row],[Betrag2]]</f>
        <v>920.6</v>
      </c>
      <c r="D564" s="975" t="s">
        <v>2254</v>
      </c>
      <c r="E564" s="975" t="s">
        <v>2255</v>
      </c>
      <c r="F564" s="975" t="s">
        <v>2263</v>
      </c>
      <c r="G564" s="975" t="s">
        <v>2264</v>
      </c>
      <c r="H564" s="975" t="s">
        <v>2265</v>
      </c>
      <c r="I564" s="974">
        <v>920.6</v>
      </c>
    </row>
    <row r="565" spans="1:9" x14ac:dyDescent="0.25">
      <c r="A565" s="975" t="str">
        <f>Inek2020A3[[#This Row],[ZPD2]]</f>
        <v>ZP57.04</v>
      </c>
      <c r="B565" s="975" t="str">
        <f>Inek2020A3[[#This Row],[OPSKode]]</f>
        <v>6-005.93</v>
      </c>
      <c r="C565" s="974">
        <f>Inek2020A3[[#This Row],[Betrag2]]</f>
        <v>1196.78</v>
      </c>
      <c r="D565" s="975" t="s">
        <v>2254</v>
      </c>
      <c r="E565" s="975" t="s">
        <v>2255</v>
      </c>
      <c r="F565" s="975" t="s">
        <v>2266</v>
      </c>
      <c r="G565" s="975" t="s">
        <v>2267</v>
      </c>
      <c r="H565" s="975" t="s">
        <v>2268</v>
      </c>
      <c r="I565" s="974">
        <v>1196.78</v>
      </c>
    </row>
    <row r="566" spans="1:9" x14ac:dyDescent="0.25">
      <c r="A566" s="975" t="str">
        <f>Inek2020A3[[#This Row],[ZPD2]]</f>
        <v>ZP57.05</v>
      </c>
      <c r="B566" s="975" t="str">
        <f>Inek2020A3[[#This Row],[OPSKode]]</f>
        <v>6-005.94</v>
      </c>
      <c r="C566" s="974">
        <f>Inek2020A3[[#This Row],[Betrag2]]</f>
        <v>1398.33</v>
      </c>
      <c r="D566" s="975" t="s">
        <v>2254</v>
      </c>
      <c r="E566" s="975" t="s">
        <v>2255</v>
      </c>
      <c r="F566" s="975" t="s">
        <v>2269</v>
      </c>
      <c r="G566" s="975" t="s">
        <v>2270</v>
      </c>
      <c r="H566" s="975" t="s">
        <v>2271</v>
      </c>
      <c r="I566" s="974">
        <v>1398.33</v>
      </c>
    </row>
    <row r="567" spans="1:9" x14ac:dyDescent="0.25">
      <c r="A567" s="975" t="str">
        <f>Inek2020A3[[#This Row],[ZPD2]]</f>
        <v>ZP57.06</v>
      </c>
      <c r="B567" s="975" t="str">
        <f>Inek2020A3[[#This Row],[OPSKode]]</f>
        <v>6-005.95</v>
      </c>
      <c r="C567" s="974">
        <f>Inek2020A3[[#This Row],[Betrag2]]</f>
        <v>1749.14</v>
      </c>
      <c r="D567" s="975" t="s">
        <v>2254</v>
      </c>
      <c r="E567" s="975" t="s">
        <v>2255</v>
      </c>
      <c r="F567" s="975" t="s">
        <v>2272</v>
      </c>
      <c r="G567" s="975" t="s">
        <v>2273</v>
      </c>
      <c r="H567" s="975" t="s">
        <v>2274</v>
      </c>
      <c r="I567" s="974">
        <v>1749.14</v>
      </c>
    </row>
    <row r="568" spans="1:9" x14ac:dyDescent="0.25">
      <c r="A568" s="975" t="str">
        <f>Inek2020A3[[#This Row],[ZPD2]]</f>
        <v>ZP57.07</v>
      </c>
      <c r="B568" s="975" t="str">
        <f>Inek2020A3[[#This Row],[OPSKode]]</f>
        <v>6-005.96</v>
      </c>
      <c r="C568" s="974">
        <f>Inek2020A3[[#This Row],[Betrag2]]</f>
        <v>2025.32</v>
      </c>
      <c r="D568" s="975" t="s">
        <v>2254</v>
      </c>
      <c r="E568" s="975" t="s">
        <v>2255</v>
      </c>
      <c r="F568" s="975" t="s">
        <v>2275</v>
      </c>
      <c r="G568" s="975" t="s">
        <v>2276</v>
      </c>
      <c r="H568" s="975" t="s">
        <v>2277</v>
      </c>
      <c r="I568" s="974">
        <v>2025.32</v>
      </c>
    </row>
    <row r="569" spans="1:9" x14ac:dyDescent="0.25">
      <c r="A569" s="975" t="str">
        <f>Inek2020A3[[#This Row],[ZPD2]]</f>
        <v>ZP57.08</v>
      </c>
      <c r="B569" s="975" t="str">
        <f>Inek2020A3[[#This Row],[OPSKode]]</f>
        <v>6-005.97</v>
      </c>
      <c r="C569" s="974">
        <f>Inek2020A3[[#This Row],[Betrag2]]</f>
        <v>2301.5</v>
      </c>
      <c r="D569" s="975" t="s">
        <v>2254</v>
      </c>
      <c r="E569" s="975" t="s">
        <v>2255</v>
      </c>
      <c r="F569" s="975" t="s">
        <v>2278</v>
      </c>
      <c r="G569" s="975" t="s">
        <v>2279</v>
      </c>
      <c r="H569" s="975" t="s">
        <v>2280</v>
      </c>
      <c r="I569" s="974">
        <v>2301.5</v>
      </c>
    </row>
    <row r="570" spans="1:9" x14ac:dyDescent="0.25">
      <c r="A570" s="975" t="str">
        <f>Inek2020A3[[#This Row],[ZPD2]]</f>
        <v>ZP57.09</v>
      </c>
      <c r="B570" s="975" t="str">
        <f>Inek2020A3[[#This Row],[OPSKode]]</f>
        <v>6-005.98</v>
      </c>
      <c r="C570" s="974">
        <f>Inek2020A3[[#This Row],[Betrag2]]</f>
        <v>2577.6799999999998</v>
      </c>
      <c r="D570" s="975" t="s">
        <v>2254</v>
      </c>
      <c r="E570" s="975" t="s">
        <v>2255</v>
      </c>
      <c r="F570" s="975" t="s">
        <v>2281</v>
      </c>
      <c r="G570" s="975" t="s">
        <v>2282</v>
      </c>
      <c r="H570" s="975" t="s">
        <v>2283</v>
      </c>
      <c r="I570" s="974">
        <v>2577.6799999999998</v>
      </c>
    </row>
    <row r="571" spans="1:9" x14ac:dyDescent="0.25">
      <c r="A571" s="975" t="str">
        <f>Inek2020A3[[#This Row],[ZPD2]]</f>
        <v>ZP57.10</v>
      </c>
      <c r="B571" s="975" t="str">
        <f>Inek2020A3[[#This Row],[OPSKode]]</f>
        <v>6-005.99</v>
      </c>
      <c r="C571" s="974">
        <f>Inek2020A3[[#This Row],[Betrag2]]</f>
        <v>2945.92</v>
      </c>
      <c r="D571" s="975" t="s">
        <v>2254</v>
      </c>
      <c r="E571" s="975" t="s">
        <v>2255</v>
      </c>
      <c r="F571" s="975" t="s">
        <v>2284</v>
      </c>
      <c r="G571" s="975" t="s">
        <v>2285</v>
      </c>
      <c r="H571" s="975" t="s">
        <v>2286</v>
      </c>
      <c r="I571" s="974">
        <v>2945.92</v>
      </c>
    </row>
    <row r="572" spans="1:9" x14ac:dyDescent="0.25">
      <c r="A572" s="975" t="str">
        <f>Inek2020A3[[#This Row],[ZPD2]]</f>
        <v>ZP57.11</v>
      </c>
      <c r="B572" s="975" t="str">
        <f>Inek2020A3[[#This Row],[OPSKode]]</f>
        <v>6-005.9a</v>
      </c>
      <c r="C572" s="974">
        <f>Inek2020A3[[#This Row],[Betrag2]]</f>
        <v>3498.28</v>
      </c>
      <c r="D572" s="975" t="s">
        <v>2254</v>
      </c>
      <c r="E572" s="975" t="s">
        <v>2255</v>
      </c>
      <c r="F572" s="975" t="s">
        <v>2287</v>
      </c>
      <c r="G572" s="975" t="s">
        <v>2288</v>
      </c>
      <c r="H572" s="975" t="s">
        <v>2289</v>
      </c>
      <c r="I572" s="974">
        <v>3498.28</v>
      </c>
    </row>
    <row r="573" spans="1:9" x14ac:dyDescent="0.25">
      <c r="A573" s="975" t="str">
        <f>Inek2020A3[[#This Row],[ZPD2]]</f>
        <v>ZP57.12</v>
      </c>
      <c r="B573" s="975" t="str">
        <f>Inek2020A3[[#This Row],[OPSKode]]</f>
        <v>6-005.9b</v>
      </c>
      <c r="C573" s="974">
        <f>Inek2020A3[[#This Row],[Betrag2]]</f>
        <v>4050.64</v>
      </c>
      <c r="D573" s="975" t="s">
        <v>2254</v>
      </c>
      <c r="E573" s="975" t="s">
        <v>2255</v>
      </c>
      <c r="F573" s="975" t="s">
        <v>2290</v>
      </c>
      <c r="G573" s="975" t="s">
        <v>2291</v>
      </c>
      <c r="H573" s="975" t="s">
        <v>2292</v>
      </c>
      <c r="I573" s="974">
        <v>4050.64</v>
      </c>
    </row>
    <row r="574" spans="1:9" x14ac:dyDescent="0.25">
      <c r="A574" s="975" t="str">
        <f>Inek2020A3[[#This Row],[ZPD2]]</f>
        <v>ZP57.13</v>
      </c>
      <c r="B574" s="975" t="str">
        <f>Inek2020A3[[#This Row],[OPSKode]]</f>
        <v>6-005.9c</v>
      </c>
      <c r="C574" s="974">
        <f>Inek2020A3[[#This Row],[Betrag2]]</f>
        <v>4603</v>
      </c>
      <c r="D574" s="975" t="s">
        <v>2254</v>
      </c>
      <c r="E574" s="975" t="s">
        <v>2255</v>
      </c>
      <c r="F574" s="975" t="s">
        <v>2293</v>
      </c>
      <c r="G574" s="975" t="s">
        <v>2294</v>
      </c>
      <c r="H574" s="975" t="s">
        <v>2295</v>
      </c>
      <c r="I574" s="974">
        <v>4603</v>
      </c>
    </row>
    <row r="575" spans="1:9" x14ac:dyDescent="0.25">
      <c r="A575" s="975" t="str">
        <f>Inek2020A3[[#This Row],[ZPD2]]</f>
        <v>ZP57.14</v>
      </c>
      <c r="B575" s="975" t="str">
        <f>Inek2020A3[[#This Row],[OPSKode]]</f>
        <v>6-005.9d</v>
      </c>
      <c r="C575" s="974">
        <f>Inek2020A3[[#This Row],[Betrag2]]</f>
        <v>5155.3599999999997</v>
      </c>
      <c r="D575" s="975" t="s">
        <v>2254</v>
      </c>
      <c r="E575" s="975" t="s">
        <v>2255</v>
      </c>
      <c r="F575" s="975" t="s">
        <v>2296</v>
      </c>
      <c r="G575" s="975" t="s">
        <v>2297</v>
      </c>
      <c r="H575" s="975" t="s">
        <v>2298</v>
      </c>
      <c r="I575" s="974">
        <v>5155.3599999999997</v>
      </c>
    </row>
    <row r="576" spans="1:9" x14ac:dyDescent="0.25">
      <c r="A576" s="975" t="str">
        <f>Inek2020A3[[#This Row],[ZPD2]]</f>
        <v>ZP57.15</v>
      </c>
      <c r="B576" s="975" t="str">
        <f>Inek2020A3[[#This Row],[OPSKode]]</f>
        <v>6-005.9e</v>
      </c>
      <c r="C576" s="974">
        <f>Inek2020A3[[#This Row],[Betrag2]]</f>
        <v>5891.84</v>
      </c>
      <c r="D576" s="975" t="s">
        <v>2254</v>
      </c>
      <c r="E576" s="975" t="s">
        <v>2255</v>
      </c>
      <c r="F576" s="975" t="s">
        <v>2299</v>
      </c>
      <c r="G576" s="975" t="s">
        <v>2300</v>
      </c>
      <c r="H576" s="975" t="s">
        <v>2301</v>
      </c>
      <c r="I576" s="974">
        <v>5891.84</v>
      </c>
    </row>
    <row r="577" spans="1:9" x14ac:dyDescent="0.25">
      <c r="A577" s="975" t="str">
        <f>Inek2020A3[[#This Row],[ZPD2]]</f>
        <v>ZP57.16</v>
      </c>
      <c r="B577" s="975" t="str">
        <f>Inek2020A3[[#This Row],[OPSKode]]</f>
        <v>6-005.9f</v>
      </c>
      <c r="C577" s="974">
        <f>Inek2020A3[[#This Row],[Betrag2]]</f>
        <v>6996.56</v>
      </c>
      <c r="D577" s="975" t="s">
        <v>2254</v>
      </c>
      <c r="E577" s="975" t="s">
        <v>2255</v>
      </c>
      <c r="F577" s="975" t="s">
        <v>2302</v>
      </c>
      <c r="G577" s="975" t="s">
        <v>2303</v>
      </c>
      <c r="H577" s="975" t="s">
        <v>2304</v>
      </c>
      <c r="I577" s="974">
        <v>6996.56</v>
      </c>
    </row>
    <row r="578" spans="1:9" x14ac:dyDescent="0.25">
      <c r="A578" s="975" t="str">
        <f>Inek2020A3[[#This Row],[ZPD2]]</f>
        <v>ZP57.17</v>
      </c>
      <c r="B578" s="975" t="str">
        <f>Inek2020A3[[#This Row],[OPSKode]]</f>
        <v>6-005.9g</v>
      </c>
      <c r="C578" s="974">
        <f>Inek2020A3[[#This Row],[Betrag2]]</f>
        <v>8101.28</v>
      </c>
      <c r="D578" s="975" t="s">
        <v>2254</v>
      </c>
      <c r="E578" s="975" t="s">
        <v>2255</v>
      </c>
      <c r="F578" s="975" t="s">
        <v>2305</v>
      </c>
      <c r="G578" s="975" t="s">
        <v>2306</v>
      </c>
      <c r="H578" s="975" t="s">
        <v>2307</v>
      </c>
      <c r="I578" s="974">
        <v>8101.28</v>
      </c>
    </row>
    <row r="579" spans="1:9" x14ac:dyDescent="0.25">
      <c r="A579" s="975" t="str">
        <f>Inek2020A3[[#This Row],[ZPD2]]</f>
        <v>ZP57.18</v>
      </c>
      <c r="B579" s="975" t="str">
        <f>Inek2020A3[[#This Row],[OPSKode]]</f>
        <v>6-005.9h</v>
      </c>
      <c r="C579" s="974">
        <f>Inek2020A3[[#This Row],[Betrag2]]</f>
        <v>9206</v>
      </c>
      <c r="D579" s="975" t="s">
        <v>2254</v>
      </c>
      <c r="E579" s="975" t="s">
        <v>2255</v>
      </c>
      <c r="F579" s="975" t="s">
        <v>2308</v>
      </c>
      <c r="G579" s="975" t="s">
        <v>2309</v>
      </c>
      <c r="H579" s="975" t="s">
        <v>2310</v>
      </c>
      <c r="I579" s="974">
        <v>9206</v>
      </c>
    </row>
    <row r="580" spans="1:9" x14ac:dyDescent="0.25">
      <c r="A580" s="975" t="str">
        <f>Inek2020A3[[#This Row],[ZPD2]]</f>
        <v>ZP57.19</v>
      </c>
      <c r="B580" s="975" t="str">
        <f>Inek2020A3[[#This Row],[OPSKode]]</f>
        <v>6-005.9j</v>
      </c>
      <c r="C580" s="974">
        <f>Inek2020A3[[#This Row],[Betrag2]]</f>
        <v>10310.719999999999</v>
      </c>
      <c r="D580" s="975" t="s">
        <v>2254</v>
      </c>
      <c r="E580" s="975" t="s">
        <v>2255</v>
      </c>
      <c r="F580" s="975" t="s">
        <v>2311</v>
      </c>
      <c r="G580" s="975" t="s">
        <v>2312</v>
      </c>
      <c r="H580" s="975" t="s">
        <v>2313</v>
      </c>
      <c r="I580" s="974">
        <v>10310.719999999999</v>
      </c>
    </row>
    <row r="581" spans="1:9" x14ac:dyDescent="0.25">
      <c r="A581" s="975" t="str">
        <f>Inek2020A3[[#This Row],[ZPD2]]</f>
        <v>ZP57.20</v>
      </c>
      <c r="B581" s="975" t="str">
        <f>Inek2020A3[[#This Row],[OPSKode]]</f>
        <v>6-005.9k</v>
      </c>
      <c r="C581" s="974">
        <f>Inek2020A3[[#This Row],[Betrag2]]</f>
        <v>11415.44</v>
      </c>
      <c r="D581" s="975" t="s">
        <v>2254</v>
      </c>
      <c r="E581" s="975" t="s">
        <v>2255</v>
      </c>
      <c r="F581" s="975" t="s">
        <v>2314</v>
      </c>
      <c r="G581" s="975" t="s">
        <v>2315</v>
      </c>
      <c r="H581" s="975" t="s">
        <v>2316</v>
      </c>
      <c r="I581" s="974">
        <v>11415.44</v>
      </c>
    </row>
    <row r="582" spans="1:9" x14ac:dyDescent="0.25">
      <c r="A582" s="975" t="str">
        <f>Inek2020A3[[#This Row],[ZPD2]]</f>
        <v>ZP57.21</v>
      </c>
      <c r="B582" s="975" t="str">
        <f>Inek2020A3[[#This Row],[OPSKode]]</f>
        <v>6-005.9m</v>
      </c>
      <c r="C582" s="974">
        <f>Inek2020A3[[#This Row],[Betrag2]]</f>
        <v>12520.16</v>
      </c>
      <c r="D582" s="975" t="s">
        <v>2254</v>
      </c>
      <c r="E582" s="975" t="s">
        <v>2255</v>
      </c>
      <c r="F582" s="975" t="s">
        <v>2317</v>
      </c>
      <c r="G582" s="975" t="s">
        <v>2318</v>
      </c>
      <c r="H582" s="975" t="s">
        <v>2319</v>
      </c>
      <c r="I582" s="974">
        <v>12520.16</v>
      </c>
    </row>
    <row r="583" spans="1:9" x14ac:dyDescent="0.25">
      <c r="A583" s="975" t="str">
        <f>Inek2020A3[[#This Row],[ZPD2]]</f>
        <v>ZP57.22</v>
      </c>
      <c r="B583" s="975" t="str">
        <f>Inek2020A3[[#This Row],[OPSKode]]</f>
        <v>6-005.9n</v>
      </c>
      <c r="C583" s="974">
        <f>Inek2020A3[[#This Row],[Betrag2]]</f>
        <v>13624.88</v>
      </c>
      <c r="D583" s="975" t="s">
        <v>2254</v>
      </c>
      <c r="E583" s="975" t="s">
        <v>2255</v>
      </c>
      <c r="F583" s="975" t="s">
        <v>2320</v>
      </c>
      <c r="G583" s="975" t="s">
        <v>2321</v>
      </c>
      <c r="H583" s="975" t="s">
        <v>2322</v>
      </c>
      <c r="I583" s="974">
        <v>13624.88</v>
      </c>
    </row>
    <row r="584" spans="1:9" x14ac:dyDescent="0.25">
      <c r="A584" s="975" t="str">
        <f>Inek2020A3[[#This Row],[ZPD2]]</f>
        <v>ZP57.23</v>
      </c>
      <c r="B584" s="975" t="str">
        <f>Inek2020A3[[#This Row],[OPSKode]]</f>
        <v>6-005.9p</v>
      </c>
      <c r="C584" s="974">
        <f>Inek2020A3[[#This Row],[Betrag2]]</f>
        <v>14729.6</v>
      </c>
      <c r="D584" s="975" t="s">
        <v>2254</v>
      </c>
      <c r="E584" s="975" t="s">
        <v>2255</v>
      </c>
      <c r="F584" s="975" t="s">
        <v>2323</v>
      </c>
      <c r="G584" s="975" t="s">
        <v>2324</v>
      </c>
      <c r="H584" s="975" t="s">
        <v>2325</v>
      </c>
      <c r="I584" s="974">
        <v>14729.6</v>
      </c>
    </row>
    <row r="585" spans="1:9" x14ac:dyDescent="0.25">
      <c r="A585" s="975" t="str">
        <f>Inek2020A3[[#This Row],[ZPD2]]</f>
        <v>ZP57.24</v>
      </c>
      <c r="B585" s="975" t="str">
        <f>Inek2020A3[[#This Row],[OPSKode]]</f>
        <v>6-005.9q</v>
      </c>
      <c r="C585" s="974">
        <f>Inek2020A3[[#This Row],[Betrag2]]</f>
        <v>15834.32</v>
      </c>
      <c r="D585" s="975" t="s">
        <v>2254</v>
      </c>
      <c r="E585" s="975" t="s">
        <v>2255</v>
      </c>
      <c r="F585" s="975" t="s">
        <v>2326</v>
      </c>
      <c r="G585" s="975" t="s">
        <v>2327</v>
      </c>
      <c r="H585" s="975" t="s">
        <v>2328</v>
      </c>
      <c r="I585" s="974">
        <v>15834.32</v>
      </c>
    </row>
    <row r="586" spans="1:9" x14ac:dyDescent="0.25">
      <c r="D586" s="975" t="s">
        <v>2329</v>
      </c>
      <c r="E586" s="975" t="s">
        <v>2330</v>
      </c>
      <c r="H586" s="975" t="s">
        <v>2331</v>
      </c>
    </row>
    <row r="587" spans="1:9" x14ac:dyDescent="0.25">
      <c r="A587" s="975" t="str">
        <f>Inek2020A3[[#This Row],[ZPD2]]</f>
        <v>ZP58.01</v>
      </c>
      <c r="B587" s="975" t="str">
        <f>Inek2020A3[[#This Row],[OPSKode]]</f>
        <v>8-800.g1</v>
      </c>
      <c r="C587" s="974">
        <f>Inek2020A3[[#This Row],[Betrag2]]</f>
        <v>536.17999999999995</v>
      </c>
      <c r="D587" s="975" t="s">
        <v>2329</v>
      </c>
      <c r="E587" s="975" t="s">
        <v>2330</v>
      </c>
      <c r="F587" s="975" t="s">
        <v>2332</v>
      </c>
      <c r="G587" s="975" t="s">
        <v>2333</v>
      </c>
      <c r="H587" s="975" t="s">
        <v>2334</v>
      </c>
      <c r="I587" s="974">
        <v>536.17999999999995</v>
      </c>
    </row>
    <row r="588" spans="1:9" x14ac:dyDescent="0.25">
      <c r="A588" s="975" t="str">
        <f>Inek2020A3[[#This Row],[ZPD2]]</f>
        <v>ZP58.02</v>
      </c>
      <c r="B588" s="975" t="str">
        <f>Inek2020A3[[#This Row],[OPSKode]]</f>
        <v>8-800.g2</v>
      </c>
      <c r="C588" s="974">
        <f>Inek2020A3[[#This Row],[Betrag2]]</f>
        <v>804.27</v>
      </c>
      <c r="D588" s="975" t="s">
        <v>2329</v>
      </c>
      <c r="E588" s="975" t="s">
        <v>2330</v>
      </c>
      <c r="F588" s="975" t="s">
        <v>2335</v>
      </c>
      <c r="G588" s="975" t="s">
        <v>2336</v>
      </c>
      <c r="H588" s="975" t="s">
        <v>2337</v>
      </c>
      <c r="I588" s="974">
        <v>804.27</v>
      </c>
    </row>
    <row r="589" spans="1:9" x14ac:dyDescent="0.25">
      <c r="A589" s="975" t="str">
        <f>Inek2020A3[[#This Row],[ZPD2]]</f>
        <v>ZP58.03</v>
      </c>
      <c r="B589" s="975" t="str">
        <f>Inek2020A3[[#This Row],[OPSKode]]</f>
        <v>8-800.g3</v>
      </c>
      <c r="C589" s="974">
        <f>Inek2020A3[[#This Row],[Betrag2]]</f>
        <v>1072.3599999999999</v>
      </c>
      <c r="D589" s="975" t="s">
        <v>2329</v>
      </c>
      <c r="E589" s="975" t="s">
        <v>2330</v>
      </c>
      <c r="F589" s="975" t="s">
        <v>2338</v>
      </c>
      <c r="G589" s="975" t="s">
        <v>2339</v>
      </c>
      <c r="H589" s="975" t="s">
        <v>2340</v>
      </c>
      <c r="I589" s="974">
        <v>1072.3599999999999</v>
      </c>
    </row>
    <row r="590" spans="1:9" x14ac:dyDescent="0.25">
      <c r="A590" s="975" t="str">
        <f>Inek2020A3[[#This Row],[ZPD2]]</f>
        <v>ZP58.04</v>
      </c>
      <c r="B590" s="975" t="str">
        <f>Inek2020A3[[#This Row],[OPSKode]]</f>
        <v>8-800.g4</v>
      </c>
      <c r="C590" s="974">
        <f>Inek2020A3[[#This Row],[Betrag2]]</f>
        <v>1340.46</v>
      </c>
      <c r="D590" s="975" t="s">
        <v>2329</v>
      </c>
      <c r="E590" s="975" t="s">
        <v>2330</v>
      </c>
      <c r="F590" s="975" t="s">
        <v>2341</v>
      </c>
      <c r="G590" s="975" t="s">
        <v>2342</v>
      </c>
      <c r="H590" s="975" t="s">
        <v>2343</v>
      </c>
      <c r="I590" s="974">
        <v>1340.46</v>
      </c>
    </row>
    <row r="591" spans="1:9" x14ac:dyDescent="0.25">
      <c r="A591" s="975" t="str">
        <f>Inek2020A3[[#This Row],[ZPD2]]</f>
        <v>ZP58.05</v>
      </c>
      <c r="B591" s="975" t="str">
        <f>Inek2020A3[[#This Row],[OPSKode]]</f>
        <v>8-800.g5</v>
      </c>
      <c r="C591" s="974">
        <f>Inek2020A3[[#This Row],[Betrag2]]</f>
        <v>1691.65</v>
      </c>
      <c r="D591" s="975" t="s">
        <v>2329</v>
      </c>
      <c r="E591" s="975" t="s">
        <v>2330</v>
      </c>
      <c r="F591" s="975" t="s">
        <v>2344</v>
      </c>
      <c r="G591" s="975" t="s">
        <v>2345</v>
      </c>
      <c r="H591" s="975" t="s">
        <v>2346</v>
      </c>
      <c r="I591" s="974">
        <v>1691.65</v>
      </c>
    </row>
    <row r="592" spans="1:9" x14ac:dyDescent="0.25">
      <c r="A592" s="975" t="str">
        <f>Inek2020A3[[#This Row],[ZPD2]]</f>
        <v>ZP58.06</v>
      </c>
      <c r="B592" s="975" t="str">
        <f>Inek2020A3[[#This Row],[OPSKode]]</f>
        <v>8-800.g6</v>
      </c>
      <c r="C592" s="974">
        <f>Inek2020A3[[#This Row],[Betrag2]]</f>
        <v>2249.2800000000002</v>
      </c>
      <c r="D592" s="975" t="s">
        <v>2329</v>
      </c>
      <c r="E592" s="975" t="s">
        <v>2330</v>
      </c>
      <c r="F592" s="975" t="s">
        <v>2347</v>
      </c>
      <c r="G592" s="975" t="s">
        <v>2348</v>
      </c>
      <c r="H592" s="975" t="s">
        <v>2349</v>
      </c>
      <c r="I592" s="974">
        <v>2249.2800000000002</v>
      </c>
    </row>
    <row r="593" spans="1:9" x14ac:dyDescent="0.25">
      <c r="A593" s="975" t="str">
        <f>Inek2020A3[[#This Row],[ZPD2]]</f>
        <v>ZP58.07</v>
      </c>
      <c r="B593" s="975" t="str">
        <f>Inek2020A3[[#This Row],[OPSKode]]</f>
        <v>8-800.g7</v>
      </c>
      <c r="C593" s="974">
        <f>Inek2020A3[[#This Row],[Betrag2]]</f>
        <v>2782.78</v>
      </c>
      <c r="D593" s="975" t="s">
        <v>2329</v>
      </c>
      <c r="E593" s="975" t="s">
        <v>2330</v>
      </c>
      <c r="F593" s="975" t="s">
        <v>2350</v>
      </c>
      <c r="G593" s="975" t="s">
        <v>2351</v>
      </c>
      <c r="H593" s="975" t="s">
        <v>2352</v>
      </c>
      <c r="I593" s="974">
        <v>2782.78</v>
      </c>
    </row>
    <row r="594" spans="1:9" x14ac:dyDescent="0.25">
      <c r="A594" s="975" t="str">
        <f>Inek2020A3[[#This Row],[ZPD2]]</f>
        <v>ZP58.08</v>
      </c>
      <c r="B594" s="975" t="str">
        <f>Inek2020A3[[#This Row],[OPSKode]]</f>
        <v>8-800.g8</v>
      </c>
      <c r="C594" s="974">
        <f>Inek2020A3[[#This Row],[Betrag2]]</f>
        <v>3302.88</v>
      </c>
      <c r="D594" s="975" t="s">
        <v>2329</v>
      </c>
      <c r="E594" s="975" t="s">
        <v>2330</v>
      </c>
      <c r="F594" s="975" t="s">
        <v>2353</v>
      </c>
      <c r="G594" s="975" t="s">
        <v>2354</v>
      </c>
      <c r="H594" s="975" t="s">
        <v>2355</v>
      </c>
      <c r="I594" s="974">
        <v>3302.88</v>
      </c>
    </row>
    <row r="595" spans="1:9" x14ac:dyDescent="0.25">
      <c r="A595" s="975" t="str">
        <f>Inek2020A3[[#This Row],[ZPD2]]</f>
        <v>ZP58.09</v>
      </c>
      <c r="B595" s="975" t="str">
        <f>Inek2020A3[[#This Row],[OPSKode]]</f>
        <v>8-800.g9</v>
      </c>
      <c r="C595" s="974">
        <f>Inek2020A3[[#This Row],[Betrag2]]</f>
        <v>3852.47</v>
      </c>
      <c r="D595" s="975" t="s">
        <v>2329</v>
      </c>
      <c r="E595" s="975" t="s">
        <v>2330</v>
      </c>
      <c r="F595" s="975" t="s">
        <v>2356</v>
      </c>
      <c r="G595" s="975" t="s">
        <v>2357</v>
      </c>
      <c r="H595" s="975" t="s">
        <v>2358</v>
      </c>
      <c r="I595" s="974">
        <v>3852.47</v>
      </c>
    </row>
    <row r="596" spans="1:9" x14ac:dyDescent="0.25">
      <c r="A596" s="975" t="str">
        <f>Inek2020A3[[#This Row],[ZPD2]]</f>
        <v>ZP58.10</v>
      </c>
      <c r="B596" s="975" t="str">
        <f>Inek2020A3[[#This Row],[OPSKode]]</f>
        <v>8-800.ga</v>
      </c>
      <c r="C596" s="974">
        <f>Inek2020A3[[#This Row],[Betrag2]]</f>
        <v>4385.97</v>
      </c>
      <c r="D596" s="975" t="s">
        <v>2329</v>
      </c>
      <c r="E596" s="975" t="s">
        <v>2330</v>
      </c>
      <c r="F596" s="975" t="s">
        <v>2359</v>
      </c>
      <c r="G596" s="975" t="s">
        <v>2360</v>
      </c>
      <c r="H596" s="975" t="s">
        <v>2361</v>
      </c>
      <c r="I596" s="974">
        <v>4385.97</v>
      </c>
    </row>
    <row r="597" spans="1:9" x14ac:dyDescent="0.25">
      <c r="A597" s="975" t="str">
        <f>Inek2020A3[[#This Row],[ZPD2]]</f>
        <v>ZP58.11</v>
      </c>
      <c r="B597" s="975" t="str">
        <f>Inek2020A3[[#This Row],[OPSKode]]</f>
        <v>8-800.gb</v>
      </c>
      <c r="C597" s="974">
        <f>Inek2020A3[[#This Row],[Betrag2]]</f>
        <v>4946.28</v>
      </c>
      <c r="D597" s="975" t="s">
        <v>2329</v>
      </c>
      <c r="E597" s="975" t="s">
        <v>2330</v>
      </c>
      <c r="F597" s="975" t="s">
        <v>2362</v>
      </c>
      <c r="G597" s="975" t="s">
        <v>2363</v>
      </c>
      <c r="H597" s="975" t="s">
        <v>2364</v>
      </c>
      <c r="I597" s="974">
        <v>4946.28</v>
      </c>
    </row>
    <row r="598" spans="1:9" x14ac:dyDescent="0.25">
      <c r="A598" s="975" t="str">
        <f>Inek2020A3[[#This Row],[ZPD2]]</f>
        <v>ZP58.12</v>
      </c>
      <c r="B598" s="975" t="str">
        <f>Inek2020A3[[#This Row],[OPSKode]]</f>
        <v>8-800.gc</v>
      </c>
      <c r="C598" s="974">
        <f>Inek2020A3[[#This Row],[Betrag2]]</f>
        <v>5629.91</v>
      </c>
      <c r="D598" s="975" t="s">
        <v>2329</v>
      </c>
      <c r="E598" s="975" t="s">
        <v>2330</v>
      </c>
      <c r="F598" s="975" t="s">
        <v>2365</v>
      </c>
      <c r="G598" s="975" t="s">
        <v>2366</v>
      </c>
      <c r="H598" s="975" t="s">
        <v>2367</v>
      </c>
      <c r="I598" s="974">
        <v>5629.91</v>
      </c>
    </row>
    <row r="599" spans="1:9" x14ac:dyDescent="0.25">
      <c r="A599" s="975" t="str">
        <f>Inek2020A3[[#This Row],[ZPD2]]</f>
        <v>ZP58.13</v>
      </c>
      <c r="B599" s="975" t="str">
        <f>Inek2020A3[[#This Row],[OPSKode]]</f>
        <v>8-800.gd</v>
      </c>
      <c r="C599" s="974">
        <f>Inek2020A3[[#This Row],[Betrag2]]</f>
        <v>6702.28</v>
      </c>
      <c r="D599" s="975" t="s">
        <v>2329</v>
      </c>
      <c r="E599" s="975" t="s">
        <v>2330</v>
      </c>
      <c r="F599" s="975" t="s">
        <v>2368</v>
      </c>
      <c r="G599" s="975" t="s">
        <v>2369</v>
      </c>
      <c r="H599" s="975" t="s">
        <v>2370</v>
      </c>
      <c r="I599" s="974">
        <v>6702.28</v>
      </c>
    </row>
    <row r="600" spans="1:9" x14ac:dyDescent="0.25">
      <c r="A600" s="975" t="str">
        <f>Inek2020A3[[#This Row],[ZPD2]]</f>
        <v>ZP58.14</v>
      </c>
      <c r="B600" s="975" t="str">
        <f>Inek2020A3[[#This Row],[OPSKode]]</f>
        <v>8-800.ge</v>
      </c>
      <c r="C600" s="974">
        <f>Inek2020A3[[#This Row],[Betrag2]]</f>
        <v>7774.64</v>
      </c>
      <c r="D600" s="975" t="s">
        <v>2329</v>
      </c>
      <c r="E600" s="975" t="s">
        <v>2330</v>
      </c>
      <c r="F600" s="975" t="s">
        <v>2371</v>
      </c>
      <c r="G600" s="975" t="s">
        <v>2372</v>
      </c>
      <c r="H600" s="975" t="s">
        <v>2373</v>
      </c>
      <c r="I600" s="974">
        <v>7774.64</v>
      </c>
    </row>
    <row r="601" spans="1:9" x14ac:dyDescent="0.25">
      <c r="A601" s="975" t="str">
        <f>Inek2020A3[[#This Row],[ZPD2]]</f>
        <v>ZP58.15</v>
      </c>
      <c r="B601" s="975" t="str">
        <f>Inek2020A3[[#This Row],[OPSKode]]</f>
        <v>8-800.gf</v>
      </c>
      <c r="C601" s="974">
        <f>Inek2020A3[[#This Row],[Betrag2]]</f>
        <v>8847</v>
      </c>
      <c r="D601" s="975" t="s">
        <v>2329</v>
      </c>
      <c r="E601" s="975" t="s">
        <v>2330</v>
      </c>
      <c r="F601" s="975" t="s">
        <v>2374</v>
      </c>
      <c r="G601" s="975" t="s">
        <v>2375</v>
      </c>
      <c r="H601" s="975" t="s">
        <v>2376</v>
      </c>
      <c r="I601" s="974">
        <v>8847</v>
      </c>
    </row>
    <row r="602" spans="1:9" x14ac:dyDescent="0.25">
      <c r="A602" s="975" t="str">
        <f>Inek2020A3[[#This Row],[ZPD2]]</f>
        <v>ZP58.16</v>
      </c>
      <c r="B602" s="975" t="str">
        <f>Inek2020A3[[#This Row],[OPSKode]]</f>
        <v>8-800.gg</v>
      </c>
      <c r="C602" s="974">
        <f>Inek2020A3[[#This Row],[Betrag2]]</f>
        <v>9919.3700000000008</v>
      </c>
      <c r="D602" s="975" t="s">
        <v>2329</v>
      </c>
      <c r="E602" s="975" t="s">
        <v>2330</v>
      </c>
      <c r="F602" s="975" t="s">
        <v>2377</v>
      </c>
      <c r="G602" s="975" t="s">
        <v>2378</v>
      </c>
      <c r="H602" s="975" t="s">
        <v>2379</v>
      </c>
      <c r="I602" s="974">
        <v>9919.3700000000008</v>
      </c>
    </row>
    <row r="603" spans="1:9" x14ac:dyDescent="0.25">
      <c r="A603" s="975" t="str">
        <f>Inek2020A3[[#This Row],[ZPD2]]</f>
        <v>ZP58.17</v>
      </c>
      <c r="B603" s="975" t="str">
        <f>Inek2020A3[[#This Row],[OPSKode]]</f>
        <v>8-800.gh</v>
      </c>
      <c r="C603" s="974">
        <f>Inek2020A3[[#This Row],[Betrag2]]</f>
        <v>11125.78</v>
      </c>
      <c r="D603" s="975" t="s">
        <v>2329</v>
      </c>
      <c r="E603" s="975" t="s">
        <v>2330</v>
      </c>
      <c r="F603" s="975" t="s">
        <v>2380</v>
      </c>
      <c r="G603" s="975" t="s">
        <v>2381</v>
      </c>
      <c r="H603" s="975" t="s">
        <v>2382</v>
      </c>
      <c r="I603" s="974">
        <v>11125.78</v>
      </c>
    </row>
    <row r="604" spans="1:9" x14ac:dyDescent="0.25">
      <c r="A604" s="975" t="str">
        <f>Inek2020A3[[#This Row],[ZPD2]]</f>
        <v>ZP58.18</v>
      </c>
      <c r="B604" s="975" t="str">
        <f>Inek2020A3[[#This Row],[OPSKode]]</f>
        <v>8-800.gj</v>
      </c>
      <c r="C604" s="974">
        <f>Inek2020A3[[#This Row],[Betrag2]]</f>
        <v>12734.32</v>
      </c>
      <c r="D604" s="975" t="s">
        <v>2329</v>
      </c>
      <c r="E604" s="975" t="s">
        <v>2330</v>
      </c>
      <c r="F604" s="975" t="s">
        <v>2383</v>
      </c>
      <c r="G604" s="975" t="s">
        <v>2384</v>
      </c>
      <c r="H604" s="975" t="s">
        <v>2385</v>
      </c>
      <c r="I604" s="974">
        <v>12734.32</v>
      </c>
    </row>
    <row r="605" spans="1:9" x14ac:dyDescent="0.25">
      <c r="A605" s="975" t="str">
        <f>Inek2020A3[[#This Row],[ZPD2]]</f>
        <v>ZP58.19</v>
      </c>
      <c r="B605" s="975" t="str">
        <f>Inek2020A3[[#This Row],[OPSKode]]</f>
        <v>8-800.gk</v>
      </c>
      <c r="C605" s="974">
        <f>Inek2020A3[[#This Row],[Betrag2]]</f>
        <v>14342.87</v>
      </c>
      <c r="D605" s="975" t="s">
        <v>2329</v>
      </c>
      <c r="E605" s="975" t="s">
        <v>2330</v>
      </c>
      <c r="F605" s="975" t="s">
        <v>2386</v>
      </c>
      <c r="G605" s="975" t="s">
        <v>2387</v>
      </c>
      <c r="H605" s="975" t="s">
        <v>2388</v>
      </c>
      <c r="I605" s="974">
        <v>14342.87</v>
      </c>
    </row>
    <row r="606" spans="1:9" x14ac:dyDescent="0.25">
      <c r="A606" s="975" t="str">
        <f>Inek2020A3[[#This Row],[ZPD2]]</f>
        <v>ZP58.20</v>
      </c>
      <c r="B606" s="975" t="str">
        <f>Inek2020A3[[#This Row],[OPSKode]]</f>
        <v>8-800.gm</v>
      </c>
      <c r="C606" s="974">
        <f>Inek2020A3[[#This Row],[Betrag2]]</f>
        <v>15951.41</v>
      </c>
      <c r="D606" s="975" t="s">
        <v>2329</v>
      </c>
      <c r="E606" s="975" t="s">
        <v>2330</v>
      </c>
      <c r="F606" s="975" t="s">
        <v>2389</v>
      </c>
      <c r="G606" s="975" t="s">
        <v>2390</v>
      </c>
      <c r="H606" s="975" t="s">
        <v>2391</v>
      </c>
      <c r="I606" s="974">
        <v>15951.41</v>
      </c>
    </row>
    <row r="607" spans="1:9" x14ac:dyDescent="0.25">
      <c r="A607" s="975" t="str">
        <f>Inek2020A3[[#This Row],[ZPD2]]</f>
        <v>ZP58.21</v>
      </c>
      <c r="B607" s="975" t="str">
        <f>Inek2020A3[[#This Row],[OPSKode]]</f>
        <v>8-800.gn</v>
      </c>
      <c r="C607" s="974">
        <f>Inek2020A3[[#This Row],[Betrag2]]</f>
        <v>17559.96</v>
      </c>
      <c r="D607" s="975" t="s">
        <v>2329</v>
      </c>
      <c r="E607" s="975" t="s">
        <v>2330</v>
      </c>
      <c r="F607" s="975" t="s">
        <v>2392</v>
      </c>
      <c r="G607" s="975" t="s">
        <v>2393</v>
      </c>
      <c r="H607" s="975" t="s">
        <v>2394</v>
      </c>
      <c r="I607" s="974">
        <v>17559.96</v>
      </c>
    </row>
    <row r="608" spans="1:9" x14ac:dyDescent="0.25">
      <c r="A608" s="975" t="str">
        <f>Inek2020A3[[#This Row],[ZPD2]]</f>
        <v>ZP58.22</v>
      </c>
      <c r="B608" s="975" t="str">
        <f>Inek2020A3[[#This Row],[OPSKode]]</f>
        <v>8-800.gp</v>
      </c>
      <c r="C608" s="974">
        <f>Inek2020A3[[#This Row],[Betrag2]]</f>
        <v>19302.55</v>
      </c>
      <c r="D608" s="975" t="s">
        <v>2329</v>
      </c>
      <c r="E608" s="975" t="s">
        <v>2330</v>
      </c>
      <c r="F608" s="975" t="s">
        <v>2395</v>
      </c>
      <c r="G608" s="975" t="s">
        <v>2396</v>
      </c>
      <c r="H608" s="975" t="s">
        <v>2397</v>
      </c>
      <c r="I608" s="974">
        <v>19302.55</v>
      </c>
    </row>
    <row r="609" spans="1:9" x14ac:dyDescent="0.25">
      <c r="A609" s="975" t="str">
        <f>Inek2020A3[[#This Row],[ZPD2]]</f>
        <v>ZP58.23</v>
      </c>
      <c r="B609" s="975" t="str">
        <f>Inek2020A3[[#This Row],[OPSKode]]</f>
        <v>8-800.gq</v>
      </c>
      <c r="C609" s="974">
        <f>Inek2020A3[[#This Row],[Betrag2]]</f>
        <v>21447.279999999999</v>
      </c>
      <c r="D609" s="975" t="s">
        <v>2329</v>
      </c>
      <c r="E609" s="975" t="s">
        <v>2330</v>
      </c>
      <c r="F609" s="975" t="s">
        <v>2398</v>
      </c>
      <c r="G609" s="975" t="s">
        <v>2399</v>
      </c>
      <c r="H609" s="975" t="s">
        <v>2400</v>
      </c>
      <c r="I609" s="974">
        <v>21447.279999999999</v>
      </c>
    </row>
    <row r="610" spans="1:9" x14ac:dyDescent="0.25">
      <c r="A610" s="975" t="str">
        <f>Inek2020A3[[#This Row],[ZPD2]]</f>
        <v>ZP58.24</v>
      </c>
      <c r="B610" s="975" t="str">
        <f>Inek2020A3[[#This Row],[OPSKode]]</f>
        <v>8-800.gr</v>
      </c>
      <c r="C610" s="974">
        <f>Inek2020A3[[#This Row],[Betrag2]]</f>
        <v>23592.01</v>
      </c>
      <c r="D610" s="975" t="s">
        <v>2329</v>
      </c>
      <c r="E610" s="975" t="s">
        <v>2330</v>
      </c>
      <c r="F610" s="975" t="s">
        <v>2401</v>
      </c>
      <c r="G610" s="975" t="s">
        <v>2402</v>
      </c>
      <c r="H610" s="975" t="s">
        <v>2403</v>
      </c>
      <c r="I610" s="974">
        <v>23592.01</v>
      </c>
    </row>
    <row r="611" spans="1:9" x14ac:dyDescent="0.25">
      <c r="A611" s="975" t="str">
        <f>Inek2020A3[[#This Row],[ZPD2]]</f>
        <v>ZP58.25</v>
      </c>
      <c r="B611" s="975" t="str">
        <f>Inek2020A3[[#This Row],[OPSKode]]</f>
        <v>8-800.gs</v>
      </c>
      <c r="C611" s="974">
        <f>Inek2020A3[[#This Row],[Betrag2]]</f>
        <v>25736.74</v>
      </c>
      <c r="D611" s="975" t="s">
        <v>2329</v>
      </c>
      <c r="E611" s="975" t="s">
        <v>2330</v>
      </c>
      <c r="F611" s="975" t="s">
        <v>2404</v>
      </c>
      <c r="G611" s="975" t="s">
        <v>2405</v>
      </c>
      <c r="H611" s="975" t="s">
        <v>2406</v>
      </c>
      <c r="I611" s="974">
        <v>25736.74</v>
      </c>
    </row>
    <row r="612" spans="1:9" x14ac:dyDescent="0.25">
      <c r="A612" s="975" t="str">
        <f>Inek2020A3[[#This Row],[ZPD2]]</f>
        <v>ZP58.26</v>
      </c>
      <c r="B612" s="975" t="str">
        <f>Inek2020A3[[#This Row],[OPSKode]]</f>
        <v>8-800.gt</v>
      </c>
      <c r="C612" s="974">
        <f>Inek2020A3[[#This Row],[Betrag2]]</f>
        <v>27881.46</v>
      </c>
      <c r="D612" s="975" t="s">
        <v>2329</v>
      </c>
      <c r="E612" s="975" t="s">
        <v>2330</v>
      </c>
      <c r="F612" s="975" t="s">
        <v>2407</v>
      </c>
      <c r="G612" s="975" t="s">
        <v>2408</v>
      </c>
      <c r="H612" s="975" t="s">
        <v>2409</v>
      </c>
      <c r="I612" s="974">
        <v>27881.46</v>
      </c>
    </row>
    <row r="613" spans="1:9" x14ac:dyDescent="0.25">
      <c r="A613" s="975" t="str">
        <f>Inek2020A3[[#This Row],[ZPD2]]</f>
        <v>ZP58.27</v>
      </c>
      <c r="B613" s="975" t="str">
        <f>Inek2020A3[[#This Row],[OPSKode]]</f>
        <v>8-800.gu</v>
      </c>
      <c r="C613" s="974">
        <f>Inek2020A3[[#This Row],[Betrag2]]</f>
        <v>30026.19</v>
      </c>
      <c r="D613" s="975" t="s">
        <v>2329</v>
      </c>
      <c r="E613" s="975" t="s">
        <v>2330</v>
      </c>
      <c r="F613" s="975" t="s">
        <v>2410</v>
      </c>
      <c r="G613" s="975" t="s">
        <v>2411</v>
      </c>
      <c r="H613" s="975" t="s">
        <v>2412</v>
      </c>
      <c r="I613" s="974">
        <v>30026.19</v>
      </c>
    </row>
    <row r="614" spans="1:9" x14ac:dyDescent="0.25">
      <c r="A614" s="975" t="str">
        <f>Inek2020A3[[#This Row],[ZPD2]]</f>
        <v>ZP58.28</v>
      </c>
      <c r="B614" s="975" t="str">
        <f>Inek2020A3[[#This Row],[OPSKode]]</f>
        <v>8-800.gv</v>
      </c>
      <c r="C614" s="974">
        <f>Inek2020A3[[#This Row],[Betrag2]]</f>
        <v>32170.92</v>
      </c>
      <c r="D614" s="975" t="s">
        <v>2329</v>
      </c>
      <c r="E614" s="975" t="s">
        <v>2330</v>
      </c>
      <c r="F614" s="975" t="s">
        <v>2413</v>
      </c>
      <c r="G614" s="975" t="s">
        <v>2414</v>
      </c>
      <c r="H614" s="975" t="s">
        <v>2415</v>
      </c>
      <c r="I614" s="974">
        <v>32170.92</v>
      </c>
    </row>
    <row r="615" spans="1:9" x14ac:dyDescent="0.25">
      <c r="A615" s="975" t="str">
        <f>Inek2020A3[[#This Row],[ZPD2]]</f>
        <v>ZP58.29</v>
      </c>
      <c r="C615" s="976" t="s">
        <v>2416</v>
      </c>
      <c r="D615" s="975" t="s">
        <v>2329</v>
      </c>
      <c r="E615" s="975" t="s">
        <v>2330</v>
      </c>
      <c r="F615" s="975" t="s">
        <v>2417</v>
      </c>
      <c r="H615" s="975" t="s">
        <v>2418</v>
      </c>
    </row>
    <row r="616" spans="1:9" x14ac:dyDescent="0.25">
      <c r="A616" s="975" t="str">
        <f>Inek2020A3[[#This Row],[ZPD2]]</f>
        <v>ZP58.30</v>
      </c>
      <c r="B616" s="975" t="str">
        <f>Inek2020A3[[#This Row],[OPSKode]]</f>
        <v>8-800.gz</v>
      </c>
      <c r="C616" s="974">
        <f>Inek2020A3[[#This Row],[Betrag2]]</f>
        <v>34315.65</v>
      </c>
      <c r="D616" s="975" t="s">
        <v>2329</v>
      </c>
      <c r="E616" s="975" t="s">
        <v>2330</v>
      </c>
      <c r="F616" s="975" t="s">
        <v>2419</v>
      </c>
      <c r="G616" s="975" t="s">
        <v>2420</v>
      </c>
      <c r="H616" s="975" t="s">
        <v>2421</v>
      </c>
      <c r="I616" s="974">
        <v>34315.65</v>
      </c>
    </row>
    <row r="617" spans="1:9" x14ac:dyDescent="0.25">
      <c r="A617" s="975" t="str">
        <f>Inek2020A3[[#This Row],[ZPD2]]</f>
        <v>ZP58.31</v>
      </c>
      <c r="B617" s="975" t="str">
        <f>Inek2020A3[[#This Row],[OPSKode]]</f>
        <v>8-800.m0</v>
      </c>
      <c r="C617" s="974">
        <f>Inek2020A3[[#This Row],[Betrag2]]</f>
        <v>36728.47</v>
      </c>
      <c r="D617" s="975" t="s">
        <v>2329</v>
      </c>
      <c r="E617" s="975" t="s">
        <v>2330</v>
      </c>
      <c r="F617" s="975" t="s">
        <v>2422</v>
      </c>
      <c r="G617" s="975" t="s">
        <v>2423</v>
      </c>
      <c r="H617" s="975" t="s">
        <v>2424</v>
      </c>
      <c r="I617" s="974">
        <v>36728.47</v>
      </c>
    </row>
    <row r="618" spans="1:9" x14ac:dyDescent="0.25">
      <c r="A618" s="975" t="str">
        <f>Inek2020A3[[#This Row],[ZPD2]]</f>
        <v>ZP58.32</v>
      </c>
      <c r="B618" s="975" t="str">
        <f>Inek2020A3[[#This Row],[OPSKode]]</f>
        <v>8-800.m1</v>
      </c>
      <c r="C618" s="974">
        <f>Inek2020A3[[#This Row],[Betrag2]]</f>
        <v>39945.56</v>
      </c>
      <c r="D618" s="975" t="s">
        <v>2329</v>
      </c>
      <c r="E618" s="975" t="s">
        <v>2330</v>
      </c>
      <c r="F618" s="975" t="s">
        <v>2425</v>
      </c>
      <c r="G618" s="975" t="s">
        <v>2426</v>
      </c>
      <c r="H618" s="975" t="s">
        <v>2427</v>
      </c>
      <c r="I618" s="974">
        <v>39945.56</v>
      </c>
    </row>
    <row r="619" spans="1:9" x14ac:dyDescent="0.25">
      <c r="A619" s="975" t="str">
        <f>Inek2020A3[[#This Row],[ZPD2]]</f>
        <v>ZP58.33</v>
      </c>
      <c r="B619" s="975" t="str">
        <f>Inek2020A3[[#This Row],[OPSKode]]</f>
        <v>8-800.m2</v>
      </c>
      <c r="C619" s="974">
        <f>Inek2020A3[[#This Row],[Betrag2]]</f>
        <v>43162.65</v>
      </c>
      <c r="D619" s="975" t="s">
        <v>2329</v>
      </c>
      <c r="E619" s="975" t="s">
        <v>2330</v>
      </c>
      <c r="F619" s="975" t="s">
        <v>2428</v>
      </c>
      <c r="G619" s="975" t="s">
        <v>2429</v>
      </c>
      <c r="H619" s="975" t="s">
        <v>2430</v>
      </c>
      <c r="I619" s="974">
        <v>43162.65</v>
      </c>
    </row>
    <row r="620" spans="1:9" x14ac:dyDescent="0.25">
      <c r="A620" s="975" t="str">
        <f>Inek2020A3[[#This Row],[ZPD2]]</f>
        <v>ZP58.34</v>
      </c>
      <c r="B620" s="975" t="str">
        <f>Inek2020A3[[#This Row],[OPSKode]]</f>
        <v>8-800.m3</v>
      </c>
      <c r="C620" s="974">
        <f>Inek2020A3[[#This Row],[Betrag2]]</f>
        <v>46379.74</v>
      </c>
      <c r="D620" s="975" t="s">
        <v>2329</v>
      </c>
      <c r="E620" s="975" t="s">
        <v>2330</v>
      </c>
      <c r="F620" s="975" t="s">
        <v>2431</v>
      </c>
      <c r="G620" s="975" t="s">
        <v>2432</v>
      </c>
      <c r="H620" s="975" t="s">
        <v>2433</v>
      </c>
      <c r="I620" s="974">
        <v>46379.74</v>
      </c>
    </row>
    <row r="621" spans="1:9" x14ac:dyDescent="0.25">
      <c r="A621" s="975" t="str">
        <f>Inek2020A3[[#This Row],[ZPD2]]</f>
        <v>ZP58.35</v>
      </c>
      <c r="B621" s="975" t="str">
        <f>Inek2020A3[[#This Row],[OPSKode]]</f>
        <v>8-800.m4</v>
      </c>
      <c r="C621" s="974">
        <f>Inek2020A3[[#This Row],[Betrag2]]</f>
        <v>49596.84</v>
      </c>
      <c r="D621" s="975" t="s">
        <v>2329</v>
      </c>
      <c r="E621" s="975" t="s">
        <v>2330</v>
      </c>
      <c r="F621" s="975" t="s">
        <v>2434</v>
      </c>
      <c r="G621" s="975" t="s">
        <v>2435</v>
      </c>
      <c r="H621" s="975" t="s">
        <v>2436</v>
      </c>
      <c r="I621" s="974">
        <v>49596.84</v>
      </c>
    </row>
    <row r="622" spans="1:9" x14ac:dyDescent="0.25">
      <c r="A622" s="975" t="str">
        <f>Inek2020A3[[#This Row],[ZPD2]]</f>
        <v>ZP58.36</v>
      </c>
      <c r="B622" s="975" t="str">
        <f>Inek2020A3[[#This Row],[OPSKode]]</f>
        <v>8-800.m5</v>
      </c>
      <c r="C622" s="974">
        <f>Inek2020A3[[#This Row],[Betrag2]]</f>
        <v>53082.02</v>
      </c>
      <c r="D622" s="975" t="s">
        <v>2329</v>
      </c>
      <c r="E622" s="975" t="s">
        <v>2330</v>
      </c>
      <c r="F622" s="975" t="s">
        <v>2437</v>
      </c>
      <c r="G622" s="975" t="s">
        <v>2438</v>
      </c>
      <c r="H622" s="975" t="s">
        <v>2439</v>
      </c>
      <c r="I622" s="974">
        <v>53082.02</v>
      </c>
    </row>
    <row r="623" spans="1:9" x14ac:dyDescent="0.25">
      <c r="A623" s="975" t="str">
        <f>Inek2020A3[[#This Row],[ZPD2]]</f>
        <v>ZP58.37</v>
      </c>
      <c r="B623" s="975" t="str">
        <f>Inek2020A3[[#This Row],[OPSKode]]</f>
        <v>8-800.m6</v>
      </c>
      <c r="C623" s="974">
        <f>Inek2020A3[[#This Row],[Betrag2]]</f>
        <v>57371.47</v>
      </c>
      <c r="D623" s="975" t="s">
        <v>2329</v>
      </c>
      <c r="E623" s="975" t="s">
        <v>2330</v>
      </c>
      <c r="F623" s="975" t="s">
        <v>2440</v>
      </c>
      <c r="G623" s="975" t="s">
        <v>2441</v>
      </c>
      <c r="H623" s="975" t="s">
        <v>2442</v>
      </c>
      <c r="I623" s="974">
        <v>57371.47</v>
      </c>
    </row>
    <row r="624" spans="1:9" x14ac:dyDescent="0.25">
      <c r="A624" s="975" t="str">
        <f>Inek2020A3[[#This Row],[ZPD2]]</f>
        <v>ZP58.38</v>
      </c>
      <c r="B624" s="975" t="str">
        <f>Inek2020A3[[#This Row],[OPSKode]]</f>
        <v>8-800.m7</v>
      </c>
      <c r="C624" s="974">
        <f>Inek2020A3[[#This Row],[Betrag2]]</f>
        <v>61660.93</v>
      </c>
      <c r="D624" s="975" t="s">
        <v>2329</v>
      </c>
      <c r="E624" s="975" t="s">
        <v>2330</v>
      </c>
      <c r="F624" s="975" t="s">
        <v>2443</v>
      </c>
      <c r="G624" s="975" t="s">
        <v>2444</v>
      </c>
      <c r="H624" s="975" t="s">
        <v>2445</v>
      </c>
      <c r="I624" s="974">
        <v>61660.93</v>
      </c>
    </row>
    <row r="625" spans="1:9" x14ac:dyDescent="0.25">
      <c r="A625" s="975" t="str">
        <f>Inek2020A3[[#This Row],[ZPD2]]</f>
        <v>ZP58.39</v>
      </c>
      <c r="B625" s="975" t="str">
        <f>Inek2020A3[[#This Row],[OPSKode]]</f>
        <v>8-800.m8</v>
      </c>
      <c r="C625" s="974">
        <f>Inek2020A3[[#This Row],[Betrag2]]</f>
        <v>65950.39</v>
      </c>
      <c r="D625" s="975" t="s">
        <v>2329</v>
      </c>
      <c r="E625" s="975" t="s">
        <v>2330</v>
      </c>
      <c r="F625" s="975" t="s">
        <v>2446</v>
      </c>
      <c r="G625" s="975" t="s">
        <v>2447</v>
      </c>
      <c r="H625" s="975" t="s">
        <v>2448</v>
      </c>
      <c r="I625" s="974">
        <v>65950.39</v>
      </c>
    </row>
    <row r="626" spans="1:9" x14ac:dyDescent="0.25">
      <c r="A626" s="975" t="str">
        <f>Inek2020A3[[#This Row],[ZPD2]]</f>
        <v>ZP58.40</v>
      </c>
      <c r="B626" s="975" t="str">
        <f>Inek2020A3[[#This Row],[OPSKode]]</f>
        <v>8-800.m9</v>
      </c>
      <c r="C626" s="974">
        <f>Inek2020A3[[#This Row],[Betrag2]]</f>
        <v>70239.839999999997</v>
      </c>
      <c r="D626" s="975" t="s">
        <v>2329</v>
      </c>
      <c r="E626" s="975" t="s">
        <v>2330</v>
      </c>
      <c r="F626" s="975" t="s">
        <v>2449</v>
      </c>
      <c r="G626" s="975" t="s">
        <v>2450</v>
      </c>
      <c r="H626" s="975" t="s">
        <v>2451</v>
      </c>
      <c r="I626" s="974">
        <v>70239.839999999997</v>
      </c>
    </row>
    <row r="627" spans="1:9" x14ac:dyDescent="0.25">
      <c r="A627" s="975" t="str">
        <f>Inek2020A3[[#This Row],[ZPD2]]</f>
        <v>ZP58.41</v>
      </c>
      <c r="B627" s="975" t="str">
        <f>Inek2020A3[[#This Row],[OPSKode]]</f>
        <v>8-800.ma</v>
      </c>
      <c r="C627" s="974">
        <f>Inek2020A3[[#This Row],[Betrag2]]</f>
        <v>74797.39</v>
      </c>
      <c r="D627" s="975" t="s">
        <v>2329</v>
      </c>
      <c r="E627" s="975" t="s">
        <v>2330</v>
      </c>
      <c r="F627" s="975" t="s">
        <v>2452</v>
      </c>
      <c r="G627" s="975" t="s">
        <v>2453</v>
      </c>
      <c r="H627" s="975" t="s">
        <v>2454</v>
      </c>
      <c r="I627" s="974">
        <v>74797.39</v>
      </c>
    </row>
    <row r="628" spans="1:9" x14ac:dyDescent="0.25">
      <c r="A628" s="975" t="str">
        <f>Inek2020A3[[#This Row],[ZPD2]]</f>
        <v>ZP58.42</v>
      </c>
      <c r="B628" s="975" t="str">
        <f>Inek2020A3[[#This Row],[OPSKode]]</f>
        <v>8-800.mb</v>
      </c>
      <c r="C628" s="974">
        <f>Inek2020A3[[#This Row],[Betrag2]]</f>
        <v>80159.210000000006</v>
      </c>
      <c r="D628" s="975" t="s">
        <v>2329</v>
      </c>
      <c r="E628" s="975" t="s">
        <v>2330</v>
      </c>
      <c r="F628" s="975" t="s">
        <v>2455</v>
      </c>
      <c r="G628" s="975" t="s">
        <v>2456</v>
      </c>
      <c r="H628" s="975" t="s">
        <v>2457</v>
      </c>
      <c r="I628" s="974">
        <v>80159.210000000006</v>
      </c>
    </row>
    <row r="629" spans="1:9" x14ac:dyDescent="0.25">
      <c r="A629" s="975" t="str">
        <f>Inek2020A3[[#This Row],[ZPD2]]</f>
        <v>ZP58.43</v>
      </c>
      <c r="B629" s="975" t="str">
        <f>Inek2020A3[[#This Row],[OPSKode]]</f>
        <v>8-800.mc</v>
      </c>
      <c r="C629" s="974">
        <f>Inek2020A3[[#This Row],[Betrag2]]</f>
        <v>85521.03</v>
      </c>
      <c r="D629" s="975" t="s">
        <v>2329</v>
      </c>
      <c r="E629" s="975" t="s">
        <v>2330</v>
      </c>
      <c r="F629" s="975" t="s">
        <v>2458</v>
      </c>
      <c r="G629" s="975" t="s">
        <v>2459</v>
      </c>
      <c r="H629" s="975" t="s">
        <v>2460</v>
      </c>
      <c r="I629" s="974">
        <v>85521.03</v>
      </c>
    </row>
    <row r="630" spans="1:9" x14ac:dyDescent="0.25">
      <c r="A630" s="975" t="str">
        <f>Inek2020A3[[#This Row],[ZPD2]]</f>
        <v>ZP58.44</v>
      </c>
      <c r="B630" s="975" t="str">
        <f>Inek2020A3[[#This Row],[OPSKode]]</f>
        <v>8-800.md</v>
      </c>
      <c r="C630" s="974">
        <f>Inek2020A3[[#This Row],[Betrag2]]</f>
        <v>90882.85</v>
      </c>
      <c r="D630" s="975" t="s">
        <v>2329</v>
      </c>
      <c r="E630" s="975" t="s">
        <v>2330</v>
      </c>
      <c r="F630" s="975" t="s">
        <v>2461</v>
      </c>
      <c r="G630" s="975" t="s">
        <v>2462</v>
      </c>
      <c r="H630" s="975" t="s">
        <v>2463</v>
      </c>
      <c r="I630" s="974">
        <v>90882.85</v>
      </c>
    </row>
    <row r="631" spans="1:9" x14ac:dyDescent="0.25">
      <c r="A631" s="975" t="str">
        <f>Inek2020A3[[#This Row],[ZPD2]]</f>
        <v>ZP58.45</v>
      </c>
      <c r="B631" s="975" t="str">
        <f>Inek2020A3[[#This Row],[OPSKode]]</f>
        <v>8-800.me</v>
      </c>
      <c r="C631" s="974">
        <f>Inek2020A3[[#This Row],[Betrag2]]</f>
        <v>96244.67</v>
      </c>
      <c r="D631" s="975" t="s">
        <v>2329</v>
      </c>
      <c r="E631" s="975" t="s">
        <v>2330</v>
      </c>
      <c r="F631" s="975" t="s">
        <v>2464</v>
      </c>
      <c r="G631" s="975" t="s">
        <v>2465</v>
      </c>
      <c r="H631" s="975" t="s">
        <v>2466</v>
      </c>
      <c r="I631" s="974">
        <v>96244.67</v>
      </c>
    </row>
    <row r="632" spans="1:9" x14ac:dyDescent="0.25">
      <c r="A632" s="975" t="str">
        <f>Inek2020A3[[#This Row],[ZPD2]]</f>
        <v>ZP58.46</v>
      </c>
      <c r="B632" s="975" t="str">
        <f>Inek2020A3[[#This Row],[OPSKode]]</f>
        <v>8-800.mf</v>
      </c>
      <c r="C632" s="974">
        <f>Inek2020A3[[#This Row],[Betrag2]]</f>
        <v>101606.49</v>
      </c>
      <c r="D632" s="975" t="s">
        <v>2329</v>
      </c>
      <c r="E632" s="975" t="s">
        <v>2330</v>
      </c>
      <c r="F632" s="975" t="s">
        <v>2467</v>
      </c>
      <c r="G632" s="975" t="s">
        <v>2468</v>
      </c>
      <c r="H632" s="975" t="s">
        <v>2469</v>
      </c>
      <c r="I632" s="974">
        <v>101606.49</v>
      </c>
    </row>
    <row r="633" spans="1:9" x14ac:dyDescent="0.25">
      <c r="D633" s="975" t="s">
        <v>2470</v>
      </c>
      <c r="E633" s="975" t="s">
        <v>2471</v>
      </c>
      <c r="H633" s="975" t="s">
        <v>2472</v>
      </c>
    </row>
    <row r="634" spans="1:9" x14ac:dyDescent="0.25">
      <c r="A634" s="975" t="str">
        <f>Inek2020A3[[#This Row],[ZPD2]]</f>
        <v>ZP59.01</v>
      </c>
      <c r="B634" s="975" t="str">
        <f>Inek2020A3[[#This Row],[OPSKode]]</f>
        <v>8-800.f0</v>
      </c>
      <c r="C634" s="974">
        <f>Inek2020A3[[#This Row],[Betrag2]]</f>
        <v>352.72</v>
      </c>
      <c r="D634" s="975" t="s">
        <v>2470</v>
      </c>
      <c r="E634" s="975" t="s">
        <v>2471</v>
      </c>
      <c r="F634" s="975" t="s">
        <v>2473</v>
      </c>
      <c r="G634" s="975" t="s">
        <v>2474</v>
      </c>
      <c r="H634" s="975" t="s">
        <v>2475</v>
      </c>
      <c r="I634" s="974">
        <v>352.72</v>
      </c>
    </row>
    <row r="635" spans="1:9" x14ac:dyDescent="0.25">
      <c r="A635" s="975" t="str">
        <f>Inek2020A3[[#This Row],[ZPD2]]</f>
        <v>ZP59.02</v>
      </c>
      <c r="B635" s="975" t="str">
        <f>Inek2020A3[[#This Row],[OPSKode]]</f>
        <v>8-800.f1</v>
      </c>
      <c r="C635" s="974">
        <f>Inek2020A3[[#This Row],[Betrag2]]</f>
        <v>705.45</v>
      </c>
      <c r="D635" s="975" t="s">
        <v>2470</v>
      </c>
      <c r="E635" s="975" t="s">
        <v>2471</v>
      </c>
      <c r="F635" s="975" t="s">
        <v>2476</v>
      </c>
      <c r="G635" s="975" t="s">
        <v>2477</v>
      </c>
      <c r="H635" s="975" t="s">
        <v>2478</v>
      </c>
      <c r="I635" s="974">
        <v>705.45</v>
      </c>
    </row>
    <row r="636" spans="1:9" x14ac:dyDescent="0.25">
      <c r="A636" s="975" t="str">
        <f>Inek2020A3[[#This Row],[ZPD2]]</f>
        <v>ZP59.03</v>
      </c>
      <c r="B636" s="975" t="str">
        <f>Inek2020A3[[#This Row],[OPSKode]]</f>
        <v>8-800.f2</v>
      </c>
      <c r="C636" s="974">
        <f>Inek2020A3[[#This Row],[Betrag2]]</f>
        <v>1058.17</v>
      </c>
      <c r="D636" s="975" t="s">
        <v>2470</v>
      </c>
      <c r="E636" s="975" t="s">
        <v>2471</v>
      </c>
      <c r="F636" s="975" t="s">
        <v>2479</v>
      </c>
      <c r="G636" s="975" t="s">
        <v>2480</v>
      </c>
      <c r="H636" s="975" t="s">
        <v>2481</v>
      </c>
      <c r="I636" s="974">
        <v>1058.17</v>
      </c>
    </row>
    <row r="637" spans="1:9" x14ac:dyDescent="0.25">
      <c r="A637" s="975" t="str">
        <f>Inek2020A3[[#This Row],[ZPD2]]</f>
        <v>ZP59.04</v>
      </c>
      <c r="B637" s="975" t="str">
        <f>Inek2020A3[[#This Row],[OPSKode]]</f>
        <v>8-800.f3</v>
      </c>
      <c r="C637" s="974">
        <f>Inek2020A3[[#This Row],[Betrag2]]</f>
        <v>1410.89</v>
      </c>
      <c r="D637" s="975" t="s">
        <v>2470</v>
      </c>
      <c r="E637" s="975" t="s">
        <v>2471</v>
      </c>
      <c r="F637" s="975" t="s">
        <v>2482</v>
      </c>
      <c r="G637" s="975" t="s">
        <v>2483</v>
      </c>
      <c r="H637" s="975" t="s">
        <v>2484</v>
      </c>
      <c r="I637" s="974">
        <v>1410.89</v>
      </c>
    </row>
    <row r="638" spans="1:9" x14ac:dyDescent="0.25">
      <c r="A638" s="975" t="str">
        <f>Inek2020A3[[#This Row],[ZPD2]]</f>
        <v>ZP59.05</v>
      </c>
      <c r="B638" s="975" t="str">
        <f>Inek2020A3[[#This Row],[OPSKode]]</f>
        <v>8-800.f4</v>
      </c>
      <c r="C638" s="974">
        <f>Inek2020A3[[#This Row],[Betrag2]]</f>
        <v>1763.62</v>
      </c>
      <c r="D638" s="975" t="s">
        <v>2470</v>
      </c>
      <c r="E638" s="975" t="s">
        <v>2471</v>
      </c>
      <c r="F638" s="975" t="s">
        <v>2485</v>
      </c>
      <c r="G638" s="975" t="s">
        <v>2486</v>
      </c>
      <c r="H638" s="975" t="s">
        <v>2487</v>
      </c>
      <c r="I638" s="974">
        <v>1763.62</v>
      </c>
    </row>
    <row r="639" spans="1:9" x14ac:dyDescent="0.25">
      <c r="A639" s="975" t="str">
        <f>Inek2020A3[[#This Row],[ZPD2]]</f>
        <v>ZP59.06</v>
      </c>
      <c r="B639" s="975" t="str">
        <f>Inek2020A3[[#This Row],[OPSKode]]</f>
        <v>8-800.f5</v>
      </c>
      <c r="C639" s="974">
        <f>Inek2020A3[[#This Row],[Betrag2]]</f>
        <v>2250.37</v>
      </c>
      <c r="D639" s="975" t="s">
        <v>2470</v>
      </c>
      <c r="E639" s="975" t="s">
        <v>2471</v>
      </c>
      <c r="F639" s="975" t="s">
        <v>2488</v>
      </c>
      <c r="G639" s="975" t="s">
        <v>2489</v>
      </c>
      <c r="H639" s="975" t="s">
        <v>2490</v>
      </c>
      <c r="I639" s="974">
        <v>2250.37</v>
      </c>
    </row>
    <row r="640" spans="1:9" x14ac:dyDescent="0.25">
      <c r="A640" s="975" t="str">
        <f>Inek2020A3[[#This Row],[ZPD2]]</f>
        <v>ZP59.07</v>
      </c>
      <c r="B640" s="975" t="str">
        <f>Inek2020A3[[#This Row],[OPSKode]]</f>
        <v>8-800.f6</v>
      </c>
      <c r="C640" s="974">
        <f>Inek2020A3[[#This Row],[Betrag2]]</f>
        <v>2980.51</v>
      </c>
      <c r="D640" s="975" t="s">
        <v>2470</v>
      </c>
      <c r="E640" s="975" t="s">
        <v>2471</v>
      </c>
      <c r="F640" s="975" t="s">
        <v>2491</v>
      </c>
      <c r="G640" s="975" t="s">
        <v>2492</v>
      </c>
      <c r="H640" s="975" t="s">
        <v>2493</v>
      </c>
      <c r="I640" s="974">
        <v>2980.51</v>
      </c>
    </row>
    <row r="641" spans="1:9" x14ac:dyDescent="0.25">
      <c r="A641" s="975" t="str">
        <f>Inek2020A3[[#This Row],[ZPD2]]</f>
        <v>ZP59.08</v>
      </c>
      <c r="B641" s="975" t="str">
        <f>Inek2020A3[[#This Row],[OPSKode]]</f>
        <v>8-800.f7</v>
      </c>
      <c r="C641" s="974">
        <f>Inek2020A3[[#This Row],[Betrag2]]</f>
        <v>3678.9</v>
      </c>
      <c r="D641" s="975" t="s">
        <v>2470</v>
      </c>
      <c r="E641" s="975" t="s">
        <v>2471</v>
      </c>
      <c r="F641" s="975" t="s">
        <v>2494</v>
      </c>
      <c r="G641" s="975" t="s">
        <v>2495</v>
      </c>
      <c r="H641" s="975" t="s">
        <v>2496</v>
      </c>
      <c r="I641" s="974">
        <v>3678.9</v>
      </c>
    </row>
    <row r="642" spans="1:9" x14ac:dyDescent="0.25">
      <c r="A642" s="975" t="str">
        <f>Inek2020A3[[#This Row],[ZPD2]]</f>
        <v>ZP59.09</v>
      </c>
      <c r="B642" s="975" t="str">
        <f>Inek2020A3[[#This Row],[OPSKode]]</f>
        <v>8-800.f8</v>
      </c>
      <c r="C642" s="974">
        <f>Inek2020A3[[#This Row],[Betrag2]]</f>
        <v>4394.93</v>
      </c>
      <c r="D642" s="975" t="s">
        <v>2470</v>
      </c>
      <c r="E642" s="975" t="s">
        <v>2471</v>
      </c>
      <c r="F642" s="975" t="s">
        <v>2497</v>
      </c>
      <c r="G642" s="975" t="s">
        <v>2498</v>
      </c>
      <c r="H642" s="975" t="s">
        <v>2499</v>
      </c>
      <c r="I642" s="974">
        <v>4394.93</v>
      </c>
    </row>
    <row r="643" spans="1:9" x14ac:dyDescent="0.25">
      <c r="A643" s="975" t="str">
        <f>Inek2020A3[[#This Row],[ZPD2]]</f>
        <v>ZP59.10</v>
      </c>
      <c r="B643" s="975" t="str">
        <f>Inek2020A3[[#This Row],[OPSKode]]</f>
        <v>8-800.f9</v>
      </c>
      <c r="C643" s="974">
        <f>Inek2020A3[[#This Row],[Betrag2]]</f>
        <v>5110.96</v>
      </c>
      <c r="D643" s="975" t="s">
        <v>2470</v>
      </c>
      <c r="E643" s="975" t="s">
        <v>2471</v>
      </c>
      <c r="F643" s="975" t="s">
        <v>2500</v>
      </c>
      <c r="G643" s="975" t="s">
        <v>2501</v>
      </c>
      <c r="H643" s="975" t="s">
        <v>2502</v>
      </c>
      <c r="I643" s="974">
        <v>5110.96</v>
      </c>
    </row>
    <row r="644" spans="1:9" x14ac:dyDescent="0.25">
      <c r="A644" s="975" t="str">
        <f>Inek2020A3[[#This Row],[ZPD2]]</f>
        <v>ZP59.11</v>
      </c>
      <c r="B644" s="975" t="str">
        <f>Inek2020A3[[#This Row],[OPSKode]]</f>
        <v>8-800.fa</v>
      </c>
      <c r="C644" s="974">
        <f>Inek2020A3[[#This Row],[Betrag2]]</f>
        <v>5805.83</v>
      </c>
      <c r="D644" s="975" t="s">
        <v>2470</v>
      </c>
      <c r="E644" s="975" t="s">
        <v>2471</v>
      </c>
      <c r="F644" s="975" t="s">
        <v>2503</v>
      </c>
      <c r="G644" s="975" t="s">
        <v>2504</v>
      </c>
      <c r="H644" s="975" t="s">
        <v>2505</v>
      </c>
      <c r="I644" s="974">
        <v>5805.83</v>
      </c>
    </row>
    <row r="645" spans="1:9" x14ac:dyDescent="0.25">
      <c r="A645" s="975" t="str">
        <f>Inek2020A3[[#This Row],[ZPD2]]</f>
        <v>ZP59.12</v>
      </c>
      <c r="B645" s="975" t="str">
        <f>Inek2020A3[[#This Row],[OPSKode]]</f>
        <v>8-800.fb</v>
      </c>
      <c r="C645" s="974">
        <f>Inek2020A3[[#This Row],[Betrag2]]</f>
        <v>6514.8</v>
      </c>
      <c r="D645" s="975" t="s">
        <v>2470</v>
      </c>
      <c r="E645" s="975" t="s">
        <v>2471</v>
      </c>
      <c r="F645" s="975" t="s">
        <v>2506</v>
      </c>
      <c r="G645" s="975" t="s">
        <v>2507</v>
      </c>
      <c r="H645" s="975" t="s">
        <v>2508</v>
      </c>
      <c r="I645" s="974">
        <v>6514.8</v>
      </c>
    </row>
    <row r="646" spans="1:9" x14ac:dyDescent="0.25">
      <c r="A646" s="975" t="str">
        <f>Inek2020A3[[#This Row],[ZPD2]]</f>
        <v>ZP59.13</v>
      </c>
      <c r="B646" s="975" t="str">
        <f>Inek2020A3[[#This Row],[OPSKode]]</f>
        <v>8-800.fc</v>
      </c>
      <c r="C646" s="974">
        <f>Inek2020A3[[#This Row],[Betrag2]]</f>
        <v>7407.19</v>
      </c>
      <c r="D646" s="975" t="s">
        <v>2470</v>
      </c>
      <c r="E646" s="975" t="s">
        <v>2471</v>
      </c>
      <c r="F646" s="975" t="s">
        <v>2509</v>
      </c>
      <c r="G646" s="975" t="s">
        <v>2510</v>
      </c>
      <c r="H646" s="975" t="s">
        <v>2511</v>
      </c>
      <c r="I646" s="974">
        <v>7407.19</v>
      </c>
    </row>
    <row r="647" spans="1:9" x14ac:dyDescent="0.25">
      <c r="A647" s="975" t="str">
        <f>Inek2020A3[[#This Row],[ZPD2]]</f>
        <v>ZP59.14</v>
      </c>
      <c r="B647" s="975" t="str">
        <f>Inek2020A3[[#This Row],[OPSKode]]</f>
        <v>8-800.fd</v>
      </c>
      <c r="C647" s="974">
        <f>Inek2020A3[[#This Row],[Betrag2]]</f>
        <v>8818.08</v>
      </c>
      <c r="D647" s="975" t="s">
        <v>2470</v>
      </c>
      <c r="E647" s="975" t="s">
        <v>2471</v>
      </c>
      <c r="F647" s="975" t="s">
        <v>2512</v>
      </c>
      <c r="G647" s="975" t="s">
        <v>2513</v>
      </c>
      <c r="H647" s="975" t="s">
        <v>2514</v>
      </c>
      <c r="I647" s="974">
        <v>8818.08</v>
      </c>
    </row>
    <row r="648" spans="1:9" x14ac:dyDescent="0.25">
      <c r="A648" s="975" t="str">
        <f>Inek2020A3[[#This Row],[ZPD2]]</f>
        <v>ZP59.15</v>
      </c>
      <c r="B648" s="975" t="str">
        <f>Inek2020A3[[#This Row],[OPSKode]]</f>
        <v>8-800.fe</v>
      </c>
      <c r="C648" s="974">
        <f>Inek2020A3[[#This Row],[Betrag2]]</f>
        <v>10228.98</v>
      </c>
      <c r="D648" s="975" t="s">
        <v>2470</v>
      </c>
      <c r="E648" s="975" t="s">
        <v>2471</v>
      </c>
      <c r="F648" s="975" t="s">
        <v>2515</v>
      </c>
      <c r="G648" s="975" t="s">
        <v>2516</v>
      </c>
      <c r="H648" s="975" t="s">
        <v>2517</v>
      </c>
      <c r="I648" s="974">
        <v>10228.98</v>
      </c>
    </row>
    <row r="649" spans="1:9" x14ac:dyDescent="0.25">
      <c r="A649" s="975" t="str">
        <f>Inek2020A3[[#This Row],[ZPD2]]</f>
        <v>ZP59.16</v>
      </c>
      <c r="B649" s="975" t="str">
        <f>Inek2020A3[[#This Row],[OPSKode]]</f>
        <v>8-800.ff</v>
      </c>
      <c r="C649" s="974">
        <f>Inek2020A3[[#This Row],[Betrag2]]</f>
        <v>11639.87</v>
      </c>
      <c r="D649" s="975" t="s">
        <v>2470</v>
      </c>
      <c r="E649" s="975" t="s">
        <v>2471</v>
      </c>
      <c r="F649" s="975" t="s">
        <v>2518</v>
      </c>
      <c r="G649" s="975" t="s">
        <v>2519</v>
      </c>
      <c r="H649" s="975" t="s">
        <v>2520</v>
      </c>
      <c r="I649" s="974">
        <v>11639.87</v>
      </c>
    </row>
    <row r="650" spans="1:9" x14ac:dyDescent="0.25">
      <c r="A650" s="975" t="str">
        <f>Inek2020A3[[#This Row],[ZPD2]]</f>
        <v>ZP59.17</v>
      </c>
      <c r="B650" s="975" t="str">
        <f>Inek2020A3[[#This Row],[OPSKode]]</f>
        <v>8-800.fg</v>
      </c>
      <c r="C650" s="974">
        <f>Inek2020A3[[#This Row],[Betrag2]]</f>
        <v>13050.76</v>
      </c>
      <c r="D650" s="975" t="s">
        <v>2470</v>
      </c>
      <c r="E650" s="975" t="s">
        <v>2471</v>
      </c>
      <c r="F650" s="975" t="s">
        <v>2521</v>
      </c>
      <c r="G650" s="975" t="s">
        <v>2522</v>
      </c>
      <c r="H650" s="975" t="s">
        <v>2523</v>
      </c>
      <c r="I650" s="974">
        <v>13050.76</v>
      </c>
    </row>
    <row r="651" spans="1:9" x14ac:dyDescent="0.25">
      <c r="A651" s="975" t="str">
        <f>Inek2020A3[[#This Row],[ZPD2]]</f>
        <v>ZP59.18</v>
      </c>
      <c r="B651" s="975" t="str">
        <f>Inek2020A3[[#This Row],[OPSKode]]</f>
        <v>8-800.fh</v>
      </c>
      <c r="C651" s="974">
        <f>Inek2020A3[[#This Row],[Betrag2]]</f>
        <v>14638.02</v>
      </c>
      <c r="D651" s="975" t="s">
        <v>2470</v>
      </c>
      <c r="E651" s="975" t="s">
        <v>2471</v>
      </c>
      <c r="F651" s="975" t="s">
        <v>2524</v>
      </c>
      <c r="G651" s="975" t="s">
        <v>2525</v>
      </c>
      <c r="H651" s="975" t="s">
        <v>2526</v>
      </c>
      <c r="I651" s="974">
        <v>14638.02</v>
      </c>
    </row>
    <row r="652" spans="1:9" x14ac:dyDescent="0.25">
      <c r="A652" s="975" t="str">
        <f>Inek2020A3[[#This Row],[ZPD2]]</f>
        <v>ZP59.19</v>
      </c>
      <c r="B652" s="975" t="str">
        <f>Inek2020A3[[#This Row],[OPSKode]]</f>
        <v>8-800.fj</v>
      </c>
      <c r="C652" s="974">
        <f>Inek2020A3[[#This Row],[Betrag2]]</f>
        <v>16754.36</v>
      </c>
      <c r="D652" s="975" t="s">
        <v>2470</v>
      </c>
      <c r="E652" s="975" t="s">
        <v>2471</v>
      </c>
      <c r="F652" s="975" t="s">
        <v>2527</v>
      </c>
      <c r="G652" s="975" t="s">
        <v>2528</v>
      </c>
      <c r="H652" s="975" t="s">
        <v>2529</v>
      </c>
      <c r="I652" s="974">
        <v>16754.36</v>
      </c>
    </row>
    <row r="653" spans="1:9" x14ac:dyDescent="0.25">
      <c r="A653" s="975" t="str">
        <f>Inek2020A3[[#This Row],[ZPD2]]</f>
        <v>ZP59.20</v>
      </c>
      <c r="B653" s="975" t="str">
        <f>Inek2020A3[[#This Row],[OPSKode]]</f>
        <v>8-800.fk</v>
      </c>
      <c r="C653" s="974">
        <f>Inek2020A3[[#This Row],[Betrag2]]</f>
        <v>18870.7</v>
      </c>
      <c r="D653" s="975" t="s">
        <v>2470</v>
      </c>
      <c r="E653" s="975" t="s">
        <v>2471</v>
      </c>
      <c r="F653" s="975" t="s">
        <v>2530</v>
      </c>
      <c r="G653" s="975" t="s">
        <v>2531</v>
      </c>
      <c r="H653" s="975" t="s">
        <v>2532</v>
      </c>
      <c r="I653" s="974">
        <v>18870.7</v>
      </c>
    </row>
    <row r="654" spans="1:9" x14ac:dyDescent="0.25">
      <c r="A654" s="975" t="str">
        <f>Inek2020A3[[#This Row],[ZPD2]]</f>
        <v>ZP59.21</v>
      </c>
      <c r="B654" s="975" t="str">
        <f>Inek2020A3[[#This Row],[OPSKode]]</f>
        <v>8-800.fm</v>
      </c>
      <c r="C654" s="974">
        <f>Inek2020A3[[#This Row],[Betrag2]]</f>
        <v>20987.040000000001</v>
      </c>
      <c r="D654" s="975" t="s">
        <v>2470</v>
      </c>
      <c r="E654" s="975" t="s">
        <v>2471</v>
      </c>
      <c r="F654" s="975" t="s">
        <v>2533</v>
      </c>
      <c r="G654" s="975" t="s">
        <v>2534</v>
      </c>
      <c r="H654" s="975" t="s">
        <v>2535</v>
      </c>
      <c r="I654" s="974">
        <v>20987.040000000001</v>
      </c>
    </row>
    <row r="655" spans="1:9" x14ac:dyDescent="0.25">
      <c r="A655" s="975" t="str">
        <f>Inek2020A3[[#This Row],[ZPD2]]</f>
        <v>ZP59.22</v>
      </c>
      <c r="B655" s="975" t="str">
        <f>Inek2020A3[[#This Row],[OPSKode]]</f>
        <v>8-800.fn</v>
      </c>
      <c r="C655" s="974">
        <f>Inek2020A3[[#This Row],[Betrag2]]</f>
        <v>23103.38</v>
      </c>
      <c r="D655" s="975" t="s">
        <v>2470</v>
      </c>
      <c r="E655" s="975" t="s">
        <v>2471</v>
      </c>
      <c r="F655" s="975" t="s">
        <v>2536</v>
      </c>
      <c r="G655" s="975" t="s">
        <v>2537</v>
      </c>
      <c r="H655" s="975" t="s">
        <v>2538</v>
      </c>
      <c r="I655" s="974">
        <v>23103.38</v>
      </c>
    </row>
    <row r="656" spans="1:9" x14ac:dyDescent="0.25">
      <c r="A656" s="975" t="str">
        <f>Inek2020A3[[#This Row],[ZPD2]]</f>
        <v>ZP59.23</v>
      </c>
      <c r="B656" s="975" t="str">
        <f>Inek2020A3[[#This Row],[OPSKode]]</f>
        <v>8-800.fp</v>
      </c>
      <c r="C656" s="974">
        <f>Inek2020A3[[#This Row],[Betrag2]]</f>
        <v>25396.080000000002</v>
      </c>
      <c r="D656" s="975" t="s">
        <v>2470</v>
      </c>
      <c r="E656" s="975" t="s">
        <v>2471</v>
      </c>
      <c r="F656" s="975" t="s">
        <v>2539</v>
      </c>
      <c r="G656" s="975" t="s">
        <v>2540</v>
      </c>
      <c r="H656" s="975" t="s">
        <v>2541</v>
      </c>
      <c r="I656" s="974">
        <v>25396.080000000002</v>
      </c>
    </row>
    <row r="657" spans="1:9" x14ac:dyDescent="0.25">
      <c r="A657" s="975" t="str">
        <f>Inek2020A3[[#This Row],[ZPD2]]</f>
        <v>ZP59.24</v>
      </c>
      <c r="B657" s="975" t="str">
        <f>Inek2020A3[[#This Row],[OPSKode]]</f>
        <v>8-800.fq</v>
      </c>
      <c r="C657" s="974">
        <f>Inek2020A3[[#This Row],[Betrag2]]</f>
        <v>28217.86</v>
      </c>
      <c r="D657" s="975" t="s">
        <v>2470</v>
      </c>
      <c r="E657" s="975" t="s">
        <v>2471</v>
      </c>
      <c r="F657" s="975" t="s">
        <v>2542</v>
      </c>
      <c r="G657" s="975" t="s">
        <v>2543</v>
      </c>
      <c r="H657" s="975" t="s">
        <v>2544</v>
      </c>
      <c r="I657" s="974">
        <v>28217.86</v>
      </c>
    </row>
    <row r="658" spans="1:9" x14ac:dyDescent="0.25">
      <c r="A658" s="975" t="str">
        <f>Inek2020A3[[#This Row],[ZPD2]]</f>
        <v>ZP59.25</v>
      </c>
      <c r="B658" s="975" t="str">
        <f>Inek2020A3[[#This Row],[OPSKode]]</f>
        <v>8-800.fr</v>
      </c>
      <c r="C658" s="974">
        <f>Inek2020A3[[#This Row],[Betrag2]]</f>
        <v>31039.65</v>
      </c>
      <c r="D658" s="975" t="s">
        <v>2470</v>
      </c>
      <c r="E658" s="975" t="s">
        <v>2471</v>
      </c>
      <c r="F658" s="975" t="s">
        <v>2545</v>
      </c>
      <c r="G658" s="975" t="s">
        <v>2546</v>
      </c>
      <c r="H658" s="975" t="s">
        <v>2547</v>
      </c>
      <c r="I658" s="974">
        <v>31039.65</v>
      </c>
    </row>
    <row r="659" spans="1:9" x14ac:dyDescent="0.25">
      <c r="A659" s="975" t="str">
        <f>Inek2020A3[[#This Row],[ZPD2]]</f>
        <v>ZP59.26</v>
      </c>
      <c r="B659" s="975" t="str">
        <f>Inek2020A3[[#This Row],[OPSKode]]</f>
        <v>8-800.fs</v>
      </c>
      <c r="C659" s="974">
        <f>Inek2020A3[[#This Row],[Betrag2]]</f>
        <v>33861.440000000002</v>
      </c>
      <c r="D659" s="975" t="s">
        <v>2470</v>
      </c>
      <c r="E659" s="975" t="s">
        <v>2471</v>
      </c>
      <c r="F659" s="975" t="s">
        <v>2548</v>
      </c>
      <c r="G659" s="975" t="s">
        <v>2549</v>
      </c>
      <c r="H659" s="975" t="s">
        <v>2550</v>
      </c>
      <c r="I659" s="974">
        <v>33861.440000000002</v>
      </c>
    </row>
    <row r="660" spans="1:9" x14ac:dyDescent="0.25">
      <c r="A660" s="975" t="str">
        <f>Inek2020A3[[#This Row],[ZPD2]]</f>
        <v>ZP59.27</v>
      </c>
      <c r="B660" s="975" t="str">
        <f>Inek2020A3[[#This Row],[OPSKode]]</f>
        <v>8-800.ft</v>
      </c>
      <c r="C660" s="974">
        <f>Inek2020A3[[#This Row],[Betrag2]]</f>
        <v>36683.22</v>
      </c>
      <c r="D660" s="975" t="s">
        <v>2470</v>
      </c>
      <c r="E660" s="975" t="s">
        <v>2471</v>
      </c>
      <c r="F660" s="975" t="s">
        <v>2551</v>
      </c>
      <c r="G660" s="975" t="s">
        <v>2552</v>
      </c>
      <c r="H660" s="975" t="s">
        <v>2553</v>
      </c>
      <c r="I660" s="974">
        <v>36683.22</v>
      </c>
    </row>
    <row r="661" spans="1:9" x14ac:dyDescent="0.25">
      <c r="A661" s="975" t="str">
        <f>Inek2020A3[[#This Row],[ZPD2]]</f>
        <v>ZP59.28</v>
      </c>
      <c r="B661" s="975" t="str">
        <f>Inek2020A3[[#This Row],[OPSKode]]</f>
        <v>8-800.fu</v>
      </c>
      <c r="C661" s="974">
        <f>Inek2020A3[[#This Row],[Betrag2]]</f>
        <v>39505.01</v>
      </c>
      <c r="D661" s="975" t="s">
        <v>2470</v>
      </c>
      <c r="E661" s="975" t="s">
        <v>2471</v>
      </c>
      <c r="F661" s="975" t="s">
        <v>2554</v>
      </c>
      <c r="G661" s="975" t="s">
        <v>2555</v>
      </c>
      <c r="H661" s="975" t="s">
        <v>2556</v>
      </c>
      <c r="I661" s="974">
        <v>39505.01</v>
      </c>
    </row>
    <row r="662" spans="1:9" x14ac:dyDescent="0.25">
      <c r="A662" s="975" t="str">
        <f>Inek2020A3[[#This Row],[ZPD2]]</f>
        <v>ZP59.29</v>
      </c>
      <c r="B662" s="975" t="str">
        <f>Inek2020A3[[#This Row],[OPSKode]]</f>
        <v>8-800.fv</v>
      </c>
      <c r="C662" s="974">
        <f>Inek2020A3[[#This Row],[Betrag2]]</f>
        <v>42326.8</v>
      </c>
      <c r="D662" s="975" t="s">
        <v>2470</v>
      </c>
      <c r="E662" s="975" t="s">
        <v>2471</v>
      </c>
      <c r="F662" s="975" t="s">
        <v>2557</v>
      </c>
      <c r="G662" s="975" t="s">
        <v>2558</v>
      </c>
      <c r="H662" s="975" t="s">
        <v>2559</v>
      </c>
      <c r="I662" s="974">
        <v>42326.8</v>
      </c>
    </row>
    <row r="663" spans="1:9" x14ac:dyDescent="0.25">
      <c r="A663" s="975" t="str">
        <f>Inek2020A3[[#This Row],[ZPD2]]</f>
        <v>ZP59.30</v>
      </c>
      <c r="C663" s="976" t="s">
        <v>2560</v>
      </c>
      <c r="D663" s="975" t="s">
        <v>2470</v>
      </c>
      <c r="E663" s="975" t="s">
        <v>2471</v>
      </c>
      <c r="F663" s="975" t="s">
        <v>2561</v>
      </c>
      <c r="H663" s="975" t="s">
        <v>2562</v>
      </c>
    </row>
    <row r="664" spans="1:9" x14ac:dyDescent="0.25">
      <c r="A664" s="975" t="str">
        <f>Inek2020A3[[#This Row],[ZPD2]]</f>
        <v>ZP59.31</v>
      </c>
      <c r="B664" s="975" t="str">
        <f>Inek2020A3[[#This Row],[OPSKode]]</f>
        <v>8-800.fz</v>
      </c>
      <c r="C664" s="974">
        <f>Inek2020A3[[#This Row],[Betrag2]]</f>
        <v>45148.58</v>
      </c>
      <c r="D664" s="975" t="s">
        <v>2470</v>
      </c>
      <c r="E664" s="975" t="s">
        <v>2471</v>
      </c>
      <c r="F664" s="975" t="s">
        <v>2563</v>
      </c>
      <c r="G664" s="975" t="s">
        <v>2564</v>
      </c>
      <c r="H664" s="975" t="s">
        <v>2565</v>
      </c>
      <c r="I664" s="974">
        <v>45148.58</v>
      </c>
    </row>
    <row r="665" spans="1:9" x14ac:dyDescent="0.25">
      <c r="A665" s="975" t="str">
        <f>Inek2020A3[[#This Row],[ZPD2]]</f>
        <v>ZP59.32</v>
      </c>
      <c r="B665" s="975" t="str">
        <f>Inek2020A3[[#This Row],[OPSKode]]</f>
        <v>8-800.k0</v>
      </c>
      <c r="C665" s="974">
        <f>Inek2020A3[[#This Row],[Betrag2]]</f>
        <v>48323.09</v>
      </c>
      <c r="D665" s="975" t="s">
        <v>2470</v>
      </c>
      <c r="E665" s="975" t="s">
        <v>2471</v>
      </c>
      <c r="F665" s="975" t="s">
        <v>2566</v>
      </c>
      <c r="G665" s="975" t="s">
        <v>2567</v>
      </c>
      <c r="H665" s="975" t="s">
        <v>2568</v>
      </c>
      <c r="I665" s="974">
        <v>48323.09</v>
      </c>
    </row>
    <row r="666" spans="1:9" x14ac:dyDescent="0.25">
      <c r="A666" s="975" t="str">
        <f>Inek2020A3[[#This Row],[ZPD2]]</f>
        <v>ZP59.33</v>
      </c>
      <c r="B666" s="975" t="str">
        <f>Inek2020A3[[#This Row],[OPSKode]]</f>
        <v>8-800.k1</v>
      </c>
      <c r="C666" s="974">
        <f>Inek2020A3[[#This Row],[Betrag2]]</f>
        <v>52555.77</v>
      </c>
      <c r="D666" s="975" t="s">
        <v>2470</v>
      </c>
      <c r="E666" s="975" t="s">
        <v>2471</v>
      </c>
      <c r="F666" s="975" t="s">
        <v>2569</v>
      </c>
      <c r="G666" s="975" t="s">
        <v>2570</v>
      </c>
      <c r="H666" s="975" t="s">
        <v>2571</v>
      </c>
      <c r="I666" s="974">
        <v>52555.77</v>
      </c>
    </row>
    <row r="667" spans="1:9" x14ac:dyDescent="0.25">
      <c r="A667" s="975" t="str">
        <f>Inek2020A3[[#This Row],[ZPD2]]</f>
        <v>ZP59.34</v>
      </c>
      <c r="B667" s="975" t="str">
        <f>Inek2020A3[[#This Row],[OPSKode]]</f>
        <v>8-800.k2</v>
      </c>
      <c r="C667" s="974">
        <f>Inek2020A3[[#This Row],[Betrag2]]</f>
        <v>56788.45</v>
      </c>
      <c r="D667" s="975" t="s">
        <v>2470</v>
      </c>
      <c r="E667" s="975" t="s">
        <v>2471</v>
      </c>
      <c r="F667" s="975" t="s">
        <v>2572</v>
      </c>
      <c r="G667" s="975" t="s">
        <v>2573</v>
      </c>
      <c r="H667" s="975" t="s">
        <v>2574</v>
      </c>
      <c r="I667" s="974">
        <v>56788.45</v>
      </c>
    </row>
    <row r="668" spans="1:9" x14ac:dyDescent="0.25">
      <c r="A668" s="975" t="str">
        <f>Inek2020A3[[#This Row],[ZPD2]]</f>
        <v>ZP59.35</v>
      </c>
      <c r="B668" s="975" t="str">
        <f>Inek2020A3[[#This Row],[OPSKode]]</f>
        <v>8-800.k3</v>
      </c>
      <c r="C668" s="974">
        <f>Inek2020A3[[#This Row],[Betrag2]]</f>
        <v>61021.13</v>
      </c>
      <c r="D668" s="975" t="s">
        <v>2470</v>
      </c>
      <c r="E668" s="975" t="s">
        <v>2471</v>
      </c>
      <c r="F668" s="975" t="s">
        <v>2575</v>
      </c>
      <c r="G668" s="975" t="s">
        <v>2576</v>
      </c>
      <c r="H668" s="975" t="s">
        <v>2577</v>
      </c>
      <c r="I668" s="974">
        <v>61021.13</v>
      </c>
    </row>
    <row r="669" spans="1:9" x14ac:dyDescent="0.25">
      <c r="A669" s="975" t="str">
        <f>Inek2020A3[[#This Row],[ZPD2]]</f>
        <v>ZP59.36</v>
      </c>
      <c r="B669" s="975" t="str">
        <f>Inek2020A3[[#This Row],[OPSKode]]</f>
        <v>8-800.k4</v>
      </c>
      <c r="C669" s="974">
        <f>Inek2020A3[[#This Row],[Betrag2]]</f>
        <v>65253.81</v>
      </c>
      <c r="D669" s="975" t="s">
        <v>2470</v>
      </c>
      <c r="E669" s="975" t="s">
        <v>2471</v>
      </c>
      <c r="F669" s="975" t="s">
        <v>2578</v>
      </c>
      <c r="G669" s="975" t="s">
        <v>2579</v>
      </c>
      <c r="H669" s="975" t="s">
        <v>2580</v>
      </c>
      <c r="I669" s="974">
        <v>65253.81</v>
      </c>
    </row>
    <row r="670" spans="1:9" x14ac:dyDescent="0.25">
      <c r="A670" s="975" t="str">
        <f>Inek2020A3[[#This Row],[ZPD2]]</f>
        <v>ZP59.37</v>
      </c>
      <c r="B670" s="975" t="str">
        <f>Inek2020A3[[#This Row],[OPSKode]]</f>
        <v>8-800.k5</v>
      </c>
      <c r="C670" s="974">
        <f>Inek2020A3[[#This Row],[Betrag2]]</f>
        <v>69839.210000000006</v>
      </c>
      <c r="D670" s="975" t="s">
        <v>2470</v>
      </c>
      <c r="E670" s="975" t="s">
        <v>2471</v>
      </c>
      <c r="F670" s="975" t="s">
        <v>2581</v>
      </c>
      <c r="G670" s="975" t="s">
        <v>2582</v>
      </c>
      <c r="H670" s="975" t="s">
        <v>2583</v>
      </c>
      <c r="I670" s="974">
        <v>69839.210000000006</v>
      </c>
    </row>
    <row r="671" spans="1:9" x14ac:dyDescent="0.25">
      <c r="A671" s="975" t="str">
        <f>Inek2020A3[[#This Row],[ZPD2]]</f>
        <v>ZP59.38</v>
      </c>
      <c r="B671" s="975" t="str">
        <f>Inek2020A3[[#This Row],[OPSKode]]</f>
        <v>8-800.k6</v>
      </c>
      <c r="C671" s="974">
        <f>Inek2020A3[[#This Row],[Betrag2]]</f>
        <v>75482.789999999994</v>
      </c>
      <c r="D671" s="975" t="s">
        <v>2470</v>
      </c>
      <c r="E671" s="975" t="s">
        <v>2471</v>
      </c>
      <c r="F671" s="975" t="s">
        <v>2584</v>
      </c>
      <c r="G671" s="975" t="s">
        <v>2585</v>
      </c>
      <c r="H671" s="975" t="s">
        <v>2586</v>
      </c>
      <c r="I671" s="974">
        <v>75482.789999999994</v>
      </c>
    </row>
    <row r="672" spans="1:9" x14ac:dyDescent="0.25">
      <c r="A672" s="975" t="str">
        <f>Inek2020A3[[#This Row],[ZPD2]]</f>
        <v>ZP59.39</v>
      </c>
      <c r="B672" s="975" t="str">
        <f>Inek2020A3[[#This Row],[OPSKode]]</f>
        <v>8-800.k7</v>
      </c>
      <c r="C672" s="974">
        <f>Inek2020A3[[#This Row],[Betrag2]]</f>
        <v>81126.36</v>
      </c>
      <c r="D672" s="975" t="s">
        <v>2470</v>
      </c>
      <c r="E672" s="975" t="s">
        <v>2471</v>
      </c>
      <c r="F672" s="975" t="s">
        <v>2587</v>
      </c>
      <c r="G672" s="975" t="s">
        <v>2588</v>
      </c>
      <c r="H672" s="975" t="s">
        <v>2589</v>
      </c>
      <c r="I672" s="974">
        <v>81126.36</v>
      </c>
    </row>
    <row r="673" spans="1:9" x14ac:dyDescent="0.25">
      <c r="A673" s="975" t="str">
        <f>Inek2020A3[[#This Row],[ZPD2]]</f>
        <v>ZP59.40</v>
      </c>
      <c r="B673" s="975" t="str">
        <f>Inek2020A3[[#This Row],[OPSKode]]</f>
        <v>8-800.k8</v>
      </c>
      <c r="C673" s="974">
        <f>Inek2020A3[[#This Row],[Betrag2]]</f>
        <v>86769.93</v>
      </c>
      <c r="D673" s="975" t="s">
        <v>2470</v>
      </c>
      <c r="E673" s="975" t="s">
        <v>2471</v>
      </c>
      <c r="F673" s="975" t="s">
        <v>2590</v>
      </c>
      <c r="G673" s="975" t="s">
        <v>2591</v>
      </c>
      <c r="H673" s="975" t="s">
        <v>2592</v>
      </c>
      <c r="I673" s="974">
        <v>86769.93</v>
      </c>
    </row>
    <row r="674" spans="1:9" x14ac:dyDescent="0.25">
      <c r="A674" s="975" t="str">
        <f>Inek2020A3[[#This Row],[ZPD2]]</f>
        <v>ZP59.41</v>
      </c>
      <c r="B674" s="975" t="str">
        <f>Inek2020A3[[#This Row],[OPSKode]]</f>
        <v>8-800.k9</v>
      </c>
      <c r="C674" s="974">
        <f>Inek2020A3[[#This Row],[Betrag2]]</f>
        <v>92413.5</v>
      </c>
      <c r="D674" s="975" t="s">
        <v>2470</v>
      </c>
      <c r="E674" s="975" t="s">
        <v>2471</v>
      </c>
      <c r="F674" s="975" t="s">
        <v>2593</v>
      </c>
      <c r="G674" s="975" t="s">
        <v>2594</v>
      </c>
      <c r="H674" s="975" t="s">
        <v>2595</v>
      </c>
      <c r="I674" s="974">
        <v>92413.5</v>
      </c>
    </row>
    <row r="675" spans="1:9" x14ac:dyDescent="0.25">
      <c r="A675" s="975" t="str">
        <f>Inek2020A3[[#This Row],[ZPD2]]</f>
        <v>ZP59.42</v>
      </c>
      <c r="B675" s="975" t="str">
        <f>Inek2020A3[[#This Row],[OPSKode]]</f>
        <v>8-800.ka</v>
      </c>
      <c r="C675" s="974">
        <f>Inek2020A3[[#This Row],[Betrag2]]</f>
        <v>98409.8</v>
      </c>
      <c r="D675" s="975" t="s">
        <v>2470</v>
      </c>
      <c r="E675" s="975" t="s">
        <v>2471</v>
      </c>
      <c r="F675" s="975" t="s">
        <v>2596</v>
      </c>
      <c r="G675" s="975" t="s">
        <v>2597</v>
      </c>
      <c r="H675" s="975" t="s">
        <v>2598</v>
      </c>
      <c r="I675" s="974">
        <v>98409.8</v>
      </c>
    </row>
    <row r="676" spans="1:9" x14ac:dyDescent="0.25">
      <c r="A676" s="975" t="str">
        <f>Inek2020A3[[#This Row],[ZPD2]]</f>
        <v>ZP59.43</v>
      </c>
      <c r="B676" s="975" t="str">
        <f>Inek2020A3[[#This Row],[OPSKode]]</f>
        <v>8-800.kb</v>
      </c>
      <c r="C676" s="974">
        <f>Inek2020A3[[#This Row],[Betrag2]]</f>
        <v>105464.27</v>
      </c>
      <c r="D676" s="975" t="s">
        <v>2470</v>
      </c>
      <c r="E676" s="975" t="s">
        <v>2471</v>
      </c>
      <c r="F676" s="975" t="s">
        <v>2599</v>
      </c>
      <c r="G676" s="975" t="s">
        <v>2600</v>
      </c>
      <c r="H676" s="975" t="s">
        <v>2601</v>
      </c>
      <c r="I676" s="974">
        <v>105464.27</v>
      </c>
    </row>
    <row r="677" spans="1:9" x14ac:dyDescent="0.25">
      <c r="A677" s="975" t="str">
        <f>Inek2020A3[[#This Row],[ZPD2]]</f>
        <v>ZP59.44</v>
      </c>
      <c r="B677" s="975" t="str">
        <f>Inek2020A3[[#This Row],[OPSKode]]</f>
        <v>8-800.kc</v>
      </c>
      <c r="C677" s="974">
        <f>Inek2020A3[[#This Row],[Betrag2]]</f>
        <v>112518.73</v>
      </c>
      <c r="D677" s="975" t="s">
        <v>2470</v>
      </c>
      <c r="E677" s="975" t="s">
        <v>2471</v>
      </c>
      <c r="F677" s="975" t="s">
        <v>2602</v>
      </c>
      <c r="G677" s="975" t="s">
        <v>2603</v>
      </c>
      <c r="H677" s="975" t="s">
        <v>2604</v>
      </c>
      <c r="I677" s="974">
        <v>112518.73</v>
      </c>
    </row>
    <row r="678" spans="1:9" x14ac:dyDescent="0.25">
      <c r="A678" s="975" t="str">
        <f>Inek2020A3[[#This Row],[ZPD2]]</f>
        <v>ZP59.45</v>
      </c>
      <c r="B678" s="975" t="str">
        <f>Inek2020A3[[#This Row],[OPSKode]]</f>
        <v>8-800.kd</v>
      </c>
      <c r="C678" s="974">
        <f>Inek2020A3[[#This Row],[Betrag2]]</f>
        <v>119573.2</v>
      </c>
      <c r="D678" s="975" t="s">
        <v>2470</v>
      </c>
      <c r="E678" s="975" t="s">
        <v>2471</v>
      </c>
      <c r="F678" s="975" t="s">
        <v>2605</v>
      </c>
      <c r="G678" s="975" t="s">
        <v>2606</v>
      </c>
      <c r="H678" s="975" t="s">
        <v>2607</v>
      </c>
      <c r="I678" s="974">
        <v>119573.2</v>
      </c>
    </row>
    <row r="679" spans="1:9" x14ac:dyDescent="0.25">
      <c r="A679" s="975" t="str">
        <f>Inek2020A3[[#This Row],[ZPD2]]</f>
        <v>ZP59.46</v>
      </c>
      <c r="B679" s="975" t="str">
        <f>Inek2020A3[[#This Row],[OPSKode]]</f>
        <v>8-800.ke</v>
      </c>
      <c r="C679" s="974">
        <f>Inek2020A3[[#This Row],[Betrag2]]</f>
        <v>126627.66</v>
      </c>
      <c r="D679" s="975" t="s">
        <v>2470</v>
      </c>
      <c r="E679" s="975" t="s">
        <v>2471</v>
      </c>
      <c r="F679" s="975" t="s">
        <v>2608</v>
      </c>
      <c r="G679" s="975" t="s">
        <v>2609</v>
      </c>
      <c r="H679" s="975" t="s">
        <v>2610</v>
      </c>
      <c r="I679" s="974">
        <v>126627.66</v>
      </c>
    </row>
    <row r="680" spans="1:9" x14ac:dyDescent="0.25">
      <c r="A680" s="975" t="str">
        <f>Inek2020A3[[#This Row],[ZPD2]]</f>
        <v>ZP59.47</v>
      </c>
      <c r="B680" s="975" t="str">
        <f>Inek2020A3[[#This Row],[OPSKode]]</f>
        <v>8-800.kf</v>
      </c>
      <c r="C680" s="974">
        <f>Inek2020A3[[#This Row],[Betrag2]]</f>
        <v>133682.13</v>
      </c>
      <c r="D680" s="975" t="s">
        <v>2470</v>
      </c>
      <c r="E680" s="975" t="s">
        <v>2471</v>
      </c>
      <c r="F680" s="975" t="s">
        <v>2611</v>
      </c>
      <c r="G680" s="975" t="s">
        <v>2612</v>
      </c>
      <c r="H680" s="975" t="s">
        <v>2613</v>
      </c>
      <c r="I680" s="974">
        <v>133682.13</v>
      </c>
    </row>
    <row r="681" spans="1:9" x14ac:dyDescent="0.25">
      <c r="D681" s="975" t="s">
        <v>2614</v>
      </c>
      <c r="E681" s="975" t="s">
        <v>2615</v>
      </c>
      <c r="H681" s="975" t="s">
        <v>2616</v>
      </c>
    </row>
    <row r="682" spans="1:9" x14ac:dyDescent="0.25">
      <c r="A682" s="975" t="str">
        <f>Inek2020A3[[#This Row],[ZPD2]]</f>
        <v>ZP63.01</v>
      </c>
      <c r="B682" s="975" t="str">
        <f>Inek2020A3[[#This Row],[OPSKode]]</f>
        <v>6-003.s0</v>
      </c>
      <c r="C682" s="974">
        <f>Inek2020A3[[#This Row],[Betrag2]]</f>
        <v>300.35000000000002</v>
      </c>
      <c r="D682" s="975" t="s">
        <v>2614</v>
      </c>
      <c r="E682" s="975" t="s">
        <v>2615</v>
      </c>
      <c r="F682" s="975" t="s">
        <v>2617</v>
      </c>
      <c r="G682" s="975" t="s">
        <v>2618</v>
      </c>
      <c r="H682" s="975" t="s">
        <v>2619</v>
      </c>
      <c r="I682" s="974">
        <v>300.35000000000002</v>
      </c>
    </row>
    <row r="683" spans="1:9" x14ac:dyDescent="0.25">
      <c r="A683" s="975" t="str">
        <f>Inek2020A3[[#This Row],[ZPD2]]</f>
        <v>ZP63.02</v>
      </c>
      <c r="B683" s="975" t="str">
        <f>Inek2020A3[[#This Row],[OPSKode]]</f>
        <v>6-003.s1</v>
      </c>
      <c r="C683" s="974">
        <f>Inek2020A3[[#This Row],[Betrag2]]</f>
        <v>600.70000000000005</v>
      </c>
      <c r="D683" s="975" t="s">
        <v>2614</v>
      </c>
      <c r="E683" s="975" t="s">
        <v>2615</v>
      </c>
      <c r="F683" s="975" t="s">
        <v>2620</v>
      </c>
      <c r="G683" s="975" t="s">
        <v>2621</v>
      </c>
      <c r="H683" s="975" t="s">
        <v>2622</v>
      </c>
      <c r="I683" s="974">
        <v>600.70000000000005</v>
      </c>
    </row>
    <row r="684" spans="1:9" x14ac:dyDescent="0.25">
      <c r="A684" s="975" t="str">
        <f>Inek2020A3[[#This Row],[ZPD2]]</f>
        <v>ZP63.03</v>
      </c>
      <c r="B684" s="975" t="str">
        <f>Inek2020A3[[#This Row],[OPSKode]]</f>
        <v>6-003.s2</v>
      </c>
      <c r="C684" s="974">
        <f>Inek2020A3[[#This Row],[Betrag2]]</f>
        <v>901.05</v>
      </c>
      <c r="D684" s="975" t="s">
        <v>2614</v>
      </c>
      <c r="E684" s="975" t="s">
        <v>2615</v>
      </c>
      <c r="F684" s="975" t="s">
        <v>2623</v>
      </c>
      <c r="G684" s="975" t="s">
        <v>2624</v>
      </c>
      <c r="H684" s="975" t="s">
        <v>1304</v>
      </c>
      <c r="I684" s="974">
        <v>901.05</v>
      </c>
    </row>
    <row r="685" spans="1:9" x14ac:dyDescent="0.25">
      <c r="A685" s="975" t="str">
        <f>Inek2020A3[[#This Row],[ZPD2]]</f>
        <v>ZP63.04</v>
      </c>
      <c r="B685" s="975" t="str">
        <f>Inek2020A3[[#This Row],[OPSKode]]</f>
        <v>6-003.s3</v>
      </c>
      <c r="C685" s="974">
        <f>Inek2020A3[[#This Row],[Betrag2]]</f>
        <v>1351.58</v>
      </c>
      <c r="D685" s="975" t="s">
        <v>2614</v>
      </c>
      <c r="E685" s="975" t="s">
        <v>2615</v>
      </c>
      <c r="F685" s="975" t="s">
        <v>2625</v>
      </c>
      <c r="G685" s="975" t="s">
        <v>2626</v>
      </c>
      <c r="H685" s="975" t="s">
        <v>1307</v>
      </c>
      <c r="I685" s="974">
        <v>1351.58</v>
      </c>
    </row>
    <row r="686" spans="1:9" x14ac:dyDescent="0.25">
      <c r="A686" s="975" t="str">
        <f>Inek2020A3[[#This Row],[ZPD2]]</f>
        <v>ZP63.05</v>
      </c>
      <c r="B686" s="975" t="str">
        <f>Inek2020A3[[#This Row],[OPSKode]]</f>
        <v>6-003.s4</v>
      </c>
      <c r="C686" s="974">
        <f>Inek2020A3[[#This Row],[Betrag2]]</f>
        <v>1802.1</v>
      </c>
      <c r="D686" s="975" t="s">
        <v>2614</v>
      </c>
      <c r="E686" s="975" t="s">
        <v>2615</v>
      </c>
      <c r="F686" s="975" t="s">
        <v>2627</v>
      </c>
      <c r="G686" s="975" t="s">
        <v>2628</v>
      </c>
      <c r="H686" s="975" t="s">
        <v>1310</v>
      </c>
      <c r="I686" s="974">
        <v>1802.1</v>
      </c>
    </row>
    <row r="687" spans="1:9" x14ac:dyDescent="0.25">
      <c r="A687" s="975" t="str">
        <f>Inek2020A3[[#This Row],[ZPD2]]</f>
        <v>ZP63.06</v>
      </c>
      <c r="B687" s="975" t="str">
        <f>Inek2020A3[[#This Row],[OPSKode]]</f>
        <v>6-003.s5</v>
      </c>
      <c r="C687" s="974">
        <f>Inek2020A3[[#This Row],[Betrag2]]</f>
        <v>2252.63</v>
      </c>
      <c r="D687" s="975" t="s">
        <v>2614</v>
      </c>
      <c r="E687" s="975" t="s">
        <v>2615</v>
      </c>
      <c r="F687" s="975" t="s">
        <v>2629</v>
      </c>
      <c r="G687" s="975" t="s">
        <v>2630</v>
      </c>
      <c r="H687" s="975" t="s">
        <v>1313</v>
      </c>
      <c r="I687" s="974">
        <v>2252.63</v>
      </c>
    </row>
    <row r="688" spans="1:9" x14ac:dyDescent="0.25">
      <c r="A688" s="975" t="str">
        <f>Inek2020A3[[#This Row],[ZPD2]]</f>
        <v>ZP63.07</v>
      </c>
      <c r="B688" s="975" t="str">
        <f>Inek2020A3[[#This Row],[OPSKode]]</f>
        <v>6-003.s6</v>
      </c>
      <c r="C688" s="974">
        <f>Inek2020A3[[#This Row],[Betrag2]]</f>
        <v>2703.15</v>
      </c>
      <c r="D688" s="975" t="s">
        <v>2614</v>
      </c>
      <c r="E688" s="975" t="s">
        <v>2615</v>
      </c>
      <c r="F688" s="975" t="s">
        <v>2631</v>
      </c>
      <c r="G688" s="975" t="s">
        <v>2632</v>
      </c>
      <c r="H688" s="975" t="s">
        <v>1316</v>
      </c>
      <c r="I688" s="974">
        <v>2703.15</v>
      </c>
    </row>
    <row r="689" spans="1:9" x14ac:dyDescent="0.25">
      <c r="A689" s="975" t="str">
        <f>Inek2020A3[[#This Row],[ZPD2]]</f>
        <v>ZP63.08</v>
      </c>
      <c r="B689" s="975" t="str">
        <f>Inek2020A3[[#This Row],[OPSKode]]</f>
        <v>6-003.s7</v>
      </c>
      <c r="C689" s="974">
        <f>Inek2020A3[[#This Row],[Betrag2]]</f>
        <v>3153.68</v>
      </c>
      <c r="D689" s="975" t="s">
        <v>2614</v>
      </c>
      <c r="E689" s="975" t="s">
        <v>2615</v>
      </c>
      <c r="F689" s="975" t="s">
        <v>2633</v>
      </c>
      <c r="G689" s="975" t="s">
        <v>2634</v>
      </c>
      <c r="H689" s="975" t="s">
        <v>1319</v>
      </c>
      <c r="I689" s="974">
        <v>3153.68</v>
      </c>
    </row>
    <row r="690" spans="1:9" x14ac:dyDescent="0.25">
      <c r="A690" s="975" t="str">
        <f>Inek2020A3[[#This Row],[ZPD2]]</f>
        <v>ZP63.09</v>
      </c>
      <c r="B690" s="975" t="str">
        <f>Inek2020A3[[#This Row],[OPSKode]]</f>
        <v>6-003.s8</v>
      </c>
      <c r="C690" s="974">
        <f>Inek2020A3[[#This Row],[Betrag2]]</f>
        <v>3604.2</v>
      </c>
      <c r="D690" s="975" t="s">
        <v>2614</v>
      </c>
      <c r="E690" s="975" t="s">
        <v>2615</v>
      </c>
      <c r="F690" s="975" t="s">
        <v>2635</v>
      </c>
      <c r="G690" s="975" t="s">
        <v>2636</v>
      </c>
      <c r="H690" s="975" t="s">
        <v>1322</v>
      </c>
      <c r="I690" s="974">
        <v>3604.2</v>
      </c>
    </row>
    <row r="691" spans="1:9" x14ac:dyDescent="0.25">
      <c r="A691" s="975" t="str">
        <f>Inek2020A3[[#This Row],[ZPD2]]</f>
        <v>ZP63.10</v>
      </c>
      <c r="B691" s="975" t="str">
        <f>Inek2020A3[[#This Row],[OPSKode]]</f>
        <v>6-003.s9</v>
      </c>
      <c r="C691" s="974">
        <f>Inek2020A3[[#This Row],[Betrag2]]</f>
        <v>4054.73</v>
      </c>
      <c r="D691" s="975" t="s">
        <v>2614</v>
      </c>
      <c r="E691" s="975" t="s">
        <v>2615</v>
      </c>
      <c r="F691" s="975" t="s">
        <v>2637</v>
      </c>
      <c r="G691" s="975" t="s">
        <v>2638</v>
      </c>
      <c r="H691" s="975" t="s">
        <v>1325</v>
      </c>
      <c r="I691" s="974">
        <v>4054.73</v>
      </c>
    </row>
    <row r="692" spans="1:9" x14ac:dyDescent="0.25">
      <c r="A692" s="975" t="str">
        <f>Inek2020A3[[#This Row],[ZPD2]]</f>
        <v>ZP63.11</v>
      </c>
      <c r="B692" s="975" t="str">
        <f>Inek2020A3[[#This Row],[OPSKode]]</f>
        <v>6-003.sa</v>
      </c>
      <c r="C692" s="974">
        <f>Inek2020A3[[#This Row],[Betrag2]]</f>
        <v>4505.25</v>
      </c>
      <c r="D692" s="975" t="s">
        <v>2614</v>
      </c>
      <c r="E692" s="975" t="s">
        <v>2615</v>
      </c>
      <c r="F692" s="975" t="s">
        <v>2639</v>
      </c>
      <c r="G692" s="975" t="s">
        <v>2640</v>
      </c>
      <c r="H692" s="975" t="s">
        <v>1328</v>
      </c>
      <c r="I692" s="974">
        <v>4505.25</v>
      </c>
    </row>
    <row r="693" spans="1:9" x14ac:dyDescent="0.25">
      <c r="A693" s="975" t="str">
        <f>Inek2020A3[[#This Row],[ZPD2]]</f>
        <v>ZP63.12</v>
      </c>
      <c r="B693" s="975" t="str">
        <f>Inek2020A3[[#This Row],[OPSKode]]</f>
        <v>6-003.sb</v>
      </c>
      <c r="C693" s="974">
        <f>Inek2020A3[[#This Row],[Betrag2]]</f>
        <v>4955.78</v>
      </c>
      <c r="D693" s="975" t="s">
        <v>2614</v>
      </c>
      <c r="E693" s="975" t="s">
        <v>2615</v>
      </c>
      <c r="F693" s="975" t="s">
        <v>2641</v>
      </c>
      <c r="G693" s="975" t="s">
        <v>2642</v>
      </c>
      <c r="H693" s="975" t="s">
        <v>1331</v>
      </c>
      <c r="I693" s="974">
        <v>4955.78</v>
      </c>
    </row>
    <row r="694" spans="1:9" x14ac:dyDescent="0.25">
      <c r="A694" s="975" t="str">
        <f>Inek2020A3[[#This Row],[ZPD2]]</f>
        <v>ZP63.13</v>
      </c>
      <c r="B694" s="975" t="str">
        <f>Inek2020A3[[#This Row],[OPSKode]]</f>
        <v>6-003.sc</v>
      </c>
      <c r="C694" s="974">
        <f>Inek2020A3[[#This Row],[Betrag2]]</f>
        <v>5406.3</v>
      </c>
      <c r="D694" s="975" t="s">
        <v>2614</v>
      </c>
      <c r="E694" s="975" t="s">
        <v>2615</v>
      </c>
      <c r="F694" s="975" t="s">
        <v>2643</v>
      </c>
      <c r="G694" s="975" t="s">
        <v>2644</v>
      </c>
      <c r="H694" s="975" t="s">
        <v>664</v>
      </c>
      <c r="I694" s="974">
        <v>5406.3</v>
      </c>
    </row>
    <row r="695" spans="1:9" x14ac:dyDescent="0.25">
      <c r="D695" s="975" t="s">
        <v>2645</v>
      </c>
      <c r="E695" s="975" t="s">
        <v>2646</v>
      </c>
      <c r="H695" s="975" t="s">
        <v>2647</v>
      </c>
    </row>
    <row r="696" spans="1:9" x14ac:dyDescent="0.25">
      <c r="A696" s="975" t="str">
        <f>Inek2020A3[[#This Row],[ZPD2]]</f>
        <v>ZP64.01</v>
      </c>
      <c r="B696" s="975" t="str">
        <f>Inek2020A3[[#This Row],[OPSKode]]</f>
        <v>6-003.h0</v>
      </c>
      <c r="C696" s="974">
        <f>Inek2020A3[[#This Row],[Betrag2]]</f>
        <v>5525.1</v>
      </c>
      <c r="D696" s="975" t="s">
        <v>2645</v>
      </c>
      <c r="E696" s="975" t="s">
        <v>2646</v>
      </c>
      <c r="F696" s="975" t="s">
        <v>2648</v>
      </c>
      <c r="G696" s="975" t="s">
        <v>2649</v>
      </c>
      <c r="H696" s="975" t="s">
        <v>1475</v>
      </c>
      <c r="I696" s="974">
        <v>5525.1</v>
      </c>
    </row>
    <row r="697" spans="1:9" x14ac:dyDescent="0.25">
      <c r="A697" s="975" t="str">
        <f>Inek2020A3[[#This Row],[ZPD2]]</f>
        <v>ZP64.02</v>
      </c>
      <c r="B697" s="975" t="str">
        <f>Inek2020A3[[#This Row],[OPSKode]]</f>
        <v>6-003.h1</v>
      </c>
      <c r="C697" s="974">
        <f>Inek2020A3[[#This Row],[Betrag2]]</f>
        <v>11050.2</v>
      </c>
      <c r="D697" s="975" t="s">
        <v>2645</v>
      </c>
      <c r="E697" s="975" t="s">
        <v>2646</v>
      </c>
      <c r="F697" s="975" t="s">
        <v>2650</v>
      </c>
      <c r="G697" s="975" t="s">
        <v>2651</v>
      </c>
      <c r="H697" s="975" t="s">
        <v>1478</v>
      </c>
      <c r="I697" s="974">
        <v>11050.2</v>
      </c>
    </row>
    <row r="698" spans="1:9" x14ac:dyDescent="0.25">
      <c r="A698" s="975" t="str">
        <f>Inek2020A3[[#This Row],[ZPD2]]</f>
        <v>ZP64.03</v>
      </c>
      <c r="B698" s="975" t="str">
        <f>Inek2020A3[[#This Row],[OPSKode]]</f>
        <v>6-003.h2</v>
      </c>
      <c r="C698" s="974">
        <f>Inek2020A3[[#This Row],[Betrag2]]</f>
        <v>16575.3</v>
      </c>
      <c r="D698" s="975" t="s">
        <v>2645</v>
      </c>
      <c r="E698" s="975" t="s">
        <v>2646</v>
      </c>
      <c r="F698" s="975" t="s">
        <v>2652</v>
      </c>
      <c r="G698" s="975" t="s">
        <v>2653</v>
      </c>
      <c r="H698" s="975" t="s">
        <v>2015</v>
      </c>
      <c r="I698" s="974">
        <v>16575.3</v>
      </c>
    </row>
    <row r="699" spans="1:9" x14ac:dyDescent="0.25">
      <c r="A699" s="975" t="str">
        <f>Inek2020A3[[#This Row],[ZPD2]]</f>
        <v>ZP64.04</v>
      </c>
      <c r="B699" s="975" t="str">
        <f>Inek2020A3[[#This Row],[OPSKode]]</f>
        <v>6-003.h3</v>
      </c>
      <c r="C699" s="974">
        <f>Inek2020A3[[#This Row],[Betrag2]]</f>
        <v>22100.400000000001</v>
      </c>
      <c r="D699" s="975" t="s">
        <v>2645</v>
      </c>
      <c r="E699" s="975" t="s">
        <v>2646</v>
      </c>
      <c r="F699" s="975" t="s">
        <v>2654</v>
      </c>
      <c r="G699" s="975" t="s">
        <v>2655</v>
      </c>
      <c r="H699" s="975" t="s">
        <v>2018</v>
      </c>
      <c r="I699" s="974">
        <v>22100.400000000001</v>
      </c>
    </row>
    <row r="700" spans="1:9" x14ac:dyDescent="0.25">
      <c r="A700" s="975" t="str">
        <f>Inek2020A3[[#This Row],[ZPD2]]</f>
        <v>ZP64.05</v>
      </c>
      <c r="B700" s="975" t="str">
        <f>Inek2020A3[[#This Row],[OPSKode]]</f>
        <v>6-003.h4</v>
      </c>
      <c r="C700" s="974">
        <f>Inek2020A3[[#This Row],[Betrag2]]</f>
        <v>27625.5</v>
      </c>
      <c r="D700" s="975" t="s">
        <v>2645</v>
      </c>
      <c r="E700" s="975" t="s">
        <v>2646</v>
      </c>
      <c r="F700" s="975" t="s">
        <v>2656</v>
      </c>
      <c r="G700" s="975" t="s">
        <v>2657</v>
      </c>
      <c r="H700" s="975" t="s">
        <v>2021</v>
      </c>
      <c r="I700" s="974">
        <v>27625.5</v>
      </c>
    </row>
    <row r="701" spans="1:9" x14ac:dyDescent="0.25">
      <c r="A701" s="975" t="str">
        <f>Inek2020A3[[#This Row],[ZPD2]]</f>
        <v>ZP64.06</v>
      </c>
      <c r="B701" s="975" t="str">
        <f>Inek2020A3[[#This Row],[OPSKode]]</f>
        <v>6-003.h5</v>
      </c>
      <c r="C701" s="974">
        <f>Inek2020A3[[#This Row],[Betrag2]]</f>
        <v>33150.6</v>
      </c>
      <c r="D701" s="975" t="s">
        <v>2645</v>
      </c>
      <c r="E701" s="975" t="s">
        <v>2646</v>
      </c>
      <c r="F701" s="975" t="s">
        <v>2658</v>
      </c>
      <c r="G701" s="975" t="s">
        <v>2659</v>
      </c>
      <c r="H701" s="975" t="s">
        <v>2024</v>
      </c>
      <c r="I701" s="974">
        <v>33150.6</v>
      </c>
    </row>
    <row r="702" spans="1:9" x14ac:dyDescent="0.25">
      <c r="A702" s="975" t="str">
        <f>Inek2020A3[[#This Row],[ZPD2]]</f>
        <v>ZP64.07</v>
      </c>
      <c r="B702" s="975" t="str">
        <f>Inek2020A3[[#This Row],[OPSKode]]</f>
        <v>6-003.h6</v>
      </c>
      <c r="C702" s="974">
        <f>Inek2020A3[[#This Row],[Betrag2]]</f>
        <v>38675.699999999997</v>
      </c>
      <c r="D702" s="975" t="s">
        <v>2645</v>
      </c>
      <c r="E702" s="975" t="s">
        <v>2646</v>
      </c>
      <c r="F702" s="975" t="s">
        <v>2660</v>
      </c>
      <c r="G702" s="975" t="s">
        <v>2661</v>
      </c>
      <c r="H702" s="975" t="s">
        <v>2027</v>
      </c>
      <c r="I702" s="974">
        <v>38675.699999999997</v>
      </c>
    </row>
    <row r="703" spans="1:9" x14ac:dyDescent="0.25">
      <c r="A703" s="975" t="str">
        <f>Inek2020A3[[#This Row],[ZPD2]]</f>
        <v>ZP64.08</v>
      </c>
      <c r="B703" s="975" t="str">
        <f>Inek2020A3[[#This Row],[OPSKode]]</f>
        <v>6-003.h7</v>
      </c>
      <c r="C703" s="974">
        <f>Inek2020A3[[#This Row],[Betrag2]]</f>
        <v>44200.800000000003</v>
      </c>
      <c r="D703" s="975" t="s">
        <v>2645</v>
      </c>
      <c r="E703" s="975" t="s">
        <v>2646</v>
      </c>
      <c r="F703" s="975" t="s">
        <v>2662</v>
      </c>
      <c r="G703" s="975" t="s">
        <v>2663</v>
      </c>
      <c r="H703" s="975" t="s">
        <v>2030</v>
      </c>
      <c r="I703" s="974">
        <v>44200.800000000003</v>
      </c>
    </row>
    <row r="704" spans="1:9" x14ac:dyDescent="0.25">
      <c r="A704" s="975" t="str">
        <f>Inek2020A3[[#This Row],[ZPD2]]</f>
        <v>ZP64.09</v>
      </c>
      <c r="B704" s="975" t="str">
        <f>Inek2020A3[[#This Row],[OPSKode]]</f>
        <v>6-003.h8</v>
      </c>
      <c r="C704" s="974">
        <f>Inek2020A3[[#This Row],[Betrag2]]</f>
        <v>49725.9</v>
      </c>
      <c r="D704" s="975" t="s">
        <v>2645</v>
      </c>
      <c r="E704" s="975" t="s">
        <v>2646</v>
      </c>
      <c r="F704" s="975" t="s">
        <v>2664</v>
      </c>
      <c r="G704" s="975" t="s">
        <v>2665</v>
      </c>
      <c r="H704" s="975" t="s">
        <v>2033</v>
      </c>
      <c r="I704" s="974">
        <v>49725.9</v>
      </c>
    </row>
    <row r="705" spans="1:9" x14ac:dyDescent="0.25">
      <c r="A705" s="975" t="str">
        <f>Inek2020A3[[#This Row],[ZPD2]]</f>
        <v>ZP64.10</v>
      </c>
      <c r="B705" s="975" t="str">
        <f>Inek2020A3[[#This Row],[OPSKode]]</f>
        <v>6-003.h9</v>
      </c>
      <c r="C705" s="974">
        <f>Inek2020A3[[#This Row],[Betrag2]]</f>
        <v>55251</v>
      </c>
      <c r="D705" s="975" t="s">
        <v>2645</v>
      </c>
      <c r="E705" s="975" t="s">
        <v>2646</v>
      </c>
      <c r="F705" s="975" t="s">
        <v>2666</v>
      </c>
      <c r="G705" s="975" t="s">
        <v>2667</v>
      </c>
      <c r="H705" s="975" t="s">
        <v>2668</v>
      </c>
      <c r="I705" s="974">
        <v>55251</v>
      </c>
    </row>
    <row r="706" spans="1:9" x14ac:dyDescent="0.25">
      <c r="A706" s="975" t="str">
        <f>Inek2020A3[[#This Row],[ZPD2]]</f>
        <v>ZP64.11</v>
      </c>
      <c r="B706" s="975" t="str">
        <f>Inek2020A3[[#This Row],[OPSKode]]</f>
        <v>6-003.ha</v>
      </c>
      <c r="C706" s="974">
        <f>Inek2020A3[[#This Row],[Betrag2]]</f>
        <v>60776.1</v>
      </c>
      <c r="D706" s="975" t="s">
        <v>2645</v>
      </c>
      <c r="E706" s="975" t="s">
        <v>2646</v>
      </c>
      <c r="F706" s="975" t="s">
        <v>2669</v>
      </c>
      <c r="G706" s="975" t="s">
        <v>2670</v>
      </c>
      <c r="H706" s="975" t="s">
        <v>2671</v>
      </c>
      <c r="I706" s="974">
        <v>60776.1</v>
      </c>
    </row>
    <row r="707" spans="1:9" x14ac:dyDescent="0.25">
      <c r="A707" s="975" t="str">
        <f>Inek2020A3[[#This Row],[ZPD2]]</f>
        <v>ZP64.12</v>
      </c>
      <c r="B707" s="975" t="str">
        <f>Inek2020A3[[#This Row],[OPSKode]]</f>
        <v>6-003.hb</v>
      </c>
      <c r="C707" s="974">
        <f>Inek2020A3[[#This Row],[Betrag2]]</f>
        <v>66301.2</v>
      </c>
      <c r="D707" s="975" t="s">
        <v>2645</v>
      </c>
      <c r="E707" s="975" t="s">
        <v>2646</v>
      </c>
      <c r="F707" s="975" t="s">
        <v>2672</v>
      </c>
      <c r="G707" s="975" t="s">
        <v>2673</v>
      </c>
      <c r="H707" s="975" t="s">
        <v>2674</v>
      </c>
      <c r="I707" s="974">
        <v>66301.2</v>
      </c>
    </row>
    <row r="708" spans="1:9" x14ac:dyDescent="0.25">
      <c r="A708" s="975" t="str">
        <f>Inek2020A3[[#This Row],[ZPD2]]</f>
        <v>ZP64.13</v>
      </c>
      <c r="B708" s="975" t="str">
        <f>Inek2020A3[[#This Row],[OPSKode]]</f>
        <v>6-003.hc</v>
      </c>
      <c r="C708" s="974">
        <f>Inek2020A3[[#This Row],[Betrag2]]</f>
        <v>71826.3</v>
      </c>
      <c r="D708" s="975" t="s">
        <v>2645</v>
      </c>
      <c r="E708" s="975" t="s">
        <v>2646</v>
      </c>
      <c r="F708" s="975" t="s">
        <v>2675</v>
      </c>
      <c r="G708" s="975" t="s">
        <v>2676</v>
      </c>
      <c r="H708" s="975" t="s">
        <v>2677</v>
      </c>
      <c r="I708" s="974">
        <v>71826.3</v>
      </c>
    </row>
    <row r="709" spans="1:9" x14ac:dyDescent="0.25">
      <c r="A709" s="975" t="str">
        <f>Inek2020A3[[#This Row],[ZPD2]]</f>
        <v>ZP64.14</v>
      </c>
      <c r="B709" s="975" t="str">
        <f>Inek2020A3[[#This Row],[OPSKode]]</f>
        <v>6-003.hd</v>
      </c>
      <c r="C709" s="974">
        <f>Inek2020A3[[#This Row],[Betrag2]]</f>
        <v>77351.399999999994</v>
      </c>
      <c r="D709" s="975" t="s">
        <v>2645</v>
      </c>
      <c r="E709" s="975" t="s">
        <v>2646</v>
      </c>
      <c r="F709" s="975" t="s">
        <v>2678</v>
      </c>
      <c r="G709" s="975" t="s">
        <v>2679</v>
      </c>
      <c r="H709" s="975" t="s">
        <v>2680</v>
      </c>
      <c r="I709" s="974">
        <v>77351.399999999994</v>
      </c>
    </row>
    <row r="710" spans="1:9" x14ac:dyDescent="0.25">
      <c r="A710" s="975" t="str">
        <f>Inek2020A3[[#This Row],[ZPD2]]</f>
        <v>ZP64.15</v>
      </c>
      <c r="B710" s="975" t="str">
        <f>Inek2020A3[[#This Row],[OPSKode]]</f>
        <v>6-003.he</v>
      </c>
      <c r="C710" s="974">
        <f>Inek2020A3[[#This Row],[Betrag2]]</f>
        <v>82876.5</v>
      </c>
      <c r="D710" s="975" t="s">
        <v>2645</v>
      </c>
      <c r="E710" s="975" t="s">
        <v>2646</v>
      </c>
      <c r="F710" s="975" t="s">
        <v>2681</v>
      </c>
      <c r="G710" s="975" t="s">
        <v>2682</v>
      </c>
      <c r="H710" s="975" t="s">
        <v>2683</v>
      </c>
      <c r="I710" s="974">
        <v>82876.5</v>
      </c>
    </row>
    <row r="711" spans="1:9" x14ac:dyDescent="0.25">
      <c r="A711" s="975" t="str">
        <f>Inek2020A3[[#This Row],[ZPD2]]</f>
        <v>ZP64.16</v>
      </c>
      <c r="B711" s="975" t="str">
        <f>Inek2020A3[[#This Row],[OPSKode]]</f>
        <v>6-003.hf</v>
      </c>
      <c r="C711" s="974">
        <f>Inek2020A3[[#This Row],[Betrag2]]</f>
        <v>88401.600000000006</v>
      </c>
      <c r="D711" s="975" t="s">
        <v>2645</v>
      </c>
      <c r="E711" s="975" t="s">
        <v>2646</v>
      </c>
      <c r="F711" s="975" t="s">
        <v>2684</v>
      </c>
      <c r="G711" s="975" t="s">
        <v>2685</v>
      </c>
      <c r="H711" s="975" t="s">
        <v>2686</v>
      </c>
      <c r="I711" s="974">
        <v>88401.600000000006</v>
      </c>
    </row>
    <row r="712" spans="1:9" x14ac:dyDescent="0.25">
      <c r="A712" s="975" t="str">
        <f>Inek2020A3[[#This Row],[ZPD2]]</f>
        <v>ZP64.17</v>
      </c>
      <c r="B712" s="975" t="str">
        <f>Inek2020A3[[#This Row],[OPSKode]]</f>
        <v>6-003.hg</v>
      </c>
      <c r="C712" s="974">
        <f>Inek2020A3[[#This Row],[Betrag2]]</f>
        <v>93926.7</v>
      </c>
      <c r="D712" s="975" t="s">
        <v>2645</v>
      </c>
      <c r="E712" s="975" t="s">
        <v>2646</v>
      </c>
      <c r="F712" s="975" t="s">
        <v>2687</v>
      </c>
      <c r="G712" s="975" t="s">
        <v>2688</v>
      </c>
      <c r="H712" s="975" t="s">
        <v>2689</v>
      </c>
      <c r="I712" s="974">
        <v>93926.7</v>
      </c>
    </row>
    <row r="713" spans="1:9" x14ac:dyDescent="0.25">
      <c r="A713" s="975" t="str">
        <f>Inek2020A3[[#This Row],[ZPD2]]</f>
        <v>ZP64.18</v>
      </c>
      <c r="B713" s="975" t="str">
        <f>Inek2020A3[[#This Row],[OPSKode]]</f>
        <v>6-003.hh</v>
      </c>
      <c r="C713" s="974">
        <f>Inek2020A3[[#This Row],[Betrag2]]</f>
        <v>99451.8</v>
      </c>
      <c r="D713" s="975" t="s">
        <v>2645</v>
      </c>
      <c r="E713" s="975" t="s">
        <v>2646</v>
      </c>
      <c r="F713" s="975" t="s">
        <v>2690</v>
      </c>
      <c r="G713" s="975" t="s">
        <v>2691</v>
      </c>
      <c r="H713" s="975" t="s">
        <v>2692</v>
      </c>
      <c r="I713" s="974">
        <v>99451.8</v>
      </c>
    </row>
    <row r="714" spans="1:9" x14ac:dyDescent="0.25">
      <c r="A714" s="975" t="str">
        <f>Inek2020A3[[#This Row],[ZPD2]]</f>
        <v>ZP64.19</v>
      </c>
      <c r="B714" s="975" t="str">
        <f>Inek2020A3[[#This Row],[OPSKode]]</f>
        <v>6-003.hj</v>
      </c>
      <c r="C714" s="974">
        <f>Inek2020A3[[#This Row],[Betrag2]]</f>
        <v>104976.9</v>
      </c>
      <c r="D714" s="975" t="s">
        <v>2645</v>
      </c>
      <c r="E714" s="975" t="s">
        <v>2646</v>
      </c>
      <c r="F714" s="975" t="s">
        <v>2693</v>
      </c>
      <c r="G714" s="975" t="s">
        <v>2694</v>
      </c>
      <c r="H714" s="975" t="s">
        <v>2695</v>
      </c>
      <c r="I714" s="974">
        <v>104976.9</v>
      </c>
    </row>
    <row r="715" spans="1:9" x14ac:dyDescent="0.25">
      <c r="A715" s="975" t="str">
        <f>Inek2020A3[[#This Row],[ZPD2]]</f>
        <v>ZP64.20</v>
      </c>
      <c r="C715" s="976" t="s">
        <v>2696</v>
      </c>
      <c r="D715" s="975" t="s">
        <v>2645</v>
      </c>
      <c r="E715" s="975" t="s">
        <v>2646</v>
      </c>
      <c r="F715" s="975" t="s">
        <v>2697</v>
      </c>
      <c r="H715" s="975" t="s">
        <v>2698</v>
      </c>
    </row>
    <row r="716" spans="1:9" x14ac:dyDescent="0.25">
      <c r="A716" s="975" t="str">
        <f>Inek2020A3[[#This Row],[ZPD2]]</f>
        <v>ZP64.21</v>
      </c>
      <c r="B716" s="975" t="str">
        <f>Inek2020A3[[#This Row],[OPSKode]]</f>
        <v>6-003.hm</v>
      </c>
      <c r="C716" s="974">
        <f>Inek2020A3[[#This Row],[Betrag2]]</f>
        <v>113264.55</v>
      </c>
      <c r="D716" s="975" t="s">
        <v>2645</v>
      </c>
      <c r="E716" s="975" t="s">
        <v>2646</v>
      </c>
      <c r="F716" s="975" t="s">
        <v>2699</v>
      </c>
      <c r="G716" s="975" t="s">
        <v>2700</v>
      </c>
      <c r="H716" s="975" t="s">
        <v>2701</v>
      </c>
      <c r="I716" s="974">
        <v>113264.55</v>
      </c>
    </row>
    <row r="717" spans="1:9" x14ac:dyDescent="0.25">
      <c r="A717" s="975" t="str">
        <f>Inek2020A3[[#This Row],[ZPD2]]</f>
        <v>ZP64.22</v>
      </c>
      <c r="B717" s="975" t="str">
        <f>Inek2020A3[[#This Row],[OPSKode]]</f>
        <v>6-003.hn</v>
      </c>
      <c r="C717" s="974">
        <f>Inek2020A3[[#This Row],[Betrag2]]</f>
        <v>124314.75</v>
      </c>
      <c r="D717" s="975" t="s">
        <v>2645</v>
      </c>
      <c r="E717" s="975" t="s">
        <v>2646</v>
      </c>
      <c r="F717" s="975" t="s">
        <v>2702</v>
      </c>
      <c r="G717" s="975" t="s">
        <v>2703</v>
      </c>
      <c r="H717" s="975" t="s">
        <v>2704</v>
      </c>
      <c r="I717" s="974">
        <v>124314.75</v>
      </c>
    </row>
    <row r="718" spans="1:9" x14ac:dyDescent="0.25">
      <c r="A718" s="975" t="str">
        <f>Inek2020A3[[#This Row],[ZPD2]]</f>
        <v>ZP64.23</v>
      </c>
      <c r="B718" s="975" t="str">
        <f>Inek2020A3[[#This Row],[OPSKode]]</f>
        <v>6-003.hp</v>
      </c>
      <c r="C718" s="974">
        <f>Inek2020A3[[#This Row],[Betrag2]]</f>
        <v>135364.95000000001</v>
      </c>
      <c r="D718" s="975" t="s">
        <v>2645</v>
      </c>
      <c r="E718" s="975" t="s">
        <v>2646</v>
      </c>
      <c r="F718" s="975" t="s">
        <v>2705</v>
      </c>
      <c r="G718" s="975" t="s">
        <v>2706</v>
      </c>
      <c r="H718" s="975" t="s">
        <v>2707</v>
      </c>
      <c r="I718" s="974">
        <v>135364.95000000001</v>
      </c>
    </row>
    <row r="719" spans="1:9" x14ac:dyDescent="0.25">
      <c r="A719" s="975" t="str">
        <f>Inek2020A3[[#This Row],[ZPD2]]</f>
        <v>ZP64.24</v>
      </c>
      <c r="B719" s="975" t="str">
        <f>Inek2020A3[[#This Row],[OPSKode]]</f>
        <v>6-003.hq</v>
      </c>
      <c r="C719" s="974">
        <f>Inek2020A3[[#This Row],[Betrag2]]</f>
        <v>146415.15</v>
      </c>
      <c r="D719" s="975" t="s">
        <v>2645</v>
      </c>
      <c r="E719" s="975" t="s">
        <v>2646</v>
      </c>
      <c r="F719" s="975" t="s">
        <v>2708</v>
      </c>
      <c r="G719" s="975" t="s">
        <v>2709</v>
      </c>
      <c r="H719" s="975" t="s">
        <v>2710</v>
      </c>
      <c r="I719" s="974">
        <v>146415.15</v>
      </c>
    </row>
    <row r="720" spans="1:9" x14ac:dyDescent="0.25">
      <c r="A720" s="975" t="str">
        <f>Inek2020A3[[#This Row],[ZPD2]]</f>
        <v>ZP64.25</v>
      </c>
      <c r="B720" s="975" t="str">
        <f>Inek2020A3[[#This Row],[OPSKode]]</f>
        <v>6-003.hr</v>
      </c>
      <c r="C720" s="974">
        <f>Inek2020A3[[#This Row],[Betrag2]]</f>
        <v>160227.9</v>
      </c>
      <c r="D720" s="975" t="s">
        <v>2645</v>
      </c>
      <c r="E720" s="975" t="s">
        <v>2646</v>
      </c>
      <c r="F720" s="975" t="s">
        <v>2711</v>
      </c>
      <c r="G720" s="975" t="s">
        <v>2712</v>
      </c>
      <c r="H720" s="975" t="s">
        <v>2713</v>
      </c>
      <c r="I720" s="974">
        <v>160227.9</v>
      </c>
    </row>
    <row r="721" spans="1:9" x14ac:dyDescent="0.25">
      <c r="A721" s="975" t="str">
        <f>Inek2020A3[[#This Row],[ZPD2]]</f>
        <v>ZP64.26</v>
      </c>
      <c r="B721" s="975" t="str">
        <f>Inek2020A3[[#This Row],[OPSKode]]</f>
        <v>6-003.hs</v>
      </c>
      <c r="C721" s="974">
        <f>Inek2020A3[[#This Row],[Betrag2]]</f>
        <v>182328.3</v>
      </c>
      <c r="D721" s="975" t="s">
        <v>2645</v>
      </c>
      <c r="E721" s="975" t="s">
        <v>2646</v>
      </c>
      <c r="F721" s="975" t="s">
        <v>2714</v>
      </c>
      <c r="G721" s="975" t="s">
        <v>2715</v>
      </c>
      <c r="H721" s="975" t="s">
        <v>2716</v>
      </c>
      <c r="I721" s="974">
        <v>182328.3</v>
      </c>
    </row>
    <row r="722" spans="1:9" x14ac:dyDescent="0.25">
      <c r="A722" s="975" t="str">
        <f>Inek2020A3[[#This Row],[ZPD2]]</f>
        <v>ZP64.27</v>
      </c>
      <c r="B722" s="975" t="str">
        <f>Inek2020A3[[#This Row],[OPSKode]]</f>
        <v>6-003.ht</v>
      </c>
      <c r="C722" s="974">
        <f>Inek2020A3[[#This Row],[Betrag2]]</f>
        <v>213637.2</v>
      </c>
      <c r="D722" s="975" t="s">
        <v>2645</v>
      </c>
      <c r="E722" s="975" t="s">
        <v>2646</v>
      </c>
      <c r="F722" s="975" t="s">
        <v>2717</v>
      </c>
      <c r="G722" s="975" t="s">
        <v>2718</v>
      </c>
      <c r="H722" s="975" t="s">
        <v>2719</v>
      </c>
      <c r="I722" s="974">
        <v>213637.2</v>
      </c>
    </row>
    <row r="723" spans="1:9" x14ac:dyDescent="0.25">
      <c r="A723" s="975" t="str">
        <f>Inek2020A3[[#This Row],[ZPD2]]</f>
        <v>ZP64.28</v>
      </c>
      <c r="B723" s="975" t="str">
        <f>Inek2020A3[[#This Row],[OPSKode]]</f>
        <v>6-003.hu</v>
      </c>
      <c r="C723" s="974">
        <f>Inek2020A3[[#This Row],[Betrag2]]</f>
        <v>257838</v>
      </c>
      <c r="D723" s="975" t="s">
        <v>2645</v>
      </c>
      <c r="E723" s="975" t="s">
        <v>2646</v>
      </c>
      <c r="F723" s="975" t="s">
        <v>2720</v>
      </c>
      <c r="G723" s="975" t="s">
        <v>2721</v>
      </c>
      <c r="H723" s="975" t="s">
        <v>2722</v>
      </c>
      <c r="I723" s="974">
        <v>257838</v>
      </c>
    </row>
    <row r="724" spans="1:9" x14ac:dyDescent="0.25">
      <c r="A724" s="975" t="str">
        <f>Inek2020A3[[#This Row],[ZPD2]]</f>
        <v>ZP64.29</v>
      </c>
      <c r="B724" s="975" t="str">
        <f>Inek2020A3[[#This Row],[OPSKode]]</f>
        <v>6-003.hv</v>
      </c>
      <c r="C724" s="974">
        <f>Inek2020A3[[#This Row],[Betrag2]]</f>
        <v>316772.40000000002</v>
      </c>
      <c r="D724" s="975" t="s">
        <v>2645</v>
      </c>
      <c r="E724" s="975" t="s">
        <v>2646</v>
      </c>
      <c r="F724" s="975" t="s">
        <v>2723</v>
      </c>
      <c r="G724" s="975" t="s">
        <v>2724</v>
      </c>
      <c r="H724" s="975" t="s">
        <v>2725</v>
      </c>
      <c r="I724" s="974">
        <v>316772.40000000002</v>
      </c>
    </row>
    <row r="725" spans="1:9" x14ac:dyDescent="0.25">
      <c r="A725" s="975" t="str">
        <f>Inek2020A3[[#This Row],[ZPD2]]</f>
        <v>ZP64.30</v>
      </c>
      <c r="B725" s="975" t="str">
        <f>Inek2020A3[[#This Row],[OPSKode]]</f>
        <v>6-003.hw</v>
      </c>
      <c r="C725" s="974">
        <f>Inek2020A3[[#This Row],[Betrag2]]</f>
        <v>405174</v>
      </c>
      <c r="D725" s="975" t="s">
        <v>2645</v>
      </c>
      <c r="E725" s="975" t="s">
        <v>2646</v>
      </c>
      <c r="F725" s="975" t="s">
        <v>2726</v>
      </c>
      <c r="G725" s="975" t="s">
        <v>2727</v>
      </c>
      <c r="H725" s="975" t="s">
        <v>2728</v>
      </c>
      <c r="I725" s="974">
        <v>405174</v>
      </c>
    </row>
    <row r="726" spans="1:9" x14ac:dyDescent="0.25">
      <c r="A726" s="975" t="str">
        <f>Inek2020A3[[#This Row],[ZPD2]]</f>
        <v>ZP64.31</v>
      </c>
      <c r="B726" s="975" t="str">
        <f>Inek2020A3[[#This Row],[OPSKode]]</f>
        <v>6-003.hz</v>
      </c>
      <c r="C726" s="974">
        <f>Inek2020A3[[#This Row],[Betrag2]]</f>
        <v>493575.6</v>
      </c>
      <c r="D726" s="975" t="s">
        <v>2645</v>
      </c>
      <c r="E726" s="975" t="s">
        <v>2646</v>
      </c>
      <c r="F726" s="975" t="s">
        <v>2729</v>
      </c>
      <c r="G726" s="975" t="s">
        <v>2730</v>
      </c>
      <c r="H726" s="975" t="s">
        <v>2731</v>
      </c>
      <c r="I726" s="974">
        <v>493575.6</v>
      </c>
    </row>
    <row r="727" spans="1:9" x14ac:dyDescent="0.25">
      <c r="D727" s="975" t="s">
        <v>2732</v>
      </c>
      <c r="E727" s="975" t="s">
        <v>2733</v>
      </c>
      <c r="H727" s="975" t="s">
        <v>2734</v>
      </c>
    </row>
    <row r="728" spans="1:9" x14ac:dyDescent="0.25">
      <c r="A728" s="975" t="str">
        <f>Inek2020A3[[#This Row],[ZPD2]]</f>
        <v>ZP66.01</v>
      </c>
      <c r="B728" s="975" t="str">
        <f>Inek2020A3[[#This Row],[OPSKode]]</f>
        <v>6-004.40</v>
      </c>
      <c r="C728" s="974">
        <f>Inek2020A3[[#This Row],[Betrag2]]</f>
        <v>910.83</v>
      </c>
      <c r="D728" s="975" t="s">
        <v>2732</v>
      </c>
      <c r="E728" s="975" t="s">
        <v>2733</v>
      </c>
      <c r="F728" s="975" t="s">
        <v>2735</v>
      </c>
      <c r="G728" s="975" t="s">
        <v>2736</v>
      </c>
      <c r="H728" s="975" t="s">
        <v>2737</v>
      </c>
      <c r="I728" s="974">
        <v>910.83</v>
      </c>
    </row>
    <row r="729" spans="1:9" x14ac:dyDescent="0.25">
      <c r="A729" s="975" t="str">
        <f>Inek2020A3[[#This Row],[ZPD2]]</f>
        <v>ZP66.02</v>
      </c>
      <c r="B729" s="975" t="str">
        <f>Inek2020A3[[#This Row],[OPSKode]]</f>
        <v>6-004.41</v>
      </c>
      <c r="C729" s="974">
        <f>Inek2020A3[[#This Row],[Betrag2]]</f>
        <v>1682.27</v>
      </c>
      <c r="D729" s="975" t="s">
        <v>2732</v>
      </c>
      <c r="E729" s="975" t="s">
        <v>2733</v>
      </c>
      <c r="F729" s="975" t="s">
        <v>2738</v>
      </c>
      <c r="G729" s="975" t="s">
        <v>2739</v>
      </c>
      <c r="H729" s="975" t="s">
        <v>2740</v>
      </c>
      <c r="I729" s="974">
        <v>1682.27</v>
      </c>
    </row>
    <row r="730" spans="1:9" x14ac:dyDescent="0.25">
      <c r="A730" s="975" t="str">
        <f>Inek2020A3[[#This Row],[ZPD2]]</f>
        <v>ZP66.03</v>
      </c>
      <c r="B730" s="975" t="str">
        <f>Inek2020A3[[#This Row],[OPSKode]]</f>
        <v>6-004.42</v>
      </c>
      <c r="C730" s="974">
        <f>Inek2020A3[[#This Row],[Betrag2]]</f>
        <v>2403.2399999999998</v>
      </c>
      <c r="D730" s="975" t="s">
        <v>2732</v>
      </c>
      <c r="E730" s="975" t="s">
        <v>2733</v>
      </c>
      <c r="F730" s="975" t="s">
        <v>2741</v>
      </c>
      <c r="G730" s="975" t="s">
        <v>2742</v>
      </c>
      <c r="H730" s="975" t="s">
        <v>1502</v>
      </c>
      <c r="I730" s="974">
        <v>2403.2399999999998</v>
      </c>
    </row>
    <row r="731" spans="1:9" x14ac:dyDescent="0.25">
      <c r="A731" s="975" t="str">
        <f>Inek2020A3[[#This Row],[ZPD2]]</f>
        <v>ZP66.04</v>
      </c>
      <c r="B731" s="975" t="str">
        <f>Inek2020A3[[#This Row],[OPSKode]]</f>
        <v>6-004.43</v>
      </c>
      <c r="C731" s="974">
        <f>Inek2020A3[[#This Row],[Betrag2]]</f>
        <v>3124.21</v>
      </c>
      <c r="D731" s="975" t="s">
        <v>2732</v>
      </c>
      <c r="E731" s="975" t="s">
        <v>2733</v>
      </c>
      <c r="F731" s="975" t="s">
        <v>2743</v>
      </c>
      <c r="G731" s="975" t="s">
        <v>2744</v>
      </c>
      <c r="H731" s="975" t="s">
        <v>1505</v>
      </c>
      <c r="I731" s="974">
        <v>3124.21</v>
      </c>
    </row>
    <row r="732" spans="1:9" x14ac:dyDescent="0.25">
      <c r="A732" s="975" t="str">
        <f>Inek2020A3[[#This Row],[ZPD2]]</f>
        <v>ZP66.05</v>
      </c>
      <c r="B732" s="975" t="str">
        <f>Inek2020A3[[#This Row],[OPSKode]]</f>
        <v>6-004.44</v>
      </c>
      <c r="C732" s="974">
        <f>Inek2020A3[[#This Row],[Betrag2]]</f>
        <v>3845.18</v>
      </c>
      <c r="D732" s="975" t="s">
        <v>2732</v>
      </c>
      <c r="E732" s="975" t="s">
        <v>2733</v>
      </c>
      <c r="F732" s="975" t="s">
        <v>2745</v>
      </c>
      <c r="G732" s="975" t="s">
        <v>2746</v>
      </c>
      <c r="H732" s="975" t="s">
        <v>1508</v>
      </c>
      <c r="I732" s="974">
        <v>3845.18</v>
      </c>
    </row>
    <row r="733" spans="1:9" x14ac:dyDescent="0.25">
      <c r="A733" s="975" t="str">
        <f>Inek2020A3[[#This Row],[ZPD2]]</f>
        <v>ZP66.06</v>
      </c>
      <c r="B733" s="975" t="str">
        <f>Inek2020A3[[#This Row],[OPSKode]]</f>
        <v>6-004.45</v>
      </c>
      <c r="C733" s="974">
        <f>Inek2020A3[[#This Row],[Betrag2]]</f>
        <v>4566.16</v>
      </c>
      <c r="D733" s="975" t="s">
        <v>2732</v>
      </c>
      <c r="E733" s="975" t="s">
        <v>2733</v>
      </c>
      <c r="F733" s="975" t="s">
        <v>2747</v>
      </c>
      <c r="G733" s="975" t="s">
        <v>2748</v>
      </c>
      <c r="H733" s="975" t="s">
        <v>2749</v>
      </c>
      <c r="I733" s="974">
        <v>4566.16</v>
      </c>
    </row>
    <row r="734" spans="1:9" x14ac:dyDescent="0.25">
      <c r="A734" s="975" t="str">
        <f>Inek2020A3[[#This Row],[ZPD2]]</f>
        <v>ZP66.07</v>
      </c>
      <c r="B734" s="975" t="str">
        <f>Inek2020A3[[#This Row],[OPSKode]]</f>
        <v>6-004.46</v>
      </c>
      <c r="C734" s="974">
        <f>Inek2020A3[[#This Row],[Betrag2]]</f>
        <v>5193.88</v>
      </c>
      <c r="D734" s="975" t="s">
        <v>2732</v>
      </c>
      <c r="E734" s="975" t="s">
        <v>2733</v>
      </c>
      <c r="F734" s="975" t="s">
        <v>2750</v>
      </c>
      <c r="G734" s="975" t="s">
        <v>2751</v>
      </c>
      <c r="H734" s="975" t="s">
        <v>2752</v>
      </c>
      <c r="I734" s="974">
        <v>5193.88</v>
      </c>
    </row>
    <row r="735" spans="1:9" x14ac:dyDescent="0.25">
      <c r="A735" s="975" t="str">
        <f>Inek2020A3[[#This Row],[ZPD2]]</f>
        <v>ZP66.08</v>
      </c>
      <c r="B735" s="975" t="str">
        <f>Inek2020A3[[#This Row],[OPSKode]]</f>
        <v>6-004.47</v>
      </c>
      <c r="C735" s="974">
        <f>Inek2020A3[[#This Row],[Betrag2]]</f>
        <v>6008.1</v>
      </c>
      <c r="D735" s="975" t="s">
        <v>2732</v>
      </c>
      <c r="E735" s="975" t="s">
        <v>2733</v>
      </c>
      <c r="F735" s="975" t="s">
        <v>2753</v>
      </c>
      <c r="G735" s="975" t="s">
        <v>2754</v>
      </c>
      <c r="H735" s="975" t="s">
        <v>2755</v>
      </c>
      <c r="I735" s="974">
        <v>6008.1</v>
      </c>
    </row>
    <row r="736" spans="1:9" x14ac:dyDescent="0.25">
      <c r="A736" s="975" t="str">
        <f>Inek2020A3[[#This Row],[ZPD2]]</f>
        <v>ZP66.09</v>
      </c>
      <c r="B736" s="975" t="str">
        <f>Inek2020A3[[#This Row],[OPSKode]]</f>
        <v>6-004.48</v>
      </c>
      <c r="C736" s="974">
        <f>Inek2020A3[[#This Row],[Betrag2]]</f>
        <v>6729.07</v>
      </c>
      <c r="D736" s="975" t="s">
        <v>2732</v>
      </c>
      <c r="E736" s="975" t="s">
        <v>2733</v>
      </c>
      <c r="F736" s="975" t="s">
        <v>2756</v>
      </c>
      <c r="G736" s="975" t="s">
        <v>2757</v>
      </c>
      <c r="H736" s="975" t="s">
        <v>2758</v>
      </c>
      <c r="I736" s="974">
        <v>6729.07</v>
      </c>
    </row>
    <row r="737" spans="1:9" x14ac:dyDescent="0.25">
      <c r="A737" s="975" t="str">
        <f>Inek2020A3[[#This Row],[ZPD2]]</f>
        <v>ZP66.10</v>
      </c>
      <c r="B737" s="975" t="str">
        <f>Inek2020A3[[#This Row],[OPSKode]]</f>
        <v>6-004.49</v>
      </c>
      <c r="C737" s="974">
        <f>Inek2020A3[[#This Row],[Betrag2]]</f>
        <v>7450.04</v>
      </c>
      <c r="D737" s="975" t="s">
        <v>2732</v>
      </c>
      <c r="E737" s="975" t="s">
        <v>2733</v>
      </c>
      <c r="F737" s="975" t="s">
        <v>2759</v>
      </c>
      <c r="G737" s="975" t="s">
        <v>2760</v>
      </c>
      <c r="H737" s="975" t="s">
        <v>2761</v>
      </c>
      <c r="I737" s="974">
        <v>7450.04</v>
      </c>
    </row>
    <row r="738" spans="1:9" x14ac:dyDescent="0.25">
      <c r="A738" s="975" t="str">
        <f>Inek2020A3[[#This Row],[ZPD2]]</f>
        <v>ZP66.11</v>
      </c>
      <c r="B738" s="975" t="str">
        <f>Inek2020A3[[#This Row],[OPSKode]]</f>
        <v>6-004.4a</v>
      </c>
      <c r="C738" s="974">
        <f>Inek2020A3[[#This Row],[Betrag2]]</f>
        <v>8171.02</v>
      </c>
      <c r="D738" s="975" t="s">
        <v>2732</v>
      </c>
      <c r="E738" s="975" t="s">
        <v>2733</v>
      </c>
      <c r="F738" s="975" t="s">
        <v>2762</v>
      </c>
      <c r="G738" s="975" t="s">
        <v>2763</v>
      </c>
      <c r="H738" s="975" t="s">
        <v>2764</v>
      </c>
      <c r="I738" s="974">
        <v>8171.02</v>
      </c>
    </row>
    <row r="739" spans="1:9" x14ac:dyDescent="0.25">
      <c r="A739" s="975" t="str">
        <f>Inek2020A3[[#This Row],[ZPD2]]</f>
        <v>ZP66.12</v>
      </c>
      <c r="B739" s="975" t="str">
        <f>Inek2020A3[[#This Row],[OPSKode]]</f>
        <v>6-004.4b</v>
      </c>
      <c r="C739" s="974">
        <f>Inek2020A3[[#This Row],[Betrag2]]</f>
        <v>8891.99</v>
      </c>
      <c r="D739" s="975" t="s">
        <v>2732</v>
      </c>
      <c r="E739" s="975" t="s">
        <v>2733</v>
      </c>
      <c r="F739" s="975" t="s">
        <v>2765</v>
      </c>
      <c r="G739" s="975" t="s">
        <v>2766</v>
      </c>
      <c r="H739" s="975" t="s">
        <v>2767</v>
      </c>
      <c r="I739" s="974">
        <v>8891.99</v>
      </c>
    </row>
    <row r="740" spans="1:9" x14ac:dyDescent="0.25">
      <c r="A740" s="975" t="str">
        <f>Inek2020A3[[#This Row],[ZPD2]]</f>
        <v>ZP66.13</v>
      </c>
      <c r="B740" s="975" t="str">
        <f>Inek2020A3[[#This Row],[OPSKode]]</f>
        <v>6-004.4c</v>
      </c>
      <c r="C740" s="974">
        <f>Inek2020A3[[#This Row],[Betrag2]]</f>
        <v>9612.9599999999991</v>
      </c>
      <c r="D740" s="975" t="s">
        <v>2732</v>
      </c>
      <c r="E740" s="975" t="s">
        <v>2733</v>
      </c>
      <c r="F740" s="975" t="s">
        <v>2768</v>
      </c>
      <c r="G740" s="975" t="s">
        <v>2769</v>
      </c>
      <c r="H740" s="975" t="s">
        <v>2770</v>
      </c>
      <c r="I740" s="974">
        <v>9612.9599999999991</v>
      </c>
    </row>
    <row r="741" spans="1:9" x14ac:dyDescent="0.25">
      <c r="A741" s="975" t="str">
        <f>Inek2020A3[[#This Row],[ZPD2]]</f>
        <v>ZP66.14</v>
      </c>
      <c r="B741" s="975" t="str">
        <f>Inek2020A3[[#This Row],[OPSKode]]</f>
        <v>6-004.4d</v>
      </c>
      <c r="C741" s="974">
        <f>Inek2020A3[[#This Row],[Betrag2]]</f>
        <v>10333.93</v>
      </c>
      <c r="D741" s="975" t="s">
        <v>2732</v>
      </c>
      <c r="E741" s="975" t="s">
        <v>2733</v>
      </c>
      <c r="F741" s="975" t="s">
        <v>2771</v>
      </c>
      <c r="G741" s="975" t="s">
        <v>2772</v>
      </c>
      <c r="H741" s="975" t="s">
        <v>2773</v>
      </c>
      <c r="I741" s="974">
        <v>10333.93</v>
      </c>
    </row>
    <row r="742" spans="1:9" x14ac:dyDescent="0.25">
      <c r="A742" s="975" t="str">
        <f>Inek2020A3[[#This Row],[ZPD2]]</f>
        <v>ZP66.15</v>
      </c>
      <c r="B742" s="975" t="str">
        <f>Inek2020A3[[#This Row],[OPSKode]]</f>
        <v>6-004.4e</v>
      </c>
      <c r="C742" s="974">
        <f>Inek2020A3[[#This Row],[Betrag2]]</f>
        <v>11054.9</v>
      </c>
      <c r="D742" s="975" t="s">
        <v>2732</v>
      </c>
      <c r="E742" s="975" t="s">
        <v>2733</v>
      </c>
      <c r="F742" s="975" t="s">
        <v>2774</v>
      </c>
      <c r="G742" s="975" t="s">
        <v>2775</v>
      </c>
      <c r="H742" s="975" t="s">
        <v>2776</v>
      </c>
      <c r="I742" s="974">
        <v>11054.9</v>
      </c>
    </row>
    <row r="743" spans="1:9" x14ac:dyDescent="0.25">
      <c r="A743" s="975" t="str">
        <f>Inek2020A3[[#This Row],[ZPD2]]</f>
        <v>ZP66.16</v>
      </c>
      <c r="B743" s="975" t="str">
        <f>Inek2020A3[[#This Row],[OPSKode]]</f>
        <v>6-004.4f</v>
      </c>
      <c r="C743" s="974">
        <f>Inek2020A3[[#This Row],[Betrag2]]</f>
        <v>11775.88</v>
      </c>
      <c r="D743" s="975" t="s">
        <v>2732</v>
      </c>
      <c r="E743" s="975" t="s">
        <v>2733</v>
      </c>
      <c r="F743" s="975" t="s">
        <v>2777</v>
      </c>
      <c r="G743" s="975" t="s">
        <v>2778</v>
      </c>
      <c r="H743" s="975" t="s">
        <v>2779</v>
      </c>
      <c r="I743" s="974">
        <v>11775.88</v>
      </c>
    </row>
    <row r="744" spans="1:9" x14ac:dyDescent="0.25">
      <c r="A744" s="975" t="str">
        <f>Inek2020A3[[#This Row],[ZPD2]]</f>
        <v>ZP66.17</v>
      </c>
      <c r="B744" s="975" t="str">
        <f>Inek2020A3[[#This Row],[OPSKode]]</f>
        <v>6-004.4g</v>
      </c>
      <c r="C744" s="974">
        <f>Inek2020A3[[#This Row],[Betrag2]]</f>
        <v>12496.85</v>
      </c>
      <c r="D744" s="975" t="s">
        <v>2732</v>
      </c>
      <c r="E744" s="975" t="s">
        <v>2733</v>
      </c>
      <c r="F744" s="975" t="s">
        <v>2780</v>
      </c>
      <c r="G744" s="975" t="s">
        <v>2781</v>
      </c>
      <c r="H744" s="975" t="s">
        <v>2782</v>
      </c>
      <c r="I744" s="974">
        <v>12496.85</v>
      </c>
    </row>
    <row r="745" spans="1:9" x14ac:dyDescent="0.25">
      <c r="D745" s="975" t="s">
        <v>2783</v>
      </c>
      <c r="E745" s="975" t="s">
        <v>2784</v>
      </c>
      <c r="H745" s="975" t="s">
        <v>2785</v>
      </c>
    </row>
    <row r="746" spans="1:9" x14ac:dyDescent="0.25">
      <c r="A746" s="975" t="str">
        <f>Inek2020A3[[#This Row],[ZPD2]]</f>
        <v>ZP67.01</v>
      </c>
      <c r="B746" s="975" t="str">
        <f>Inek2020A3[[#This Row],[OPSKode]]</f>
        <v>6-005.m0</v>
      </c>
      <c r="C746" s="974">
        <f>Inek2020A3[[#This Row],[Betrag2]]</f>
        <v>320.22000000000003</v>
      </c>
      <c r="D746" s="975" t="s">
        <v>2783</v>
      </c>
      <c r="E746" s="975" t="s">
        <v>2784</v>
      </c>
      <c r="F746" s="975" t="s">
        <v>2786</v>
      </c>
      <c r="G746" s="975" t="s">
        <v>2787</v>
      </c>
      <c r="H746" s="975" t="s">
        <v>2788</v>
      </c>
      <c r="I746" s="974">
        <v>320.22000000000003</v>
      </c>
    </row>
    <row r="747" spans="1:9" x14ac:dyDescent="0.25">
      <c r="A747" s="975" t="str">
        <f>Inek2020A3[[#This Row],[ZPD2]]</f>
        <v>ZP67.02</v>
      </c>
      <c r="B747" s="975" t="str">
        <f>Inek2020A3[[#This Row],[OPSKode]]</f>
        <v>6-005.m1</v>
      </c>
      <c r="C747" s="974">
        <f>Inek2020A3[[#This Row],[Betrag2]]</f>
        <v>640.44000000000005</v>
      </c>
      <c r="D747" s="975" t="s">
        <v>2783</v>
      </c>
      <c r="E747" s="975" t="s">
        <v>2784</v>
      </c>
      <c r="F747" s="975" t="s">
        <v>2789</v>
      </c>
      <c r="G747" s="975" t="s">
        <v>2790</v>
      </c>
      <c r="H747" s="975" t="s">
        <v>2791</v>
      </c>
      <c r="I747" s="974">
        <v>640.44000000000005</v>
      </c>
    </row>
    <row r="748" spans="1:9" x14ac:dyDescent="0.25">
      <c r="A748" s="975" t="str">
        <f>Inek2020A3[[#This Row],[ZPD2]]</f>
        <v>ZP67.03</v>
      </c>
      <c r="B748" s="975" t="str">
        <f>Inek2020A3[[#This Row],[OPSKode]]</f>
        <v>6-005.m2</v>
      </c>
      <c r="C748" s="974">
        <f>Inek2020A3[[#This Row],[Betrag2]]</f>
        <v>960.66</v>
      </c>
      <c r="D748" s="975" t="s">
        <v>2783</v>
      </c>
      <c r="E748" s="975" t="s">
        <v>2784</v>
      </c>
      <c r="F748" s="975" t="s">
        <v>2792</v>
      </c>
      <c r="G748" s="975" t="s">
        <v>2793</v>
      </c>
      <c r="H748" s="975" t="s">
        <v>2794</v>
      </c>
      <c r="I748" s="974">
        <v>960.66</v>
      </c>
    </row>
    <row r="749" spans="1:9" x14ac:dyDescent="0.25">
      <c r="A749" s="975" t="str">
        <f>Inek2020A3[[#This Row],[ZPD2]]</f>
        <v>ZP67.04</v>
      </c>
      <c r="B749" s="975" t="str">
        <f>Inek2020A3[[#This Row],[OPSKode]]</f>
        <v>6-005.m3</v>
      </c>
      <c r="C749" s="974">
        <f>Inek2020A3[[#This Row],[Betrag2]]</f>
        <v>1387.62</v>
      </c>
      <c r="D749" s="975" t="s">
        <v>2783</v>
      </c>
      <c r="E749" s="975" t="s">
        <v>2784</v>
      </c>
      <c r="F749" s="975" t="s">
        <v>2795</v>
      </c>
      <c r="G749" s="975" t="s">
        <v>2796</v>
      </c>
      <c r="H749" s="975" t="s">
        <v>2797</v>
      </c>
      <c r="I749" s="974">
        <v>1387.62</v>
      </c>
    </row>
    <row r="750" spans="1:9" x14ac:dyDescent="0.25">
      <c r="A750" s="975" t="str">
        <f>Inek2020A3[[#This Row],[ZPD2]]</f>
        <v>ZP67.05</v>
      </c>
      <c r="B750" s="975" t="str">
        <f>Inek2020A3[[#This Row],[OPSKode]]</f>
        <v>6-005.m4</v>
      </c>
      <c r="C750" s="974">
        <f>Inek2020A3[[#This Row],[Betrag2]]</f>
        <v>1814.58</v>
      </c>
      <c r="D750" s="975" t="s">
        <v>2783</v>
      </c>
      <c r="E750" s="975" t="s">
        <v>2784</v>
      </c>
      <c r="F750" s="975" t="s">
        <v>2798</v>
      </c>
      <c r="G750" s="975" t="s">
        <v>2799</v>
      </c>
      <c r="H750" s="975" t="s">
        <v>2800</v>
      </c>
      <c r="I750" s="974">
        <v>1814.58</v>
      </c>
    </row>
    <row r="751" spans="1:9" x14ac:dyDescent="0.25">
      <c r="A751" s="975" t="str">
        <f>Inek2020A3[[#This Row],[ZPD2]]</f>
        <v>ZP67.06</v>
      </c>
      <c r="B751" s="975" t="str">
        <f>Inek2020A3[[#This Row],[OPSKode]]</f>
        <v>6-005.m5</v>
      </c>
      <c r="C751" s="974">
        <f>Inek2020A3[[#This Row],[Betrag2]]</f>
        <v>2241.54</v>
      </c>
      <c r="D751" s="975" t="s">
        <v>2783</v>
      </c>
      <c r="E751" s="975" t="s">
        <v>2784</v>
      </c>
      <c r="F751" s="975" t="s">
        <v>2801</v>
      </c>
      <c r="G751" s="975" t="s">
        <v>2802</v>
      </c>
      <c r="H751" s="975" t="s">
        <v>2803</v>
      </c>
      <c r="I751" s="974">
        <v>2241.54</v>
      </c>
    </row>
    <row r="752" spans="1:9" x14ac:dyDescent="0.25">
      <c r="A752" s="975" t="str">
        <f>Inek2020A3[[#This Row],[ZPD2]]</f>
        <v>ZP67.07</v>
      </c>
      <c r="B752" s="975" t="str">
        <f>Inek2020A3[[#This Row],[OPSKode]]</f>
        <v>6-005.m6</v>
      </c>
      <c r="C752" s="974">
        <f>Inek2020A3[[#This Row],[Betrag2]]</f>
        <v>2668.5</v>
      </c>
      <c r="D752" s="975" t="s">
        <v>2783</v>
      </c>
      <c r="E752" s="975" t="s">
        <v>2784</v>
      </c>
      <c r="F752" s="975" t="s">
        <v>2804</v>
      </c>
      <c r="G752" s="975" t="s">
        <v>2805</v>
      </c>
      <c r="H752" s="975" t="s">
        <v>2806</v>
      </c>
      <c r="I752" s="974">
        <v>2668.5</v>
      </c>
    </row>
    <row r="753" spans="1:9" x14ac:dyDescent="0.25">
      <c r="A753" s="975" t="str">
        <f>Inek2020A3[[#This Row],[ZPD2]]</f>
        <v>ZP67.08</v>
      </c>
      <c r="B753" s="975" t="str">
        <f>Inek2020A3[[#This Row],[OPSKode]]</f>
        <v>6-005.m7</v>
      </c>
      <c r="C753" s="974">
        <f>Inek2020A3[[#This Row],[Betrag2]]</f>
        <v>3095.46</v>
      </c>
      <c r="D753" s="975" t="s">
        <v>2783</v>
      </c>
      <c r="E753" s="975" t="s">
        <v>2784</v>
      </c>
      <c r="F753" s="975" t="s">
        <v>2807</v>
      </c>
      <c r="G753" s="975" t="s">
        <v>2808</v>
      </c>
      <c r="H753" s="975" t="s">
        <v>2809</v>
      </c>
      <c r="I753" s="974">
        <v>3095.46</v>
      </c>
    </row>
    <row r="754" spans="1:9" x14ac:dyDescent="0.25">
      <c r="A754" s="975" t="str">
        <f>Inek2020A3[[#This Row],[ZPD2]]</f>
        <v>ZP67.09</v>
      </c>
      <c r="B754" s="975" t="str">
        <f>Inek2020A3[[#This Row],[OPSKode]]</f>
        <v>6-005.m8</v>
      </c>
      <c r="C754" s="974">
        <f>Inek2020A3[[#This Row],[Betrag2]]</f>
        <v>3522.42</v>
      </c>
      <c r="D754" s="975" t="s">
        <v>2783</v>
      </c>
      <c r="E754" s="975" t="s">
        <v>2784</v>
      </c>
      <c r="F754" s="975" t="s">
        <v>2810</v>
      </c>
      <c r="G754" s="975" t="s">
        <v>2811</v>
      </c>
      <c r="H754" s="975" t="s">
        <v>2812</v>
      </c>
      <c r="I754" s="974">
        <v>3522.42</v>
      </c>
    </row>
    <row r="755" spans="1:9" x14ac:dyDescent="0.25">
      <c r="A755" s="975" t="str">
        <f>Inek2020A3[[#This Row],[ZPD2]]</f>
        <v>ZP67.10</v>
      </c>
      <c r="B755" s="975" t="str">
        <f>Inek2020A3[[#This Row],[OPSKode]]</f>
        <v>6-005.m9</v>
      </c>
      <c r="C755" s="974">
        <f>Inek2020A3[[#This Row],[Betrag2]]</f>
        <v>3949.38</v>
      </c>
      <c r="D755" s="975" t="s">
        <v>2783</v>
      </c>
      <c r="E755" s="975" t="s">
        <v>2784</v>
      </c>
      <c r="F755" s="975" t="s">
        <v>2813</v>
      </c>
      <c r="G755" s="975" t="s">
        <v>2814</v>
      </c>
      <c r="H755" s="975" t="s">
        <v>2815</v>
      </c>
      <c r="I755" s="974">
        <v>3949.38</v>
      </c>
    </row>
    <row r="756" spans="1:9" x14ac:dyDescent="0.25">
      <c r="A756" s="975" t="str">
        <f>Inek2020A3[[#This Row],[ZPD2]]</f>
        <v>ZP67.11</v>
      </c>
      <c r="B756" s="975" t="str">
        <f>Inek2020A3[[#This Row],[OPSKode]]</f>
        <v>6-005.ma</v>
      </c>
      <c r="C756" s="974">
        <f>Inek2020A3[[#This Row],[Betrag2]]</f>
        <v>4376.34</v>
      </c>
      <c r="D756" s="975" t="s">
        <v>2783</v>
      </c>
      <c r="E756" s="975" t="s">
        <v>2784</v>
      </c>
      <c r="F756" s="975" t="s">
        <v>2816</v>
      </c>
      <c r="G756" s="975" t="s">
        <v>2817</v>
      </c>
      <c r="H756" s="975" t="s">
        <v>2818</v>
      </c>
      <c r="I756" s="974">
        <v>4376.34</v>
      </c>
    </row>
    <row r="757" spans="1:9" x14ac:dyDescent="0.25">
      <c r="A757" s="975" t="str">
        <f>Inek2020A3[[#This Row],[ZPD2]]</f>
        <v>ZP67.12</v>
      </c>
      <c r="B757" s="975" t="str">
        <f>Inek2020A3[[#This Row],[OPSKode]]</f>
        <v>6-005.mb</v>
      </c>
      <c r="C757" s="974">
        <f>Inek2020A3[[#This Row],[Betrag2]]</f>
        <v>4803.3</v>
      </c>
      <c r="D757" s="975" t="s">
        <v>2783</v>
      </c>
      <c r="E757" s="975" t="s">
        <v>2784</v>
      </c>
      <c r="F757" s="975" t="s">
        <v>2819</v>
      </c>
      <c r="G757" s="975" t="s">
        <v>2820</v>
      </c>
      <c r="H757" s="975" t="s">
        <v>2821</v>
      </c>
      <c r="I757" s="974">
        <v>4803.3</v>
      </c>
    </row>
    <row r="758" spans="1:9" x14ac:dyDescent="0.25">
      <c r="A758" s="975" t="str">
        <f>Inek2020A3[[#This Row],[ZPD2]]</f>
        <v>ZP67.13</v>
      </c>
      <c r="B758" s="975" t="str">
        <f>Inek2020A3[[#This Row],[OPSKode]]</f>
        <v>6-005.mc</v>
      </c>
      <c r="C758" s="974">
        <f>Inek2020A3[[#This Row],[Betrag2]]</f>
        <v>5230.26</v>
      </c>
      <c r="D758" s="975" t="s">
        <v>2783</v>
      </c>
      <c r="E758" s="975" t="s">
        <v>2784</v>
      </c>
      <c r="F758" s="975" t="s">
        <v>2822</v>
      </c>
      <c r="G758" s="975" t="s">
        <v>2823</v>
      </c>
      <c r="H758" s="975" t="s">
        <v>2824</v>
      </c>
      <c r="I758" s="974">
        <v>5230.26</v>
      </c>
    </row>
    <row r="759" spans="1:9" x14ac:dyDescent="0.25">
      <c r="A759" s="975" t="str">
        <f>Inek2020A3[[#This Row],[ZPD2]]</f>
        <v>ZP67.14</v>
      </c>
      <c r="C759" s="976" t="s">
        <v>2825</v>
      </c>
      <c r="D759" s="975" t="s">
        <v>2783</v>
      </c>
      <c r="E759" s="975" t="s">
        <v>2784</v>
      </c>
      <c r="F759" s="975" t="s">
        <v>2826</v>
      </c>
      <c r="H759" s="975" t="s">
        <v>2827</v>
      </c>
    </row>
    <row r="760" spans="1:9" x14ac:dyDescent="0.25">
      <c r="A760" s="975" t="str">
        <f>Inek2020A3[[#This Row],[ZPD2]]</f>
        <v>ZP67.15</v>
      </c>
      <c r="B760" s="975" t="str">
        <f>Inek2020A3[[#This Row],[OPSKode]]</f>
        <v>6-005.me</v>
      </c>
      <c r="C760" s="974">
        <f>Inek2020A3[[#This Row],[Betrag2]]</f>
        <v>5763.96</v>
      </c>
      <c r="D760" s="975" t="s">
        <v>2783</v>
      </c>
      <c r="E760" s="975" t="s">
        <v>2784</v>
      </c>
      <c r="F760" s="975" t="s">
        <v>2828</v>
      </c>
      <c r="G760" s="975" t="s">
        <v>2829</v>
      </c>
      <c r="H760" s="975" t="s">
        <v>2830</v>
      </c>
      <c r="I760" s="974">
        <v>5763.96</v>
      </c>
    </row>
    <row r="761" spans="1:9" x14ac:dyDescent="0.25">
      <c r="A761" s="975" t="str">
        <f>Inek2020A3[[#This Row],[ZPD2]]</f>
        <v>ZP67.16</v>
      </c>
      <c r="B761" s="975" t="str">
        <f>Inek2020A3[[#This Row],[OPSKode]]</f>
        <v>6-005.mf</v>
      </c>
      <c r="C761" s="974">
        <f>Inek2020A3[[#This Row],[Betrag2]]</f>
        <v>6617.88</v>
      </c>
      <c r="D761" s="975" t="s">
        <v>2783</v>
      </c>
      <c r="E761" s="975" t="s">
        <v>2784</v>
      </c>
      <c r="F761" s="975" t="s">
        <v>2831</v>
      </c>
      <c r="G761" s="975" t="s">
        <v>2832</v>
      </c>
      <c r="H761" s="975" t="s">
        <v>2833</v>
      </c>
      <c r="I761" s="974">
        <v>6617.88</v>
      </c>
    </row>
    <row r="762" spans="1:9" x14ac:dyDescent="0.25">
      <c r="A762" s="975" t="str">
        <f>Inek2020A3[[#This Row],[ZPD2]]</f>
        <v>ZP67.17</v>
      </c>
      <c r="B762" s="975" t="str">
        <f>Inek2020A3[[#This Row],[OPSKode]]</f>
        <v>6-005.mg</v>
      </c>
      <c r="C762" s="974">
        <f>Inek2020A3[[#This Row],[Betrag2]]</f>
        <v>7471.8</v>
      </c>
      <c r="D762" s="975" t="s">
        <v>2783</v>
      </c>
      <c r="E762" s="975" t="s">
        <v>2784</v>
      </c>
      <c r="F762" s="975" t="s">
        <v>2834</v>
      </c>
      <c r="G762" s="975" t="s">
        <v>2835</v>
      </c>
      <c r="H762" s="975" t="s">
        <v>2836</v>
      </c>
      <c r="I762" s="974">
        <v>7471.8</v>
      </c>
    </row>
    <row r="763" spans="1:9" x14ac:dyDescent="0.25">
      <c r="A763" s="975" t="str">
        <f>Inek2020A3[[#This Row],[ZPD2]]</f>
        <v>ZP67.18</v>
      </c>
      <c r="B763" s="975" t="str">
        <f>Inek2020A3[[#This Row],[OPSKode]]</f>
        <v>6-005.mh</v>
      </c>
      <c r="C763" s="974">
        <f>Inek2020A3[[#This Row],[Betrag2]]</f>
        <v>8325.7199999999993</v>
      </c>
      <c r="D763" s="975" t="s">
        <v>2783</v>
      </c>
      <c r="E763" s="975" t="s">
        <v>2784</v>
      </c>
      <c r="F763" s="975" t="s">
        <v>2837</v>
      </c>
      <c r="G763" s="975" t="s">
        <v>2838</v>
      </c>
      <c r="H763" s="975" t="s">
        <v>2839</v>
      </c>
      <c r="I763" s="974">
        <v>8325.7199999999993</v>
      </c>
    </row>
    <row r="764" spans="1:9" x14ac:dyDescent="0.25">
      <c r="A764" s="975" t="str">
        <f>Inek2020A3[[#This Row],[ZPD2]]</f>
        <v>ZP67.19</v>
      </c>
      <c r="B764" s="975" t="str">
        <f>Inek2020A3[[#This Row],[OPSKode]]</f>
        <v>6-005.mj</v>
      </c>
      <c r="C764" s="974">
        <f>Inek2020A3[[#This Row],[Betrag2]]</f>
        <v>9179.64</v>
      </c>
      <c r="D764" s="975" t="s">
        <v>2783</v>
      </c>
      <c r="E764" s="975" t="s">
        <v>2784</v>
      </c>
      <c r="F764" s="975" t="s">
        <v>2840</v>
      </c>
      <c r="G764" s="975" t="s">
        <v>2841</v>
      </c>
      <c r="H764" s="975" t="s">
        <v>2842</v>
      </c>
      <c r="I764" s="974">
        <v>9179.64</v>
      </c>
    </row>
    <row r="765" spans="1:9" x14ac:dyDescent="0.25">
      <c r="A765" s="975" t="str">
        <f>Inek2020A3[[#This Row],[ZPD2]]</f>
        <v>ZP67.20</v>
      </c>
      <c r="B765" s="975" t="str">
        <f>Inek2020A3[[#This Row],[OPSKode]]</f>
        <v>6-005.mk</v>
      </c>
      <c r="C765" s="974">
        <f>Inek2020A3[[#This Row],[Betrag2]]</f>
        <v>10033.56</v>
      </c>
      <c r="D765" s="975" t="s">
        <v>2783</v>
      </c>
      <c r="E765" s="975" t="s">
        <v>2784</v>
      </c>
      <c r="F765" s="975" t="s">
        <v>2843</v>
      </c>
      <c r="G765" s="975" t="s">
        <v>2844</v>
      </c>
      <c r="H765" s="975" t="s">
        <v>2845</v>
      </c>
      <c r="I765" s="974">
        <v>10033.56</v>
      </c>
    </row>
    <row r="766" spans="1:9" x14ac:dyDescent="0.25">
      <c r="A766" s="975" t="str">
        <f>Inek2020A3[[#This Row],[ZPD2]]</f>
        <v>ZP67.21</v>
      </c>
      <c r="B766" s="975" t="str">
        <f>Inek2020A3[[#This Row],[OPSKode]]</f>
        <v>6-005.mm</v>
      </c>
      <c r="C766" s="974">
        <f>Inek2020A3[[#This Row],[Betrag2]]</f>
        <v>10887.48</v>
      </c>
      <c r="D766" s="975" t="s">
        <v>2783</v>
      </c>
      <c r="E766" s="975" t="s">
        <v>2784</v>
      </c>
      <c r="F766" s="975" t="s">
        <v>2846</v>
      </c>
      <c r="G766" s="975" t="s">
        <v>2847</v>
      </c>
      <c r="H766" s="975" t="s">
        <v>2848</v>
      </c>
      <c r="I766" s="974">
        <v>10887.48</v>
      </c>
    </row>
    <row r="767" spans="1:9" x14ac:dyDescent="0.25">
      <c r="D767" s="975" t="s">
        <v>2849</v>
      </c>
      <c r="E767" s="975" t="s">
        <v>2850</v>
      </c>
      <c r="H767" s="975" t="s">
        <v>2851</v>
      </c>
    </row>
    <row r="768" spans="1:9" x14ac:dyDescent="0.25">
      <c r="A768" s="975" t="str">
        <f>Inek2020A3[[#This Row],[ZPD2]]</f>
        <v>ZP69.01</v>
      </c>
      <c r="B768" s="975" t="str">
        <f>Inek2020A3[[#This Row],[OPSKode]]</f>
        <v>8-800.h1</v>
      </c>
      <c r="C768" s="974">
        <f>Inek2020A3[[#This Row],[Betrag2]]</f>
        <v>633.99</v>
      </c>
      <c r="D768" s="975" t="s">
        <v>2849</v>
      </c>
      <c r="E768" s="975" t="s">
        <v>2850</v>
      </c>
      <c r="F768" s="975" t="s">
        <v>2852</v>
      </c>
      <c r="G768" s="975" t="s">
        <v>2853</v>
      </c>
      <c r="H768" s="975" t="s">
        <v>2854</v>
      </c>
      <c r="I768" s="974">
        <v>633.99</v>
      </c>
    </row>
    <row r="769" spans="1:9" x14ac:dyDescent="0.25">
      <c r="A769" s="975" t="str">
        <f>Inek2020A3[[#This Row],[ZPD2]]</f>
        <v>ZP69.02</v>
      </c>
      <c r="B769" s="975" t="str">
        <f>Inek2020A3[[#This Row],[OPSKode]]</f>
        <v>8-800.h2</v>
      </c>
      <c r="C769" s="974">
        <f>Inek2020A3[[#This Row],[Betrag2]]</f>
        <v>950.99</v>
      </c>
      <c r="D769" s="975" t="s">
        <v>2849</v>
      </c>
      <c r="E769" s="975" t="s">
        <v>2850</v>
      </c>
      <c r="F769" s="975" t="s">
        <v>2855</v>
      </c>
      <c r="G769" s="975" t="s">
        <v>2856</v>
      </c>
      <c r="H769" s="975" t="s">
        <v>2857</v>
      </c>
      <c r="I769" s="974">
        <v>950.99</v>
      </c>
    </row>
    <row r="770" spans="1:9" x14ac:dyDescent="0.25">
      <c r="A770" s="975" t="str">
        <f>Inek2020A3[[#This Row],[ZPD2]]</f>
        <v>ZP69.03</v>
      </c>
      <c r="B770" s="975" t="str">
        <f>Inek2020A3[[#This Row],[OPSKode]]</f>
        <v>8-800.h3</v>
      </c>
      <c r="C770" s="974">
        <f>Inek2020A3[[#This Row],[Betrag2]]</f>
        <v>1267.98</v>
      </c>
      <c r="D770" s="975" t="s">
        <v>2849</v>
      </c>
      <c r="E770" s="975" t="s">
        <v>2850</v>
      </c>
      <c r="F770" s="975" t="s">
        <v>2858</v>
      </c>
      <c r="G770" s="975" t="s">
        <v>2859</v>
      </c>
      <c r="H770" s="975" t="s">
        <v>2860</v>
      </c>
      <c r="I770" s="974">
        <v>1267.98</v>
      </c>
    </row>
    <row r="771" spans="1:9" x14ac:dyDescent="0.25">
      <c r="A771" s="975" t="str">
        <f>Inek2020A3[[#This Row],[ZPD2]]</f>
        <v>ZP69.04</v>
      </c>
      <c r="B771" s="975" t="str">
        <f>Inek2020A3[[#This Row],[OPSKode]]</f>
        <v>8-800.h4</v>
      </c>
      <c r="C771" s="974">
        <f>Inek2020A3[[#This Row],[Betrag2]]</f>
        <v>1584.98</v>
      </c>
      <c r="D771" s="975" t="s">
        <v>2849</v>
      </c>
      <c r="E771" s="975" t="s">
        <v>2850</v>
      </c>
      <c r="F771" s="975" t="s">
        <v>2861</v>
      </c>
      <c r="G771" s="975" t="s">
        <v>2862</v>
      </c>
      <c r="H771" s="975" t="s">
        <v>2863</v>
      </c>
      <c r="I771" s="974">
        <v>1584.98</v>
      </c>
    </row>
    <row r="772" spans="1:9" x14ac:dyDescent="0.25">
      <c r="A772" s="975" t="str">
        <f>Inek2020A3[[#This Row],[ZPD2]]</f>
        <v>ZP69.05</v>
      </c>
      <c r="B772" s="975" t="str">
        <f>Inek2020A3[[#This Row],[OPSKode]]</f>
        <v>8-800.h5</v>
      </c>
      <c r="C772" s="974">
        <f>Inek2020A3[[#This Row],[Betrag2]]</f>
        <v>2060.4699999999998</v>
      </c>
      <c r="D772" s="975" t="s">
        <v>2849</v>
      </c>
      <c r="E772" s="975" t="s">
        <v>2850</v>
      </c>
      <c r="F772" s="975" t="s">
        <v>2864</v>
      </c>
      <c r="G772" s="975" t="s">
        <v>2865</v>
      </c>
      <c r="H772" s="975" t="s">
        <v>2866</v>
      </c>
      <c r="I772" s="974">
        <v>2060.4699999999998</v>
      </c>
    </row>
    <row r="773" spans="1:9" x14ac:dyDescent="0.25">
      <c r="A773" s="975" t="str">
        <f>Inek2020A3[[#This Row],[ZPD2]]</f>
        <v>ZP69.06</v>
      </c>
      <c r="B773" s="975" t="str">
        <f>Inek2020A3[[#This Row],[OPSKode]]</f>
        <v>8-800.h6</v>
      </c>
      <c r="C773" s="974">
        <f>Inek2020A3[[#This Row],[Betrag2]]</f>
        <v>2694.46</v>
      </c>
      <c r="D773" s="975" t="s">
        <v>2849</v>
      </c>
      <c r="E773" s="975" t="s">
        <v>2850</v>
      </c>
      <c r="F773" s="975" t="s">
        <v>2867</v>
      </c>
      <c r="G773" s="975" t="s">
        <v>2868</v>
      </c>
      <c r="H773" s="975" t="s">
        <v>2869</v>
      </c>
      <c r="I773" s="974">
        <v>2694.46</v>
      </c>
    </row>
    <row r="774" spans="1:9" x14ac:dyDescent="0.25">
      <c r="A774" s="975" t="str">
        <f>Inek2020A3[[#This Row],[ZPD2]]</f>
        <v>ZP69.07</v>
      </c>
      <c r="B774" s="975" t="str">
        <f>Inek2020A3[[#This Row],[OPSKode]]</f>
        <v>8-800.h7</v>
      </c>
      <c r="C774" s="974">
        <f>Inek2020A3[[#This Row],[Betrag2]]</f>
        <v>3328.45</v>
      </c>
      <c r="D774" s="975" t="s">
        <v>2849</v>
      </c>
      <c r="E774" s="975" t="s">
        <v>2850</v>
      </c>
      <c r="F774" s="975" t="s">
        <v>2870</v>
      </c>
      <c r="G774" s="975" t="s">
        <v>2871</v>
      </c>
      <c r="H774" s="975" t="s">
        <v>2872</v>
      </c>
      <c r="I774" s="974">
        <v>3328.45</v>
      </c>
    </row>
    <row r="775" spans="1:9" x14ac:dyDescent="0.25">
      <c r="A775" s="975" t="str">
        <f>Inek2020A3[[#This Row],[ZPD2]]</f>
        <v>ZP69.08</v>
      </c>
      <c r="B775" s="975" t="str">
        <f>Inek2020A3[[#This Row],[OPSKode]]</f>
        <v>8-800.h8</v>
      </c>
      <c r="C775" s="974">
        <f>Inek2020A3[[#This Row],[Betrag2]]</f>
        <v>3962.44</v>
      </c>
      <c r="D775" s="975" t="s">
        <v>2849</v>
      </c>
      <c r="E775" s="975" t="s">
        <v>2850</v>
      </c>
      <c r="F775" s="975" t="s">
        <v>2873</v>
      </c>
      <c r="G775" s="975" t="s">
        <v>2874</v>
      </c>
      <c r="H775" s="975" t="s">
        <v>2875</v>
      </c>
      <c r="I775" s="974">
        <v>3962.44</v>
      </c>
    </row>
    <row r="776" spans="1:9" x14ac:dyDescent="0.25">
      <c r="A776" s="975" t="str">
        <f>Inek2020A3[[#This Row],[ZPD2]]</f>
        <v>ZP69.09</v>
      </c>
      <c r="B776" s="975" t="str">
        <f>Inek2020A3[[#This Row],[OPSKode]]</f>
        <v>8-800.h9</v>
      </c>
      <c r="C776" s="974">
        <f>Inek2020A3[[#This Row],[Betrag2]]</f>
        <v>4596.43</v>
      </c>
      <c r="D776" s="975" t="s">
        <v>2849</v>
      </c>
      <c r="E776" s="975" t="s">
        <v>2850</v>
      </c>
      <c r="F776" s="975" t="s">
        <v>2876</v>
      </c>
      <c r="G776" s="975" t="s">
        <v>2877</v>
      </c>
      <c r="H776" s="975" t="s">
        <v>2878</v>
      </c>
      <c r="I776" s="974">
        <v>4596.43</v>
      </c>
    </row>
    <row r="777" spans="1:9" x14ac:dyDescent="0.25">
      <c r="A777" s="975" t="str">
        <f>Inek2020A3[[#This Row],[ZPD2]]</f>
        <v>ZP69.10</v>
      </c>
      <c r="B777" s="975" t="str">
        <f>Inek2020A3[[#This Row],[OPSKode]]</f>
        <v>8-800.ha</v>
      </c>
      <c r="C777" s="974">
        <f>Inek2020A3[[#This Row],[Betrag2]]</f>
        <v>5230.43</v>
      </c>
      <c r="D777" s="975" t="s">
        <v>2849</v>
      </c>
      <c r="E777" s="975" t="s">
        <v>2850</v>
      </c>
      <c r="F777" s="975" t="s">
        <v>2879</v>
      </c>
      <c r="G777" s="975" t="s">
        <v>2880</v>
      </c>
      <c r="H777" s="975" t="s">
        <v>2881</v>
      </c>
      <c r="I777" s="974">
        <v>5230.43</v>
      </c>
    </row>
    <row r="778" spans="1:9" x14ac:dyDescent="0.25">
      <c r="A778" s="975" t="str">
        <f>Inek2020A3[[#This Row],[ZPD2]]</f>
        <v>ZP69.11</v>
      </c>
      <c r="B778" s="975" t="str">
        <f>Inek2020A3[[#This Row],[OPSKode]]</f>
        <v>8-800.hb</v>
      </c>
      <c r="C778" s="974">
        <f>Inek2020A3[[#This Row],[Betrag2]]</f>
        <v>5864.42</v>
      </c>
      <c r="D778" s="975" t="s">
        <v>2849</v>
      </c>
      <c r="E778" s="975" t="s">
        <v>2850</v>
      </c>
      <c r="F778" s="975" t="s">
        <v>2882</v>
      </c>
      <c r="G778" s="975" t="s">
        <v>2883</v>
      </c>
      <c r="H778" s="975" t="s">
        <v>2884</v>
      </c>
      <c r="I778" s="974">
        <v>5864.42</v>
      </c>
    </row>
    <row r="779" spans="1:9" x14ac:dyDescent="0.25">
      <c r="A779" s="975" t="str">
        <f>Inek2020A3[[#This Row],[ZPD2]]</f>
        <v>ZP69.12</v>
      </c>
      <c r="B779" s="975" t="str">
        <f>Inek2020A3[[#This Row],[OPSKode]]</f>
        <v>8-800.hc</v>
      </c>
      <c r="C779" s="974">
        <f>Inek2020A3[[#This Row],[Betrag2]]</f>
        <v>6656.91</v>
      </c>
      <c r="D779" s="975" t="s">
        <v>2849</v>
      </c>
      <c r="E779" s="975" t="s">
        <v>2850</v>
      </c>
      <c r="F779" s="975" t="s">
        <v>2885</v>
      </c>
      <c r="G779" s="975" t="s">
        <v>2886</v>
      </c>
      <c r="H779" s="975" t="s">
        <v>2887</v>
      </c>
      <c r="I779" s="974">
        <v>6656.91</v>
      </c>
    </row>
    <row r="780" spans="1:9" x14ac:dyDescent="0.25">
      <c r="A780" s="975" t="str">
        <f>Inek2020A3[[#This Row],[ZPD2]]</f>
        <v>ZP69.13</v>
      </c>
      <c r="B780" s="975" t="str">
        <f>Inek2020A3[[#This Row],[OPSKode]]</f>
        <v>8-800.hd</v>
      </c>
      <c r="C780" s="974">
        <f>Inek2020A3[[#This Row],[Betrag2]]</f>
        <v>7924.89</v>
      </c>
      <c r="D780" s="975" t="s">
        <v>2849</v>
      </c>
      <c r="E780" s="975" t="s">
        <v>2850</v>
      </c>
      <c r="F780" s="975" t="s">
        <v>2888</v>
      </c>
      <c r="G780" s="975" t="s">
        <v>2889</v>
      </c>
      <c r="H780" s="975" t="s">
        <v>2890</v>
      </c>
      <c r="I780" s="974">
        <v>7924.89</v>
      </c>
    </row>
    <row r="781" spans="1:9" x14ac:dyDescent="0.25">
      <c r="A781" s="975" t="str">
        <f>Inek2020A3[[#This Row],[ZPD2]]</f>
        <v>ZP69.14</v>
      </c>
      <c r="B781" s="975" t="str">
        <f>Inek2020A3[[#This Row],[OPSKode]]</f>
        <v>8-800.he</v>
      </c>
      <c r="C781" s="974">
        <f>Inek2020A3[[#This Row],[Betrag2]]</f>
        <v>9192.8700000000008</v>
      </c>
      <c r="D781" s="975" t="s">
        <v>2849</v>
      </c>
      <c r="E781" s="975" t="s">
        <v>2850</v>
      </c>
      <c r="F781" s="975" t="s">
        <v>2891</v>
      </c>
      <c r="G781" s="975" t="s">
        <v>2892</v>
      </c>
      <c r="H781" s="975" t="s">
        <v>2893</v>
      </c>
      <c r="I781" s="974">
        <v>9192.8700000000008</v>
      </c>
    </row>
    <row r="782" spans="1:9" x14ac:dyDescent="0.25">
      <c r="A782" s="975" t="str">
        <f>Inek2020A3[[#This Row],[ZPD2]]</f>
        <v>ZP69.15</v>
      </c>
      <c r="B782" s="975" t="str">
        <f>Inek2020A3[[#This Row],[OPSKode]]</f>
        <v>8-800.hf</v>
      </c>
      <c r="C782" s="974">
        <f>Inek2020A3[[#This Row],[Betrag2]]</f>
        <v>10460.85</v>
      </c>
      <c r="D782" s="975" t="s">
        <v>2849</v>
      </c>
      <c r="E782" s="975" t="s">
        <v>2850</v>
      </c>
      <c r="F782" s="975" t="s">
        <v>2894</v>
      </c>
      <c r="G782" s="975" t="s">
        <v>2895</v>
      </c>
      <c r="H782" s="975" t="s">
        <v>2896</v>
      </c>
      <c r="I782" s="974">
        <v>10460.85</v>
      </c>
    </row>
    <row r="783" spans="1:9" x14ac:dyDescent="0.25">
      <c r="A783" s="975" t="str">
        <f>Inek2020A3[[#This Row],[ZPD2]]</f>
        <v>ZP69.16</v>
      </c>
      <c r="B783" s="975" t="str">
        <f>Inek2020A3[[#This Row],[OPSKode]]</f>
        <v>8-800.hg</v>
      </c>
      <c r="C783" s="974">
        <f>Inek2020A3[[#This Row],[Betrag2]]</f>
        <v>11728.83</v>
      </c>
      <c r="D783" s="975" t="s">
        <v>2849</v>
      </c>
      <c r="E783" s="975" t="s">
        <v>2850</v>
      </c>
      <c r="F783" s="975" t="s">
        <v>2897</v>
      </c>
      <c r="G783" s="975" t="s">
        <v>2898</v>
      </c>
      <c r="H783" s="975" t="s">
        <v>2899</v>
      </c>
      <c r="I783" s="974">
        <v>11728.83</v>
      </c>
    </row>
    <row r="784" spans="1:9" x14ac:dyDescent="0.25">
      <c r="A784" s="975" t="str">
        <f>Inek2020A3[[#This Row],[ZPD2]]</f>
        <v>ZP69.17</v>
      </c>
      <c r="B784" s="975" t="str">
        <f>Inek2020A3[[#This Row],[OPSKode]]</f>
        <v>8-800.hh</v>
      </c>
      <c r="C784" s="974">
        <f>Inek2020A3[[#This Row],[Betrag2]]</f>
        <v>13155.31</v>
      </c>
      <c r="D784" s="975" t="s">
        <v>2849</v>
      </c>
      <c r="E784" s="975" t="s">
        <v>2850</v>
      </c>
      <c r="F784" s="975" t="s">
        <v>2900</v>
      </c>
      <c r="G784" s="975" t="s">
        <v>2901</v>
      </c>
      <c r="H784" s="975" t="s">
        <v>2902</v>
      </c>
      <c r="I784" s="974">
        <v>13155.31</v>
      </c>
    </row>
    <row r="785" spans="1:9" x14ac:dyDescent="0.25">
      <c r="A785" s="975" t="str">
        <f>Inek2020A3[[#This Row],[ZPD2]]</f>
        <v>ZP69.18</v>
      </c>
      <c r="B785" s="975" t="str">
        <f>Inek2020A3[[#This Row],[OPSKode]]</f>
        <v>8-800.hj</v>
      </c>
      <c r="C785" s="974">
        <f>Inek2020A3[[#This Row],[Betrag2]]</f>
        <v>15057.29</v>
      </c>
      <c r="D785" s="975" t="s">
        <v>2849</v>
      </c>
      <c r="E785" s="975" t="s">
        <v>2850</v>
      </c>
      <c r="F785" s="975" t="s">
        <v>2903</v>
      </c>
      <c r="G785" s="975" t="s">
        <v>2904</v>
      </c>
      <c r="H785" s="975" t="s">
        <v>2905</v>
      </c>
      <c r="I785" s="974">
        <v>15057.29</v>
      </c>
    </row>
    <row r="786" spans="1:9" x14ac:dyDescent="0.25">
      <c r="A786" s="975" t="str">
        <f>Inek2020A3[[#This Row],[ZPD2]]</f>
        <v>ZP69.19</v>
      </c>
      <c r="B786" s="975" t="str">
        <f>Inek2020A3[[#This Row],[OPSKode]]</f>
        <v>8-800.hk</v>
      </c>
      <c r="C786" s="974">
        <f>Inek2020A3[[#This Row],[Betrag2]]</f>
        <v>16959.259999999998</v>
      </c>
      <c r="D786" s="975" t="s">
        <v>2849</v>
      </c>
      <c r="E786" s="975" t="s">
        <v>2850</v>
      </c>
      <c r="F786" s="975" t="s">
        <v>2906</v>
      </c>
      <c r="G786" s="975" t="s">
        <v>2907</v>
      </c>
      <c r="H786" s="975" t="s">
        <v>2908</v>
      </c>
      <c r="I786" s="974">
        <v>16959.259999999998</v>
      </c>
    </row>
    <row r="787" spans="1:9" x14ac:dyDescent="0.25">
      <c r="A787" s="975" t="str">
        <f>Inek2020A3[[#This Row],[ZPD2]]</f>
        <v>ZP69.20</v>
      </c>
      <c r="B787" s="975" t="str">
        <f>Inek2020A3[[#This Row],[OPSKode]]</f>
        <v>8-800.hm</v>
      </c>
      <c r="C787" s="974">
        <f>Inek2020A3[[#This Row],[Betrag2]]</f>
        <v>18861.23</v>
      </c>
      <c r="D787" s="975" t="s">
        <v>2849</v>
      </c>
      <c r="E787" s="975" t="s">
        <v>2850</v>
      </c>
      <c r="F787" s="975" t="s">
        <v>2909</v>
      </c>
      <c r="G787" s="975" t="s">
        <v>2910</v>
      </c>
      <c r="H787" s="975" t="s">
        <v>2911</v>
      </c>
      <c r="I787" s="974">
        <v>18861.23</v>
      </c>
    </row>
    <row r="788" spans="1:9" x14ac:dyDescent="0.25">
      <c r="A788" s="975" t="str">
        <f>Inek2020A3[[#This Row],[ZPD2]]</f>
        <v>ZP69.21</v>
      </c>
      <c r="B788" s="975" t="str">
        <f>Inek2020A3[[#This Row],[OPSKode]]</f>
        <v>8-800.hn</v>
      </c>
      <c r="C788" s="974">
        <f>Inek2020A3[[#This Row],[Betrag2]]</f>
        <v>20763.21</v>
      </c>
      <c r="D788" s="975" t="s">
        <v>2849</v>
      </c>
      <c r="E788" s="975" t="s">
        <v>2850</v>
      </c>
      <c r="F788" s="975" t="s">
        <v>2912</v>
      </c>
      <c r="G788" s="975" t="s">
        <v>2913</v>
      </c>
      <c r="H788" s="975" t="s">
        <v>2914</v>
      </c>
      <c r="I788" s="974">
        <v>20763.21</v>
      </c>
    </row>
    <row r="789" spans="1:9" x14ac:dyDescent="0.25">
      <c r="A789" s="975" t="str">
        <f>Inek2020A3[[#This Row],[ZPD2]]</f>
        <v>ZP69.22</v>
      </c>
      <c r="B789" s="975" t="str">
        <f>Inek2020A3[[#This Row],[OPSKode]]</f>
        <v>8-800.hp</v>
      </c>
      <c r="C789" s="974">
        <f>Inek2020A3[[#This Row],[Betrag2]]</f>
        <v>22823.68</v>
      </c>
      <c r="D789" s="975" t="s">
        <v>2849</v>
      </c>
      <c r="E789" s="975" t="s">
        <v>2850</v>
      </c>
      <c r="F789" s="975" t="s">
        <v>2915</v>
      </c>
      <c r="G789" s="975" t="s">
        <v>2916</v>
      </c>
      <c r="H789" s="975" t="s">
        <v>2917</v>
      </c>
      <c r="I789" s="974">
        <v>22823.68</v>
      </c>
    </row>
    <row r="790" spans="1:9" x14ac:dyDescent="0.25">
      <c r="A790" s="975" t="str">
        <f>Inek2020A3[[#This Row],[ZPD2]]</f>
        <v>ZP69.23</v>
      </c>
      <c r="B790" s="975" t="str">
        <f>Inek2020A3[[#This Row],[OPSKode]]</f>
        <v>8-800.hq</v>
      </c>
      <c r="C790" s="974">
        <f>Inek2020A3[[#This Row],[Betrag2]]</f>
        <v>25359.64</v>
      </c>
      <c r="D790" s="975" t="s">
        <v>2849</v>
      </c>
      <c r="E790" s="975" t="s">
        <v>2850</v>
      </c>
      <c r="F790" s="975" t="s">
        <v>2918</v>
      </c>
      <c r="G790" s="975" t="s">
        <v>2919</v>
      </c>
      <c r="H790" s="975" t="s">
        <v>2920</v>
      </c>
      <c r="I790" s="974">
        <v>25359.64</v>
      </c>
    </row>
    <row r="791" spans="1:9" x14ac:dyDescent="0.25">
      <c r="A791" s="975" t="str">
        <f>Inek2020A3[[#This Row],[ZPD2]]</f>
        <v>ZP69.24</v>
      </c>
      <c r="B791" s="975" t="str">
        <f>Inek2020A3[[#This Row],[OPSKode]]</f>
        <v>8-800.hr</v>
      </c>
      <c r="C791" s="974">
        <f>Inek2020A3[[#This Row],[Betrag2]]</f>
        <v>27895.599999999999</v>
      </c>
      <c r="D791" s="975" t="s">
        <v>2849</v>
      </c>
      <c r="E791" s="975" t="s">
        <v>2850</v>
      </c>
      <c r="F791" s="975" t="s">
        <v>2921</v>
      </c>
      <c r="G791" s="975" t="s">
        <v>2922</v>
      </c>
      <c r="H791" s="975" t="s">
        <v>2923</v>
      </c>
      <c r="I791" s="974">
        <v>27895.599999999999</v>
      </c>
    </row>
    <row r="792" spans="1:9" x14ac:dyDescent="0.25">
      <c r="A792" s="975" t="str">
        <f>Inek2020A3[[#This Row],[ZPD2]]</f>
        <v>ZP69.25</v>
      </c>
      <c r="B792" s="975" t="str">
        <f>Inek2020A3[[#This Row],[OPSKode]]</f>
        <v>8-800.hs</v>
      </c>
      <c r="C792" s="974">
        <f>Inek2020A3[[#This Row],[Betrag2]]</f>
        <v>30431.57</v>
      </c>
      <c r="D792" s="975" t="s">
        <v>2849</v>
      </c>
      <c r="E792" s="975" t="s">
        <v>2850</v>
      </c>
      <c r="F792" s="975" t="s">
        <v>2924</v>
      </c>
      <c r="G792" s="975" t="s">
        <v>2925</v>
      </c>
      <c r="H792" s="975" t="s">
        <v>2926</v>
      </c>
      <c r="I792" s="974">
        <v>30431.57</v>
      </c>
    </row>
    <row r="793" spans="1:9" x14ac:dyDescent="0.25">
      <c r="A793" s="975" t="str">
        <f>Inek2020A3[[#This Row],[ZPD2]]</f>
        <v>ZP69.26</v>
      </c>
      <c r="B793" s="975" t="str">
        <f>Inek2020A3[[#This Row],[OPSKode]]</f>
        <v>8-800.ht</v>
      </c>
      <c r="C793" s="974">
        <f>Inek2020A3[[#This Row],[Betrag2]]</f>
        <v>32967.53</v>
      </c>
      <c r="D793" s="975" t="s">
        <v>2849</v>
      </c>
      <c r="E793" s="975" t="s">
        <v>2850</v>
      </c>
      <c r="F793" s="975" t="s">
        <v>2927</v>
      </c>
      <c r="G793" s="975" t="s">
        <v>2928</v>
      </c>
      <c r="H793" s="975" t="s">
        <v>2929</v>
      </c>
      <c r="I793" s="974">
        <v>32967.53</v>
      </c>
    </row>
    <row r="794" spans="1:9" x14ac:dyDescent="0.25">
      <c r="A794" s="975" t="str">
        <f>Inek2020A3[[#This Row],[ZPD2]]</f>
        <v>ZP69.27</v>
      </c>
      <c r="B794" s="975" t="str">
        <f>Inek2020A3[[#This Row],[OPSKode]]</f>
        <v>8-800.hu</v>
      </c>
      <c r="C794" s="974">
        <f>Inek2020A3[[#This Row],[Betrag2]]</f>
        <v>35503.5</v>
      </c>
      <c r="D794" s="975" t="s">
        <v>2849</v>
      </c>
      <c r="E794" s="975" t="s">
        <v>2850</v>
      </c>
      <c r="F794" s="975" t="s">
        <v>2930</v>
      </c>
      <c r="G794" s="975" t="s">
        <v>2931</v>
      </c>
      <c r="H794" s="975" t="s">
        <v>2932</v>
      </c>
      <c r="I794" s="974">
        <v>35503.5</v>
      </c>
    </row>
    <row r="795" spans="1:9" x14ac:dyDescent="0.25">
      <c r="A795" s="975" t="str">
        <f>Inek2020A3[[#This Row],[ZPD2]]</f>
        <v>ZP69.28</v>
      </c>
      <c r="B795" s="975" t="str">
        <f>Inek2020A3[[#This Row],[OPSKode]]</f>
        <v>8-800.hv</v>
      </c>
      <c r="C795" s="974">
        <f>Inek2020A3[[#This Row],[Betrag2]]</f>
        <v>38039.46</v>
      </c>
      <c r="D795" s="975" t="s">
        <v>2849</v>
      </c>
      <c r="E795" s="975" t="s">
        <v>2850</v>
      </c>
      <c r="F795" s="975" t="s">
        <v>2933</v>
      </c>
      <c r="G795" s="975" t="s">
        <v>2934</v>
      </c>
      <c r="H795" s="975" t="s">
        <v>2935</v>
      </c>
      <c r="I795" s="974">
        <v>38039.46</v>
      </c>
    </row>
    <row r="796" spans="1:9" x14ac:dyDescent="0.25">
      <c r="A796" s="975" t="str">
        <f>Inek2020A3[[#This Row],[ZPD2]]</f>
        <v>ZP69.29</v>
      </c>
      <c r="B796" s="975" t="str">
        <f>Inek2020A3[[#This Row],[OPSKode]]</f>
        <v>8-800.hz</v>
      </c>
      <c r="C796" s="974">
        <f>Inek2020A3[[#This Row],[Betrag2]]</f>
        <v>40575.42</v>
      </c>
      <c r="D796" s="975" t="s">
        <v>2849</v>
      </c>
      <c r="E796" s="975" t="s">
        <v>2850</v>
      </c>
      <c r="F796" s="975" t="s">
        <v>2936</v>
      </c>
      <c r="G796" s="975" t="s">
        <v>2937</v>
      </c>
      <c r="H796" s="975" t="s">
        <v>2938</v>
      </c>
      <c r="I796" s="974">
        <v>40575.42</v>
      </c>
    </row>
    <row r="797" spans="1:9" x14ac:dyDescent="0.25">
      <c r="A797" s="975" t="str">
        <f>Inek2020A3[[#This Row],[ZPD2]]</f>
        <v>ZP69.30</v>
      </c>
      <c r="B797" s="975" t="str">
        <f>Inek2020A3[[#This Row],[OPSKode]]</f>
        <v>8-800.n0</v>
      </c>
      <c r="C797" s="974">
        <f>Inek2020A3[[#This Row],[Betrag2]]</f>
        <v>43428.38</v>
      </c>
      <c r="D797" s="975" t="s">
        <v>2849</v>
      </c>
      <c r="E797" s="975" t="s">
        <v>2850</v>
      </c>
      <c r="F797" s="975" t="s">
        <v>2939</v>
      </c>
      <c r="G797" s="975" t="s">
        <v>2940</v>
      </c>
      <c r="H797" s="975" t="s">
        <v>2941</v>
      </c>
      <c r="I797" s="974">
        <v>43428.38</v>
      </c>
    </row>
    <row r="798" spans="1:9" x14ac:dyDescent="0.25">
      <c r="A798" s="975" t="str">
        <f>Inek2020A3[[#This Row],[ZPD2]]</f>
        <v>ZP69.31</v>
      </c>
      <c r="B798" s="975" t="str">
        <f>Inek2020A3[[#This Row],[OPSKode]]</f>
        <v>8-800.n1</v>
      </c>
      <c r="C798" s="974">
        <f>Inek2020A3[[#This Row],[Betrag2]]</f>
        <v>47232.33</v>
      </c>
      <c r="D798" s="975" t="s">
        <v>2849</v>
      </c>
      <c r="E798" s="975" t="s">
        <v>2850</v>
      </c>
      <c r="F798" s="975" t="s">
        <v>2942</v>
      </c>
      <c r="G798" s="975" t="s">
        <v>2943</v>
      </c>
      <c r="H798" s="975" t="s">
        <v>2944</v>
      </c>
      <c r="I798" s="974">
        <v>47232.33</v>
      </c>
    </row>
    <row r="799" spans="1:9" x14ac:dyDescent="0.25">
      <c r="A799" s="975" t="str">
        <f>Inek2020A3[[#This Row],[ZPD2]]</f>
        <v>ZP69.32</v>
      </c>
      <c r="B799" s="975" t="str">
        <f>Inek2020A3[[#This Row],[OPSKode]]</f>
        <v>8-800.n2</v>
      </c>
      <c r="C799" s="974">
        <f>Inek2020A3[[#This Row],[Betrag2]]</f>
        <v>51036.28</v>
      </c>
      <c r="D799" s="975" t="s">
        <v>2849</v>
      </c>
      <c r="E799" s="975" t="s">
        <v>2850</v>
      </c>
      <c r="F799" s="975" t="s">
        <v>2945</v>
      </c>
      <c r="G799" s="975" t="s">
        <v>2946</v>
      </c>
      <c r="H799" s="975" t="s">
        <v>2947</v>
      </c>
      <c r="I799" s="974">
        <v>51036.28</v>
      </c>
    </row>
    <row r="800" spans="1:9" x14ac:dyDescent="0.25">
      <c r="A800" s="975" t="str">
        <f>Inek2020A3[[#This Row],[ZPD2]]</f>
        <v>ZP69.33</v>
      </c>
      <c r="B800" s="975" t="str">
        <f>Inek2020A3[[#This Row],[OPSKode]]</f>
        <v>8-800.n3</v>
      </c>
      <c r="C800" s="974">
        <f>Inek2020A3[[#This Row],[Betrag2]]</f>
        <v>54840.22</v>
      </c>
      <c r="D800" s="975" t="s">
        <v>2849</v>
      </c>
      <c r="E800" s="975" t="s">
        <v>2850</v>
      </c>
      <c r="F800" s="975" t="s">
        <v>2948</v>
      </c>
      <c r="G800" s="975" t="s">
        <v>2949</v>
      </c>
      <c r="H800" s="975" t="s">
        <v>2950</v>
      </c>
      <c r="I800" s="974">
        <v>54840.22</v>
      </c>
    </row>
    <row r="801" spans="1:9" x14ac:dyDescent="0.25">
      <c r="A801" s="975" t="str">
        <f>Inek2020A3[[#This Row],[ZPD2]]</f>
        <v>ZP69.34</v>
      </c>
      <c r="B801" s="975" t="str">
        <f>Inek2020A3[[#This Row],[OPSKode]]</f>
        <v>8-800.n4</v>
      </c>
      <c r="C801" s="974">
        <f>Inek2020A3[[#This Row],[Betrag2]]</f>
        <v>58644.17</v>
      </c>
      <c r="D801" s="975" t="s">
        <v>2849</v>
      </c>
      <c r="E801" s="975" t="s">
        <v>2850</v>
      </c>
      <c r="F801" s="975" t="s">
        <v>2951</v>
      </c>
      <c r="G801" s="975" t="s">
        <v>2952</v>
      </c>
      <c r="H801" s="975" t="s">
        <v>2953</v>
      </c>
      <c r="I801" s="974">
        <v>58644.17</v>
      </c>
    </row>
    <row r="802" spans="1:9" x14ac:dyDescent="0.25">
      <c r="A802" s="975" t="str">
        <f>Inek2020A3[[#This Row],[ZPD2]]</f>
        <v>ZP69.35</v>
      </c>
      <c r="B802" s="975" t="str">
        <f>Inek2020A3[[#This Row],[OPSKode]]</f>
        <v>8-800.n5</v>
      </c>
      <c r="C802" s="974">
        <f>Inek2020A3[[#This Row],[Betrag2]]</f>
        <v>62765.11</v>
      </c>
      <c r="D802" s="975" t="s">
        <v>2849</v>
      </c>
      <c r="E802" s="975" t="s">
        <v>2850</v>
      </c>
      <c r="F802" s="975" t="s">
        <v>2954</v>
      </c>
      <c r="G802" s="975" t="s">
        <v>2955</v>
      </c>
      <c r="H802" s="975" t="s">
        <v>2956</v>
      </c>
      <c r="I802" s="974">
        <v>62765.11</v>
      </c>
    </row>
    <row r="803" spans="1:9" x14ac:dyDescent="0.25">
      <c r="A803" s="975" t="str">
        <f>Inek2020A3[[#This Row],[ZPD2]]</f>
        <v>ZP69.36</v>
      </c>
      <c r="B803" s="975" t="str">
        <f>Inek2020A3[[#This Row],[OPSKode]]</f>
        <v>8-800.n6</v>
      </c>
      <c r="C803" s="974">
        <f>Inek2020A3[[#This Row],[Betrag2]]</f>
        <v>67837.039999999994</v>
      </c>
      <c r="D803" s="975" t="s">
        <v>2849</v>
      </c>
      <c r="E803" s="975" t="s">
        <v>2850</v>
      </c>
      <c r="F803" s="975" t="s">
        <v>2957</v>
      </c>
      <c r="G803" s="975" t="s">
        <v>2958</v>
      </c>
      <c r="H803" s="975" t="s">
        <v>2959</v>
      </c>
      <c r="I803" s="974">
        <v>67837.039999999994</v>
      </c>
    </row>
    <row r="804" spans="1:9" x14ac:dyDescent="0.25">
      <c r="A804" s="975" t="str">
        <f>Inek2020A3[[#This Row],[ZPD2]]</f>
        <v>ZP69.37</v>
      </c>
      <c r="B804" s="975" t="str">
        <f>Inek2020A3[[#This Row],[OPSKode]]</f>
        <v>8-800.n7</v>
      </c>
      <c r="C804" s="974">
        <f>Inek2020A3[[#This Row],[Betrag2]]</f>
        <v>72908.97</v>
      </c>
      <c r="D804" s="975" t="s">
        <v>2849</v>
      </c>
      <c r="E804" s="975" t="s">
        <v>2850</v>
      </c>
      <c r="F804" s="975" t="s">
        <v>2960</v>
      </c>
      <c r="G804" s="975" t="s">
        <v>2961</v>
      </c>
      <c r="H804" s="975" t="s">
        <v>2962</v>
      </c>
      <c r="I804" s="974">
        <v>72908.97</v>
      </c>
    </row>
    <row r="805" spans="1:9" x14ac:dyDescent="0.25">
      <c r="A805" s="975" t="str">
        <f>Inek2020A3[[#This Row],[ZPD2]]</f>
        <v>ZP69.38</v>
      </c>
      <c r="B805" s="975" t="str">
        <f>Inek2020A3[[#This Row],[OPSKode]]</f>
        <v>8-800.n8</v>
      </c>
      <c r="C805" s="974">
        <f>Inek2020A3[[#This Row],[Betrag2]]</f>
        <v>77980.89</v>
      </c>
      <c r="D805" s="975" t="s">
        <v>2849</v>
      </c>
      <c r="E805" s="975" t="s">
        <v>2850</v>
      </c>
      <c r="F805" s="975" t="s">
        <v>2963</v>
      </c>
      <c r="G805" s="975" t="s">
        <v>2964</v>
      </c>
      <c r="H805" s="975" t="s">
        <v>2965</v>
      </c>
      <c r="I805" s="974">
        <v>77980.89</v>
      </c>
    </row>
    <row r="806" spans="1:9" x14ac:dyDescent="0.25">
      <c r="A806" s="975" t="str">
        <f>Inek2020A3[[#This Row],[ZPD2]]</f>
        <v>ZP69.39</v>
      </c>
      <c r="B806" s="975" t="str">
        <f>Inek2020A3[[#This Row],[OPSKode]]</f>
        <v>8-800.n9</v>
      </c>
      <c r="C806" s="974">
        <f>Inek2020A3[[#This Row],[Betrag2]]</f>
        <v>83052.820000000007</v>
      </c>
      <c r="D806" s="975" t="s">
        <v>2849</v>
      </c>
      <c r="E806" s="975" t="s">
        <v>2850</v>
      </c>
      <c r="F806" s="975" t="s">
        <v>2966</v>
      </c>
      <c r="G806" s="975" t="s">
        <v>2967</v>
      </c>
      <c r="H806" s="975" t="s">
        <v>2968</v>
      </c>
      <c r="I806" s="974">
        <v>83052.820000000007</v>
      </c>
    </row>
    <row r="807" spans="1:9" x14ac:dyDescent="0.25">
      <c r="A807" s="975" t="str">
        <f>Inek2020A3[[#This Row],[ZPD2]]</f>
        <v>ZP69.40</v>
      </c>
      <c r="B807" s="975" t="str">
        <f>Inek2020A3[[#This Row],[OPSKode]]</f>
        <v>8-800.na</v>
      </c>
      <c r="C807" s="974">
        <f>Inek2020A3[[#This Row],[Betrag2]]</f>
        <v>88441.74</v>
      </c>
      <c r="D807" s="975" t="s">
        <v>2849</v>
      </c>
      <c r="E807" s="975" t="s">
        <v>2850</v>
      </c>
      <c r="F807" s="975" t="s">
        <v>2969</v>
      </c>
      <c r="G807" s="975" t="s">
        <v>2970</v>
      </c>
      <c r="H807" s="975" t="s">
        <v>2971</v>
      </c>
      <c r="I807" s="974">
        <v>88441.74</v>
      </c>
    </row>
    <row r="808" spans="1:9" x14ac:dyDescent="0.25">
      <c r="A808" s="975" t="str">
        <f>Inek2020A3[[#This Row],[ZPD2]]</f>
        <v>ZP69.41</v>
      </c>
      <c r="B808" s="975" t="str">
        <f>Inek2020A3[[#This Row],[OPSKode]]</f>
        <v>8-800.nb</v>
      </c>
      <c r="C808" s="974">
        <f>Inek2020A3[[#This Row],[Betrag2]]</f>
        <v>94781.65</v>
      </c>
      <c r="D808" s="975" t="s">
        <v>2849</v>
      </c>
      <c r="E808" s="975" t="s">
        <v>2850</v>
      </c>
      <c r="F808" s="975" t="s">
        <v>2972</v>
      </c>
      <c r="G808" s="975" t="s">
        <v>2973</v>
      </c>
      <c r="H808" s="975" t="s">
        <v>2974</v>
      </c>
      <c r="I808" s="974">
        <v>94781.65</v>
      </c>
    </row>
    <row r="809" spans="1:9" x14ac:dyDescent="0.25">
      <c r="A809" s="975" t="str">
        <f>Inek2020A3[[#This Row],[ZPD2]]</f>
        <v>ZP69.42</v>
      </c>
      <c r="B809" s="975" t="str">
        <f>Inek2020A3[[#This Row],[OPSKode]]</f>
        <v>8-800.nc</v>
      </c>
      <c r="C809" s="974">
        <f>Inek2020A3[[#This Row],[Betrag2]]</f>
        <v>101121.56</v>
      </c>
      <c r="D809" s="975" t="s">
        <v>2849</v>
      </c>
      <c r="E809" s="975" t="s">
        <v>2850</v>
      </c>
      <c r="F809" s="975" t="s">
        <v>2975</v>
      </c>
      <c r="G809" s="975" t="s">
        <v>2976</v>
      </c>
      <c r="H809" s="975" t="s">
        <v>2977</v>
      </c>
      <c r="I809" s="974">
        <v>101121.56</v>
      </c>
    </row>
    <row r="810" spans="1:9" x14ac:dyDescent="0.25">
      <c r="A810" s="975" t="str">
        <f>Inek2020A3[[#This Row],[ZPD2]]</f>
        <v>ZP69.43</v>
      </c>
      <c r="B810" s="975" t="str">
        <f>Inek2020A3[[#This Row],[OPSKode]]</f>
        <v>8-800.nd</v>
      </c>
      <c r="C810" s="974">
        <f>Inek2020A3[[#This Row],[Betrag2]]</f>
        <v>107461.47</v>
      </c>
      <c r="D810" s="975" t="s">
        <v>2849</v>
      </c>
      <c r="E810" s="975" t="s">
        <v>2850</v>
      </c>
      <c r="F810" s="975" t="s">
        <v>2978</v>
      </c>
      <c r="G810" s="975" t="s">
        <v>2979</v>
      </c>
      <c r="H810" s="975" t="s">
        <v>2980</v>
      </c>
      <c r="I810" s="974">
        <v>107461.47</v>
      </c>
    </row>
    <row r="811" spans="1:9" x14ac:dyDescent="0.25">
      <c r="A811" s="975" t="str">
        <f>Inek2020A3[[#This Row],[ZPD2]]</f>
        <v>ZP69.44</v>
      </c>
      <c r="B811" s="975" t="str">
        <f>Inek2020A3[[#This Row],[OPSKode]]</f>
        <v>8-800.ne</v>
      </c>
      <c r="C811" s="974">
        <f>Inek2020A3[[#This Row],[Betrag2]]</f>
        <v>113801.38</v>
      </c>
      <c r="D811" s="975" t="s">
        <v>2849</v>
      </c>
      <c r="E811" s="975" t="s">
        <v>2850</v>
      </c>
      <c r="F811" s="975" t="s">
        <v>2981</v>
      </c>
      <c r="G811" s="975" t="s">
        <v>2982</v>
      </c>
      <c r="H811" s="975" t="s">
        <v>2983</v>
      </c>
      <c r="I811" s="974">
        <v>113801.38</v>
      </c>
    </row>
    <row r="812" spans="1:9" x14ac:dyDescent="0.25">
      <c r="A812" s="975" t="str">
        <f>Inek2020A3[[#This Row],[ZPD2]]</f>
        <v>ZP69.45</v>
      </c>
      <c r="B812" s="975" t="str">
        <f>Inek2020A3[[#This Row],[OPSKode]]</f>
        <v>8-800.nf</v>
      </c>
      <c r="C812" s="974">
        <f>Inek2020A3[[#This Row],[Betrag2]]</f>
        <v>120141.29</v>
      </c>
      <c r="D812" s="975" t="s">
        <v>2849</v>
      </c>
      <c r="E812" s="975" t="s">
        <v>2850</v>
      </c>
      <c r="F812" s="975" t="s">
        <v>2984</v>
      </c>
      <c r="G812" s="975" t="s">
        <v>2985</v>
      </c>
      <c r="H812" s="975" t="s">
        <v>2986</v>
      </c>
      <c r="I812" s="974">
        <v>120141.29</v>
      </c>
    </row>
    <row r="813" spans="1:9" x14ac:dyDescent="0.25">
      <c r="D813" s="975" t="s">
        <v>2987</v>
      </c>
      <c r="E813" s="975" t="s">
        <v>2988</v>
      </c>
      <c r="H813" s="975" t="s">
        <v>2989</v>
      </c>
    </row>
    <row r="814" spans="1:9" x14ac:dyDescent="0.25">
      <c r="A814" s="975" t="str">
        <f>Inek2020A3[[#This Row],[ZPD2]]</f>
        <v>ZP70.01</v>
      </c>
      <c r="B814" s="975" t="str">
        <f>Inek2020A3[[#This Row],[OPSKode]]</f>
        <v>8-800.d0</v>
      </c>
      <c r="C814" s="974">
        <f>Inek2020A3[[#This Row],[Betrag2]]</f>
        <v>420.41</v>
      </c>
      <c r="D814" s="975" t="s">
        <v>2987</v>
      </c>
      <c r="E814" s="975" t="s">
        <v>2988</v>
      </c>
      <c r="F814" s="975" t="s">
        <v>2990</v>
      </c>
      <c r="G814" s="975" t="s">
        <v>2991</v>
      </c>
      <c r="H814" s="975" t="s">
        <v>2992</v>
      </c>
      <c r="I814" s="974">
        <v>420.41</v>
      </c>
    </row>
    <row r="815" spans="1:9" x14ac:dyDescent="0.25">
      <c r="A815" s="975" t="str">
        <f>Inek2020A3[[#This Row],[ZPD2]]</f>
        <v>ZP70.02</v>
      </c>
      <c r="B815" s="975" t="str">
        <f>Inek2020A3[[#This Row],[OPSKode]]</f>
        <v>8-800.d1</v>
      </c>
      <c r="C815" s="974">
        <f>Inek2020A3[[#This Row],[Betrag2]]</f>
        <v>840.82</v>
      </c>
      <c r="D815" s="975" t="s">
        <v>2987</v>
      </c>
      <c r="E815" s="975" t="s">
        <v>2988</v>
      </c>
      <c r="F815" s="975" t="s">
        <v>2993</v>
      </c>
      <c r="G815" s="975" t="s">
        <v>2994</v>
      </c>
      <c r="H815" s="975" t="s">
        <v>2995</v>
      </c>
      <c r="I815" s="974">
        <v>840.82</v>
      </c>
    </row>
    <row r="816" spans="1:9" x14ac:dyDescent="0.25">
      <c r="A816" s="975" t="str">
        <f>Inek2020A3[[#This Row],[ZPD2]]</f>
        <v>ZP70.03</v>
      </c>
      <c r="B816" s="975" t="str">
        <f>Inek2020A3[[#This Row],[OPSKode]]</f>
        <v>8-800.d2</v>
      </c>
      <c r="C816" s="974">
        <f>Inek2020A3[[#This Row],[Betrag2]]</f>
        <v>1261.23</v>
      </c>
      <c r="D816" s="975" t="s">
        <v>2987</v>
      </c>
      <c r="E816" s="975" t="s">
        <v>2988</v>
      </c>
      <c r="F816" s="975" t="s">
        <v>2996</v>
      </c>
      <c r="G816" s="975" t="s">
        <v>2997</v>
      </c>
      <c r="H816" s="975" t="s">
        <v>2998</v>
      </c>
      <c r="I816" s="974">
        <v>1261.23</v>
      </c>
    </row>
    <row r="817" spans="1:9" x14ac:dyDescent="0.25">
      <c r="A817" s="975" t="str">
        <f>Inek2020A3[[#This Row],[ZPD2]]</f>
        <v>ZP70.04</v>
      </c>
      <c r="B817" s="975" t="str">
        <f>Inek2020A3[[#This Row],[OPSKode]]</f>
        <v>8-800.d3</v>
      </c>
      <c r="C817" s="974">
        <f>Inek2020A3[[#This Row],[Betrag2]]</f>
        <v>1681.64</v>
      </c>
      <c r="D817" s="975" t="s">
        <v>2987</v>
      </c>
      <c r="E817" s="975" t="s">
        <v>2988</v>
      </c>
      <c r="F817" s="975" t="s">
        <v>2999</v>
      </c>
      <c r="G817" s="975" t="s">
        <v>3000</v>
      </c>
      <c r="H817" s="975" t="s">
        <v>3001</v>
      </c>
      <c r="I817" s="974">
        <v>1681.64</v>
      </c>
    </row>
    <row r="818" spans="1:9" x14ac:dyDescent="0.25">
      <c r="A818" s="975" t="str">
        <f>Inek2020A3[[#This Row],[ZPD2]]</f>
        <v>ZP70.05</v>
      </c>
      <c r="B818" s="975" t="str">
        <f>Inek2020A3[[#This Row],[OPSKode]]</f>
        <v>8-800.d4</v>
      </c>
      <c r="C818" s="974">
        <f>Inek2020A3[[#This Row],[Betrag2]]</f>
        <v>2102.0500000000002</v>
      </c>
      <c r="D818" s="975" t="s">
        <v>2987</v>
      </c>
      <c r="E818" s="975" t="s">
        <v>2988</v>
      </c>
      <c r="F818" s="975" t="s">
        <v>3002</v>
      </c>
      <c r="G818" s="975" t="s">
        <v>3003</v>
      </c>
      <c r="H818" s="975" t="s">
        <v>3004</v>
      </c>
      <c r="I818" s="974">
        <v>2102.0500000000002</v>
      </c>
    </row>
    <row r="819" spans="1:9" x14ac:dyDescent="0.25">
      <c r="A819" s="975" t="str">
        <f>Inek2020A3[[#This Row],[ZPD2]]</f>
        <v>ZP70.06</v>
      </c>
      <c r="B819" s="975" t="str">
        <f>Inek2020A3[[#This Row],[OPSKode]]</f>
        <v>8-800.d5</v>
      </c>
      <c r="C819" s="974">
        <f>Inek2020A3[[#This Row],[Betrag2]]</f>
        <v>2732.67</v>
      </c>
      <c r="D819" s="975" t="s">
        <v>2987</v>
      </c>
      <c r="E819" s="975" t="s">
        <v>2988</v>
      </c>
      <c r="F819" s="975" t="s">
        <v>3005</v>
      </c>
      <c r="G819" s="975" t="s">
        <v>3006</v>
      </c>
      <c r="H819" s="975" t="s">
        <v>3007</v>
      </c>
      <c r="I819" s="974">
        <v>2732.67</v>
      </c>
    </row>
    <row r="820" spans="1:9" x14ac:dyDescent="0.25">
      <c r="A820" s="975" t="str">
        <f>Inek2020A3[[#This Row],[ZPD2]]</f>
        <v>ZP70.07</v>
      </c>
      <c r="B820" s="975" t="str">
        <f>Inek2020A3[[#This Row],[OPSKode]]</f>
        <v>8-800.d6</v>
      </c>
      <c r="C820" s="974">
        <f>Inek2020A3[[#This Row],[Betrag2]]</f>
        <v>3573.49</v>
      </c>
      <c r="D820" s="975" t="s">
        <v>2987</v>
      </c>
      <c r="E820" s="975" t="s">
        <v>2988</v>
      </c>
      <c r="F820" s="975" t="s">
        <v>3008</v>
      </c>
      <c r="G820" s="975" t="s">
        <v>3009</v>
      </c>
      <c r="H820" s="975" t="s">
        <v>3010</v>
      </c>
      <c r="I820" s="974">
        <v>3573.49</v>
      </c>
    </row>
    <row r="821" spans="1:9" x14ac:dyDescent="0.25">
      <c r="A821" s="975" t="str">
        <f>Inek2020A3[[#This Row],[ZPD2]]</f>
        <v>ZP70.08</v>
      </c>
      <c r="B821" s="975" t="str">
        <f>Inek2020A3[[#This Row],[OPSKode]]</f>
        <v>8-800.d7</v>
      </c>
      <c r="C821" s="974">
        <f>Inek2020A3[[#This Row],[Betrag2]]</f>
        <v>4414.3100000000004</v>
      </c>
      <c r="D821" s="975" t="s">
        <v>2987</v>
      </c>
      <c r="E821" s="975" t="s">
        <v>2988</v>
      </c>
      <c r="F821" s="975" t="s">
        <v>3011</v>
      </c>
      <c r="G821" s="975" t="s">
        <v>3012</v>
      </c>
      <c r="H821" s="975" t="s">
        <v>3013</v>
      </c>
      <c r="I821" s="974">
        <v>4414.3100000000004</v>
      </c>
    </row>
    <row r="822" spans="1:9" x14ac:dyDescent="0.25">
      <c r="A822" s="975" t="str">
        <f>Inek2020A3[[#This Row],[ZPD2]]</f>
        <v>ZP70.09</v>
      </c>
      <c r="B822" s="975" t="str">
        <f>Inek2020A3[[#This Row],[OPSKode]]</f>
        <v>8-800.d8</v>
      </c>
      <c r="C822" s="974">
        <f>Inek2020A3[[#This Row],[Betrag2]]</f>
        <v>5255.13</v>
      </c>
      <c r="D822" s="975" t="s">
        <v>2987</v>
      </c>
      <c r="E822" s="975" t="s">
        <v>2988</v>
      </c>
      <c r="F822" s="975" t="s">
        <v>3014</v>
      </c>
      <c r="G822" s="975" t="s">
        <v>3015</v>
      </c>
      <c r="H822" s="975" t="s">
        <v>3016</v>
      </c>
      <c r="I822" s="974">
        <v>5255.13</v>
      </c>
    </row>
    <row r="823" spans="1:9" x14ac:dyDescent="0.25">
      <c r="A823" s="975" t="str">
        <f>Inek2020A3[[#This Row],[ZPD2]]</f>
        <v>ZP70.10</v>
      </c>
      <c r="B823" s="975" t="str">
        <f>Inek2020A3[[#This Row],[OPSKode]]</f>
        <v>8-800.d9</v>
      </c>
      <c r="C823" s="974">
        <f>Inek2020A3[[#This Row],[Betrag2]]</f>
        <v>6095.95</v>
      </c>
      <c r="D823" s="975" t="s">
        <v>2987</v>
      </c>
      <c r="E823" s="975" t="s">
        <v>2988</v>
      </c>
      <c r="F823" s="975" t="s">
        <v>3017</v>
      </c>
      <c r="G823" s="975" t="s">
        <v>3018</v>
      </c>
      <c r="H823" s="975" t="s">
        <v>3019</v>
      </c>
      <c r="I823" s="974">
        <v>6095.95</v>
      </c>
    </row>
    <row r="824" spans="1:9" x14ac:dyDescent="0.25">
      <c r="A824" s="975" t="str">
        <f>Inek2020A3[[#This Row],[ZPD2]]</f>
        <v>ZP70.11</v>
      </c>
      <c r="B824" s="975" t="str">
        <f>Inek2020A3[[#This Row],[OPSKode]]</f>
        <v>8-800.da</v>
      </c>
      <c r="C824" s="974">
        <f>Inek2020A3[[#This Row],[Betrag2]]</f>
        <v>6936.77</v>
      </c>
      <c r="D824" s="975" t="s">
        <v>2987</v>
      </c>
      <c r="E824" s="975" t="s">
        <v>2988</v>
      </c>
      <c r="F824" s="975" t="s">
        <v>3020</v>
      </c>
      <c r="G824" s="975" t="s">
        <v>3021</v>
      </c>
      <c r="H824" s="975" t="s">
        <v>3022</v>
      </c>
      <c r="I824" s="974">
        <v>6936.77</v>
      </c>
    </row>
    <row r="825" spans="1:9" x14ac:dyDescent="0.25">
      <c r="A825" s="975" t="str">
        <f>Inek2020A3[[#This Row],[ZPD2]]</f>
        <v>ZP70.12</v>
      </c>
      <c r="B825" s="975" t="str">
        <f>Inek2020A3[[#This Row],[OPSKode]]</f>
        <v>8-800.db</v>
      </c>
      <c r="C825" s="974">
        <f>Inek2020A3[[#This Row],[Betrag2]]</f>
        <v>7777.59</v>
      </c>
      <c r="D825" s="975" t="s">
        <v>2987</v>
      </c>
      <c r="E825" s="975" t="s">
        <v>2988</v>
      </c>
      <c r="F825" s="975" t="s">
        <v>3023</v>
      </c>
      <c r="G825" s="975" t="s">
        <v>3024</v>
      </c>
      <c r="H825" s="975" t="s">
        <v>3025</v>
      </c>
      <c r="I825" s="974">
        <v>7777.59</v>
      </c>
    </row>
    <row r="826" spans="1:9" x14ac:dyDescent="0.25">
      <c r="A826" s="975" t="str">
        <f>Inek2020A3[[#This Row],[ZPD2]]</f>
        <v>ZP70.13</v>
      </c>
      <c r="B826" s="975" t="str">
        <f>Inek2020A3[[#This Row],[OPSKode]]</f>
        <v>8-800.dc</v>
      </c>
      <c r="C826" s="974">
        <f>Inek2020A3[[#This Row],[Betrag2]]</f>
        <v>8828.61</v>
      </c>
      <c r="D826" s="975" t="s">
        <v>2987</v>
      </c>
      <c r="E826" s="975" t="s">
        <v>2988</v>
      </c>
      <c r="F826" s="975" t="s">
        <v>3026</v>
      </c>
      <c r="G826" s="975" t="s">
        <v>3027</v>
      </c>
      <c r="H826" s="975" t="s">
        <v>3028</v>
      </c>
      <c r="I826" s="974">
        <v>8828.61</v>
      </c>
    </row>
    <row r="827" spans="1:9" x14ac:dyDescent="0.25">
      <c r="A827" s="975" t="str">
        <f>Inek2020A3[[#This Row],[ZPD2]]</f>
        <v>ZP70.14</v>
      </c>
      <c r="B827" s="975" t="str">
        <f>Inek2020A3[[#This Row],[OPSKode]]</f>
        <v>8-800.dd</v>
      </c>
      <c r="C827" s="974">
        <f>Inek2020A3[[#This Row],[Betrag2]]</f>
        <v>10510.25</v>
      </c>
      <c r="D827" s="975" t="s">
        <v>2987</v>
      </c>
      <c r="E827" s="975" t="s">
        <v>2988</v>
      </c>
      <c r="F827" s="975" t="s">
        <v>3029</v>
      </c>
      <c r="G827" s="975" t="s">
        <v>3030</v>
      </c>
      <c r="H827" s="975" t="s">
        <v>3031</v>
      </c>
      <c r="I827" s="974">
        <v>10510.25</v>
      </c>
    </row>
    <row r="828" spans="1:9" x14ac:dyDescent="0.25">
      <c r="A828" s="975" t="str">
        <f>Inek2020A3[[#This Row],[ZPD2]]</f>
        <v>ZP70.15</v>
      </c>
      <c r="B828" s="975" t="str">
        <f>Inek2020A3[[#This Row],[OPSKode]]</f>
        <v>8-800.de</v>
      </c>
      <c r="C828" s="974">
        <f>Inek2020A3[[#This Row],[Betrag2]]</f>
        <v>12191.89</v>
      </c>
      <c r="D828" s="975" t="s">
        <v>2987</v>
      </c>
      <c r="E828" s="975" t="s">
        <v>2988</v>
      </c>
      <c r="F828" s="975" t="s">
        <v>3032</v>
      </c>
      <c r="G828" s="975" t="s">
        <v>3033</v>
      </c>
      <c r="H828" s="975" t="s">
        <v>3034</v>
      </c>
      <c r="I828" s="974">
        <v>12191.89</v>
      </c>
    </row>
    <row r="829" spans="1:9" x14ac:dyDescent="0.25">
      <c r="A829" s="975" t="str">
        <f>Inek2020A3[[#This Row],[ZPD2]]</f>
        <v>ZP70.16</v>
      </c>
      <c r="B829" s="975" t="str">
        <f>Inek2020A3[[#This Row],[OPSKode]]</f>
        <v>8-800.df</v>
      </c>
      <c r="C829" s="974">
        <f>Inek2020A3[[#This Row],[Betrag2]]</f>
        <v>13873.53</v>
      </c>
      <c r="D829" s="975" t="s">
        <v>2987</v>
      </c>
      <c r="E829" s="975" t="s">
        <v>2988</v>
      </c>
      <c r="F829" s="975" t="s">
        <v>3035</v>
      </c>
      <c r="G829" s="975" t="s">
        <v>3036</v>
      </c>
      <c r="H829" s="975" t="s">
        <v>3037</v>
      </c>
      <c r="I829" s="974">
        <v>13873.53</v>
      </c>
    </row>
    <row r="830" spans="1:9" x14ac:dyDescent="0.25">
      <c r="A830" s="975" t="str">
        <f>Inek2020A3[[#This Row],[ZPD2]]</f>
        <v>ZP70.17</v>
      </c>
      <c r="B830" s="975" t="str">
        <f>Inek2020A3[[#This Row],[OPSKode]]</f>
        <v>8-800.dg</v>
      </c>
      <c r="C830" s="974">
        <f>Inek2020A3[[#This Row],[Betrag2]]</f>
        <v>15555.17</v>
      </c>
      <c r="D830" s="975" t="s">
        <v>2987</v>
      </c>
      <c r="E830" s="975" t="s">
        <v>2988</v>
      </c>
      <c r="F830" s="975" t="s">
        <v>3038</v>
      </c>
      <c r="G830" s="975" t="s">
        <v>3039</v>
      </c>
      <c r="H830" s="975" t="s">
        <v>3040</v>
      </c>
      <c r="I830" s="974">
        <v>15555.17</v>
      </c>
    </row>
    <row r="831" spans="1:9" x14ac:dyDescent="0.25">
      <c r="A831" s="975" t="str">
        <f>Inek2020A3[[#This Row],[ZPD2]]</f>
        <v>ZP70.18</v>
      </c>
      <c r="B831" s="975" t="str">
        <f>Inek2020A3[[#This Row],[OPSKode]]</f>
        <v>8-800.dh</v>
      </c>
      <c r="C831" s="974">
        <f>Inek2020A3[[#This Row],[Betrag2]]</f>
        <v>17447.02</v>
      </c>
      <c r="D831" s="975" t="s">
        <v>2987</v>
      </c>
      <c r="E831" s="975" t="s">
        <v>2988</v>
      </c>
      <c r="F831" s="975" t="s">
        <v>3041</v>
      </c>
      <c r="G831" s="975" t="s">
        <v>3042</v>
      </c>
      <c r="H831" s="975" t="s">
        <v>3043</v>
      </c>
      <c r="I831" s="974">
        <v>17447.02</v>
      </c>
    </row>
    <row r="832" spans="1:9" x14ac:dyDescent="0.25">
      <c r="A832" s="975" t="str">
        <f>Inek2020A3[[#This Row],[ZPD2]]</f>
        <v>ZP70.19</v>
      </c>
      <c r="B832" s="975" t="str">
        <f>Inek2020A3[[#This Row],[OPSKode]]</f>
        <v>8-800.dj</v>
      </c>
      <c r="C832" s="974">
        <f>Inek2020A3[[#This Row],[Betrag2]]</f>
        <v>19969.48</v>
      </c>
      <c r="D832" s="975" t="s">
        <v>2987</v>
      </c>
      <c r="E832" s="975" t="s">
        <v>2988</v>
      </c>
      <c r="F832" s="975" t="s">
        <v>3044</v>
      </c>
      <c r="G832" s="975" t="s">
        <v>3045</v>
      </c>
      <c r="H832" s="975" t="s">
        <v>3046</v>
      </c>
      <c r="I832" s="974">
        <v>19969.48</v>
      </c>
    </row>
    <row r="833" spans="1:9" x14ac:dyDescent="0.25">
      <c r="A833" s="975" t="str">
        <f>Inek2020A3[[#This Row],[ZPD2]]</f>
        <v>ZP70.20</v>
      </c>
      <c r="B833" s="975" t="str">
        <f>Inek2020A3[[#This Row],[OPSKode]]</f>
        <v>8-800.dk</v>
      </c>
      <c r="C833" s="974">
        <f>Inek2020A3[[#This Row],[Betrag2]]</f>
        <v>22491.94</v>
      </c>
      <c r="D833" s="975" t="s">
        <v>2987</v>
      </c>
      <c r="E833" s="975" t="s">
        <v>2988</v>
      </c>
      <c r="F833" s="975" t="s">
        <v>3047</v>
      </c>
      <c r="G833" s="975" t="s">
        <v>3048</v>
      </c>
      <c r="H833" s="975" t="s">
        <v>3049</v>
      </c>
      <c r="I833" s="974">
        <v>22491.94</v>
      </c>
    </row>
    <row r="834" spans="1:9" x14ac:dyDescent="0.25">
      <c r="A834" s="975" t="str">
        <f>Inek2020A3[[#This Row],[ZPD2]]</f>
        <v>ZP70.21</v>
      </c>
      <c r="B834" s="975" t="str">
        <f>Inek2020A3[[#This Row],[OPSKode]]</f>
        <v>8-800.dm</v>
      </c>
      <c r="C834" s="974">
        <f>Inek2020A3[[#This Row],[Betrag2]]</f>
        <v>25014.400000000001</v>
      </c>
      <c r="D834" s="975" t="s">
        <v>2987</v>
      </c>
      <c r="E834" s="975" t="s">
        <v>2988</v>
      </c>
      <c r="F834" s="975" t="s">
        <v>3050</v>
      </c>
      <c r="G834" s="975" t="s">
        <v>3051</v>
      </c>
      <c r="H834" s="975" t="s">
        <v>3052</v>
      </c>
      <c r="I834" s="974">
        <v>25014.400000000001</v>
      </c>
    </row>
    <row r="835" spans="1:9" x14ac:dyDescent="0.25">
      <c r="A835" s="975" t="str">
        <f>Inek2020A3[[#This Row],[ZPD2]]</f>
        <v>ZP70.22</v>
      </c>
      <c r="B835" s="975" t="str">
        <f>Inek2020A3[[#This Row],[OPSKode]]</f>
        <v>8-800.dn</v>
      </c>
      <c r="C835" s="974">
        <f>Inek2020A3[[#This Row],[Betrag2]]</f>
        <v>27536.86</v>
      </c>
      <c r="D835" s="975" t="s">
        <v>2987</v>
      </c>
      <c r="E835" s="975" t="s">
        <v>2988</v>
      </c>
      <c r="F835" s="975" t="s">
        <v>3053</v>
      </c>
      <c r="G835" s="975" t="s">
        <v>3054</v>
      </c>
      <c r="H835" s="975" t="s">
        <v>3055</v>
      </c>
      <c r="I835" s="974">
        <v>27536.86</v>
      </c>
    </row>
    <row r="836" spans="1:9" x14ac:dyDescent="0.25">
      <c r="A836" s="975" t="str">
        <f>Inek2020A3[[#This Row],[ZPD2]]</f>
        <v>ZP70.23</v>
      </c>
      <c r="B836" s="975" t="str">
        <f>Inek2020A3[[#This Row],[OPSKode]]</f>
        <v>8-800.dp</v>
      </c>
      <c r="C836" s="974">
        <f>Inek2020A3[[#This Row],[Betrag2]]</f>
        <v>30269.52</v>
      </c>
      <c r="D836" s="975" t="s">
        <v>2987</v>
      </c>
      <c r="E836" s="975" t="s">
        <v>2988</v>
      </c>
      <c r="F836" s="975" t="s">
        <v>3056</v>
      </c>
      <c r="G836" s="975" t="s">
        <v>3057</v>
      </c>
      <c r="H836" s="975" t="s">
        <v>3058</v>
      </c>
      <c r="I836" s="974">
        <v>30269.52</v>
      </c>
    </row>
    <row r="837" spans="1:9" x14ac:dyDescent="0.25">
      <c r="A837" s="975" t="str">
        <f>Inek2020A3[[#This Row],[ZPD2]]</f>
        <v>ZP70.24</v>
      </c>
      <c r="B837" s="975" t="str">
        <f>Inek2020A3[[#This Row],[OPSKode]]</f>
        <v>8-800.dq</v>
      </c>
      <c r="C837" s="974">
        <f>Inek2020A3[[#This Row],[Betrag2]]</f>
        <v>33632.800000000003</v>
      </c>
      <c r="D837" s="975" t="s">
        <v>2987</v>
      </c>
      <c r="E837" s="975" t="s">
        <v>2988</v>
      </c>
      <c r="F837" s="975" t="s">
        <v>3059</v>
      </c>
      <c r="G837" s="975" t="s">
        <v>3060</v>
      </c>
      <c r="H837" s="975" t="s">
        <v>3061</v>
      </c>
      <c r="I837" s="974">
        <v>33632.800000000003</v>
      </c>
    </row>
    <row r="838" spans="1:9" x14ac:dyDescent="0.25">
      <c r="A838" s="975" t="str">
        <f>Inek2020A3[[#This Row],[ZPD2]]</f>
        <v>ZP70.25</v>
      </c>
      <c r="B838" s="975" t="str">
        <f>Inek2020A3[[#This Row],[OPSKode]]</f>
        <v>8-800.dr</v>
      </c>
      <c r="C838" s="974">
        <f>Inek2020A3[[#This Row],[Betrag2]]</f>
        <v>36996.080000000002</v>
      </c>
      <c r="D838" s="975" t="s">
        <v>2987</v>
      </c>
      <c r="E838" s="975" t="s">
        <v>2988</v>
      </c>
      <c r="F838" s="975" t="s">
        <v>3062</v>
      </c>
      <c r="G838" s="975" t="s">
        <v>3063</v>
      </c>
      <c r="H838" s="975" t="s">
        <v>3064</v>
      </c>
      <c r="I838" s="974">
        <v>36996.080000000002</v>
      </c>
    </row>
    <row r="839" spans="1:9" x14ac:dyDescent="0.25">
      <c r="A839" s="975" t="str">
        <f>Inek2020A3[[#This Row],[ZPD2]]</f>
        <v>ZP70.26</v>
      </c>
      <c r="B839" s="975" t="str">
        <f>Inek2020A3[[#This Row],[OPSKode]]</f>
        <v>8-800.ds</v>
      </c>
      <c r="C839" s="974">
        <f>Inek2020A3[[#This Row],[Betrag2]]</f>
        <v>40359.360000000001</v>
      </c>
      <c r="D839" s="975" t="s">
        <v>2987</v>
      </c>
      <c r="E839" s="975" t="s">
        <v>2988</v>
      </c>
      <c r="F839" s="975" t="s">
        <v>3065</v>
      </c>
      <c r="G839" s="975" t="s">
        <v>3066</v>
      </c>
      <c r="H839" s="975" t="s">
        <v>3067</v>
      </c>
      <c r="I839" s="974">
        <v>40359.360000000001</v>
      </c>
    </row>
    <row r="840" spans="1:9" x14ac:dyDescent="0.25">
      <c r="A840" s="975" t="str">
        <f>Inek2020A3[[#This Row],[ZPD2]]</f>
        <v>ZP70.27</v>
      </c>
      <c r="B840" s="975" t="str">
        <f>Inek2020A3[[#This Row],[OPSKode]]</f>
        <v>8-800.dt</v>
      </c>
      <c r="C840" s="974">
        <f>Inek2020A3[[#This Row],[Betrag2]]</f>
        <v>43722.64</v>
      </c>
      <c r="D840" s="975" t="s">
        <v>2987</v>
      </c>
      <c r="E840" s="975" t="s">
        <v>2988</v>
      </c>
      <c r="F840" s="975" t="s">
        <v>3068</v>
      </c>
      <c r="G840" s="975" t="s">
        <v>3069</v>
      </c>
      <c r="H840" s="975" t="s">
        <v>3070</v>
      </c>
      <c r="I840" s="974">
        <v>43722.64</v>
      </c>
    </row>
    <row r="841" spans="1:9" x14ac:dyDescent="0.25">
      <c r="A841" s="975" t="str">
        <f>Inek2020A3[[#This Row],[ZPD2]]</f>
        <v>ZP70.28</v>
      </c>
      <c r="B841" s="975" t="str">
        <f>Inek2020A3[[#This Row],[OPSKode]]</f>
        <v>8-800.du</v>
      </c>
      <c r="C841" s="974">
        <f>Inek2020A3[[#This Row],[Betrag2]]</f>
        <v>47085.919999999998</v>
      </c>
      <c r="D841" s="975" t="s">
        <v>2987</v>
      </c>
      <c r="E841" s="975" t="s">
        <v>2988</v>
      </c>
      <c r="F841" s="975" t="s">
        <v>3071</v>
      </c>
      <c r="G841" s="975" t="s">
        <v>3072</v>
      </c>
      <c r="H841" s="975" t="s">
        <v>3073</v>
      </c>
      <c r="I841" s="974">
        <v>47085.919999999998</v>
      </c>
    </row>
    <row r="842" spans="1:9" x14ac:dyDescent="0.25">
      <c r="A842" s="975" t="str">
        <f>Inek2020A3[[#This Row],[ZPD2]]</f>
        <v>ZP70.29</v>
      </c>
      <c r="B842" s="975" t="str">
        <f>Inek2020A3[[#This Row],[OPSKode]]</f>
        <v>8-800.dv</v>
      </c>
      <c r="C842" s="974">
        <f>Inek2020A3[[#This Row],[Betrag2]]</f>
        <v>50449.2</v>
      </c>
      <c r="D842" s="975" t="s">
        <v>2987</v>
      </c>
      <c r="E842" s="975" t="s">
        <v>2988</v>
      </c>
      <c r="F842" s="975" t="s">
        <v>3074</v>
      </c>
      <c r="G842" s="975" t="s">
        <v>3075</v>
      </c>
      <c r="H842" s="975" t="s">
        <v>3076</v>
      </c>
      <c r="I842" s="974">
        <v>50449.2</v>
      </c>
    </row>
    <row r="843" spans="1:9" x14ac:dyDescent="0.25">
      <c r="A843" s="975" t="str">
        <f>Inek2020A3[[#This Row],[ZPD2]]</f>
        <v>ZP70.30</v>
      </c>
      <c r="B843" s="975" t="str">
        <f>Inek2020A3[[#This Row],[OPSKode]]</f>
        <v>8-800.dz</v>
      </c>
      <c r="C843" s="974">
        <f>Inek2020A3[[#This Row],[Betrag2]]</f>
        <v>53812.480000000003</v>
      </c>
      <c r="D843" s="975" t="s">
        <v>2987</v>
      </c>
      <c r="E843" s="975" t="s">
        <v>2988</v>
      </c>
      <c r="F843" s="975" t="s">
        <v>3077</v>
      </c>
      <c r="G843" s="975" t="s">
        <v>3078</v>
      </c>
      <c r="H843" s="975" t="s">
        <v>3079</v>
      </c>
      <c r="I843" s="974">
        <v>53812.480000000003</v>
      </c>
    </row>
    <row r="844" spans="1:9" x14ac:dyDescent="0.25">
      <c r="A844" s="975" t="str">
        <f>Inek2020A3[[#This Row],[ZPD2]]</f>
        <v>ZP70.31</v>
      </c>
      <c r="B844" s="975" t="str">
        <f>Inek2020A3[[#This Row],[OPSKode]]</f>
        <v>8-800.j0</v>
      </c>
      <c r="C844" s="974">
        <f>Inek2020A3[[#This Row],[Betrag2]]</f>
        <v>57596.17</v>
      </c>
      <c r="D844" s="975" t="s">
        <v>2987</v>
      </c>
      <c r="E844" s="975" t="s">
        <v>2988</v>
      </c>
      <c r="F844" s="975" t="s">
        <v>3080</v>
      </c>
      <c r="G844" s="975" t="s">
        <v>3081</v>
      </c>
      <c r="H844" s="975" t="s">
        <v>3082</v>
      </c>
      <c r="I844" s="974">
        <v>57596.17</v>
      </c>
    </row>
    <row r="845" spans="1:9" x14ac:dyDescent="0.25">
      <c r="A845" s="975" t="str">
        <f>Inek2020A3[[#This Row],[ZPD2]]</f>
        <v>ZP70.32</v>
      </c>
      <c r="B845" s="975" t="str">
        <f>Inek2020A3[[#This Row],[OPSKode]]</f>
        <v>8-800.j1</v>
      </c>
      <c r="C845" s="974">
        <f>Inek2020A3[[#This Row],[Betrag2]]</f>
        <v>62641.09</v>
      </c>
      <c r="D845" s="975" t="s">
        <v>2987</v>
      </c>
      <c r="E845" s="975" t="s">
        <v>2988</v>
      </c>
      <c r="F845" s="975" t="s">
        <v>3083</v>
      </c>
      <c r="G845" s="975" t="s">
        <v>3084</v>
      </c>
      <c r="H845" s="975" t="s">
        <v>3085</v>
      </c>
      <c r="I845" s="974">
        <v>62641.09</v>
      </c>
    </row>
    <row r="846" spans="1:9" x14ac:dyDescent="0.25">
      <c r="A846" s="975" t="str">
        <f>Inek2020A3[[#This Row],[ZPD2]]</f>
        <v>ZP70.33</v>
      </c>
      <c r="B846" s="975" t="str">
        <f>Inek2020A3[[#This Row],[OPSKode]]</f>
        <v>8-800.j2</v>
      </c>
      <c r="C846" s="974">
        <f>Inek2020A3[[#This Row],[Betrag2]]</f>
        <v>67686.009999999995</v>
      </c>
      <c r="D846" s="975" t="s">
        <v>2987</v>
      </c>
      <c r="E846" s="975" t="s">
        <v>2988</v>
      </c>
      <c r="F846" s="975" t="s">
        <v>3086</v>
      </c>
      <c r="G846" s="975" t="s">
        <v>3087</v>
      </c>
      <c r="H846" s="975" t="s">
        <v>3088</v>
      </c>
      <c r="I846" s="974">
        <v>67686.009999999995</v>
      </c>
    </row>
    <row r="847" spans="1:9" x14ac:dyDescent="0.25">
      <c r="A847" s="975" t="str">
        <f>Inek2020A3[[#This Row],[ZPD2]]</f>
        <v>ZP70.34</v>
      </c>
      <c r="B847" s="975" t="str">
        <f>Inek2020A3[[#This Row],[OPSKode]]</f>
        <v>8-800.j3</v>
      </c>
      <c r="C847" s="974">
        <f>Inek2020A3[[#This Row],[Betrag2]]</f>
        <v>72730.929999999993</v>
      </c>
      <c r="D847" s="975" t="s">
        <v>2987</v>
      </c>
      <c r="E847" s="975" t="s">
        <v>2988</v>
      </c>
      <c r="F847" s="975" t="s">
        <v>3089</v>
      </c>
      <c r="G847" s="975" t="s">
        <v>3090</v>
      </c>
      <c r="H847" s="975" t="s">
        <v>3091</v>
      </c>
      <c r="I847" s="974">
        <v>72730.929999999993</v>
      </c>
    </row>
    <row r="848" spans="1:9" x14ac:dyDescent="0.25">
      <c r="A848" s="975" t="str">
        <f>Inek2020A3[[#This Row],[ZPD2]]</f>
        <v>ZP70.35</v>
      </c>
      <c r="B848" s="975" t="str">
        <f>Inek2020A3[[#This Row],[OPSKode]]</f>
        <v>8-800.j4</v>
      </c>
      <c r="C848" s="974">
        <f>Inek2020A3[[#This Row],[Betrag2]]</f>
        <v>77775.850000000006</v>
      </c>
      <c r="D848" s="975" t="s">
        <v>2987</v>
      </c>
      <c r="E848" s="975" t="s">
        <v>2988</v>
      </c>
      <c r="F848" s="975" t="s">
        <v>3092</v>
      </c>
      <c r="G848" s="975" t="s">
        <v>3093</v>
      </c>
      <c r="H848" s="975" t="s">
        <v>3094</v>
      </c>
      <c r="I848" s="974">
        <v>77775.850000000006</v>
      </c>
    </row>
    <row r="849" spans="1:9" x14ac:dyDescent="0.25">
      <c r="A849" s="975" t="str">
        <f>Inek2020A3[[#This Row],[ZPD2]]</f>
        <v>ZP70.36</v>
      </c>
      <c r="B849" s="975" t="str">
        <f>Inek2020A3[[#This Row],[OPSKode]]</f>
        <v>8-800.j5</v>
      </c>
      <c r="C849" s="974">
        <f>Inek2020A3[[#This Row],[Betrag2]]</f>
        <v>83241.179999999993</v>
      </c>
      <c r="D849" s="975" t="s">
        <v>2987</v>
      </c>
      <c r="E849" s="975" t="s">
        <v>2988</v>
      </c>
      <c r="F849" s="975" t="s">
        <v>3095</v>
      </c>
      <c r="G849" s="975" t="s">
        <v>3096</v>
      </c>
      <c r="H849" s="975" t="s">
        <v>3097</v>
      </c>
      <c r="I849" s="974">
        <v>83241.179999999993</v>
      </c>
    </row>
    <row r="850" spans="1:9" x14ac:dyDescent="0.25">
      <c r="A850" s="975" t="str">
        <f>Inek2020A3[[#This Row],[ZPD2]]</f>
        <v>ZP70.37</v>
      </c>
      <c r="B850" s="975" t="str">
        <f>Inek2020A3[[#This Row],[OPSKode]]</f>
        <v>8-800.j6</v>
      </c>
      <c r="C850" s="974">
        <f>Inek2020A3[[#This Row],[Betrag2]]</f>
        <v>89967.74</v>
      </c>
      <c r="D850" s="975" t="s">
        <v>2987</v>
      </c>
      <c r="E850" s="975" t="s">
        <v>2988</v>
      </c>
      <c r="F850" s="975" t="s">
        <v>3098</v>
      </c>
      <c r="G850" s="975" t="s">
        <v>3099</v>
      </c>
      <c r="H850" s="975" t="s">
        <v>3100</v>
      </c>
      <c r="I850" s="974">
        <v>89967.74</v>
      </c>
    </row>
    <row r="851" spans="1:9" x14ac:dyDescent="0.25">
      <c r="A851" s="975" t="str">
        <f>Inek2020A3[[#This Row],[ZPD2]]</f>
        <v>ZP70.38</v>
      </c>
      <c r="B851" s="975" t="str">
        <f>Inek2020A3[[#This Row],[OPSKode]]</f>
        <v>8-800.j7</v>
      </c>
      <c r="C851" s="974">
        <f>Inek2020A3[[#This Row],[Betrag2]]</f>
        <v>96694.3</v>
      </c>
      <c r="D851" s="975" t="s">
        <v>2987</v>
      </c>
      <c r="E851" s="975" t="s">
        <v>2988</v>
      </c>
      <c r="F851" s="975" t="s">
        <v>3101</v>
      </c>
      <c r="G851" s="975" t="s">
        <v>3102</v>
      </c>
      <c r="H851" s="975" t="s">
        <v>3103</v>
      </c>
      <c r="I851" s="974">
        <v>96694.3</v>
      </c>
    </row>
    <row r="852" spans="1:9" x14ac:dyDescent="0.25">
      <c r="A852" s="975" t="str">
        <f>Inek2020A3[[#This Row],[ZPD2]]</f>
        <v>ZP70.39</v>
      </c>
      <c r="B852" s="975" t="str">
        <f>Inek2020A3[[#This Row],[OPSKode]]</f>
        <v>8-800.j8</v>
      </c>
      <c r="C852" s="974">
        <f>Inek2020A3[[#This Row],[Betrag2]]</f>
        <v>103420.86</v>
      </c>
      <c r="D852" s="975" t="s">
        <v>2987</v>
      </c>
      <c r="E852" s="975" t="s">
        <v>2988</v>
      </c>
      <c r="F852" s="975" t="s">
        <v>3104</v>
      </c>
      <c r="G852" s="975" t="s">
        <v>3105</v>
      </c>
      <c r="H852" s="975" t="s">
        <v>3106</v>
      </c>
      <c r="I852" s="974">
        <v>103420.86</v>
      </c>
    </row>
    <row r="853" spans="1:9" x14ac:dyDescent="0.25">
      <c r="A853" s="975" t="str">
        <f>Inek2020A3[[#This Row],[ZPD2]]</f>
        <v>ZP70.40</v>
      </c>
      <c r="B853" s="975" t="str">
        <f>Inek2020A3[[#This Row],[OPSKode]]</f>
        <v>8-800.j9</v>
      </c>
      <c r="C853" s="974">
        <f>Inek2020A3[[#This Row],[Betrag2]]</f>
        <v>110147.42</v>
      </c>
      <c r="D853" s="975" t="s">
        <v>2987</v>
      </c>
      <c r="E853" s="975" t="s">
        <v>2988</v>
      </c>
      <c r="F853" s="975" t="s">
        <v>3107</v>
      </c>
      <c r="G853" s="975" t="s">
        <v>3108</v>
      </c>
      <c r="H853" s="975" t="s">
        <v>3109</v>
      </c>
      <c r="I853" s="974">
        <v>110147.42</v>
      </c>
    </row>
    <row r="854" spans="1:9" x14ac:dyDescent="0.25">
      <c r="A854" s="975" t="str">
        <f>Inek2020A3[[#This Row],[ZPD2]]</f>
        <v>ZP70.41</v>
      </c>
      <c r="B854" s="975" t="str">
        <f>Inek2020A3[[#This Row],[OPSKode]]</f>
        <v>8-800.ja</v>
      </c>
      <c r="C854" s="974">
        <f>Inek2020A3[[#This Row],[Betrag2]]</f>
        <v>117294.39</v>
      </c>
      <c r="D854" s="975" t="s">
        <v>2987</v>
      </c>
      <c r="E854" s="975" t="s">
        <v>2988</v>
      </c>
      <c r="F854" s="975" t="s">
        <v>3110</v>
      </c>
      <c r="G854" s="975" t="s">
        <v>3111</v>
      </c>
      <c r="H854" s="975" t="s">
        <v>3112</v>
      </c>
      <c r="I854" s="974">
        <v>117294.39</v>
      </c>
    </row>
    <row r="855" spans="1:9" x14ac:dyDescent="0.25">
      <c r="A855" s="975" t="str">
        <f>Inek2020A3[[#This Row],[ZPD2]]</f>
        <v>ZP70.42</v>
      </c>
      <c r="B855" s="975" t="str">
        <f>Inek2020A3[[#This Row],[OPSKode]]</f>
        <v>8-800.jb</v>
      </c>
      <c r="C855" s="974">
        <f>Inek2020A3[[#This Row],[Betrag2]]</f>
        <v>125702.59</v>
      </c>
      <c r="D855" s="975" t="s">
        <v>2987</v>
      </c>
      <c r="E855" s="975" t="s">
        <v>2988</v>
      </c>
      <c r="F855" s="975" t="s">
        <v>3113</v>
      </c>
      <c r="G855" s="975" t="s">
        <v>3114</v>
      </c>
      <c r="H855" s="975" t="s">
        <v>3115</v>
      </c>
      <c r="I855" s="974">
        <v>125702.59</v>
      </c>
    </row>
    <row r="856" spans="1:9" x14ac:dyDescent="0.25">
      <c r="A856" s="975" t="str">
        <f>Inek2020A3[[#This Row],[ZPD2]]</f>
        <v>ZP70.43</v>
      </c>
      <c r="B856" s="975" t="str">
        <f>Inek2020A3[[#This Row],[OPSKode]]</f>
        <v>8-800.jc</v>
      </c>
      <c r="C856" s="974">
        <f>Inek2020A3[[#This Row],[Betrag2]]</f>
        <v>134110.79</v>
      </c>
      <c r="D856" s="975" t="s">
        <v>2987</v>
      </c>
      <c r="E856" s="975" t="s">
        <v>2988</v>
      </c>
      <c r="F856" s="975" t="s">
        <v>3116</v>
      </c>
      <c r="G856" s="975" t="s">
        <v>3117</v>
      </c>
      <c r="H856" s="975" t="s">
        <v>3118</v>
      </c>
      <c r="I856" s="974">
        <v>134110.79</v>
      </c>
    </row>
    <row r="857" spans="1:9" x14ac:dyDescent="0.25">
      <c r="A857" s="975" t="str">
        <f>Inek2020A3[[#This Row],[ZPD2]]</f>
        <v>ZP70.44</v>
      </c>
      <c r="B857" s="975" t="str">
        <f>Inek2020A3[[#This Row],[OPSKode]]</f>
        <v>8-800.jd</v>
      </c>
      <c r="C857" s="974">
        <f>Inek2020A3[[#This Row],[Betrag2]]</f>
        <v>142518.99</v>
      </c>
      <c r="D857" s="975" t="s">
        <v>2987</v>
      </c>
      <c r="E857" s="975" t="s">
        <v>2988</v>
      </c>
      <c r="F857" s="975" t="s">
        <v>3119</v>
      </c>
      <c r="G857" s="975" t="s">
        <v>3120</v>
      </c>
      <c r="H857" s="975" t="s">
        <v>3121</v>
      </c>
      <c r="I857" s="974">
        <v>142518.99</v>
      </c>
    </row>
    <row r="858" spans="1:9" x14ac:dyDescent="0.25">
      <c r="A858" s="975" t="str">
        <f>Inek2020A3[[#This Row],[ZPD2]]</f>
        <v>ZP70.45</v>
      </c>
      <c r="B858" s="975" t="str">
        <f>Inek2020A3[[#This Row],[OPSKode]]</f>
        <v>8-800.je</v>
      </c>
      <c r="C858" s="974">
        <f>Inek2020A3[[#This Row],[Betrag2]]</f>
        <v>150927.19</v>
      </c>
      <c r="D858" s="975" t="s">
        <v>2987</v>
      </c>
      <c r="E858" s="975" t="s">
        <v>2988</v>
      </c>
      <c r="F858" s="975" t="s">
        <v>3122</v>
      </c>
      <c r="G858" s="975" t="s">
        <v>3123</v>
      </c>
      <c r="H858" s="975" t="s">
        <v>3124</v>
      </c>
      <c r="I858" s="974">
        <v>150927.19</v>
      </c>
    </row>
    <row r="859" spans="1:9" x14ac:dyDescent="0.25">
      <c r="A859" s="975" t="str">
        <f>Inek2020A3[[#This Row],[ZPD2]]</f>
        <v>ZP70.46</v>
      </c>
      <c r="B859" s="975" t="str">
        <f>Inek2020A3[[#This Row],[OPSKode]]</f>
        <v>8-800.jf</v>
      </c>
      <c r="C859" s="974">
        <f>Inek2020A3[[#This Row],[Betrag2]]</f>
        <v>159335.39000000001</v>
      </c>
      <c r="D859" s="975" t="s">
        <v>2987</v>
      </c>
      <c r="E859" s="975" t="s">
        <v>2988</v>
      </c>
      <c r="F859" s="975" t="s">
        <v>3125</v>
      </c>
      <c r="G859" s="975" t="s">
        <v>3126</v>
      </c>
      <c r="H859" s="975" t="s">
        <v>3127</v>
      </c>
      <c r="I859" s="974">
        <v>159335.39000000001</v>
      </c>
    </row>
    <row r="860" spans="1:9" x14ac:dyDescent="0.25">
      <c r="D860" s="975" t="s">
        <v>3128</v>
      </c>
      <c r="E860" s="975" t="s">
        <v>3129</v>
      </c>
      <c r="H860" s="975" t="s">
        <v>3129</v>
      </c>
    </row>
    <row r="861" spans="1:9" x14ac:dyDescent="0.25">
      <c r="A861" s="975" t="str">
        <f>Inek2020A3[[#This Row],[ZPD2]]</f>
        <v>ZP73.01</v>
      </c>
      <c r="B861" s="975" t="str">
        <f>Inek2020A3[[#This Row],[OPSKode]]</f>
        <v>8-630.2</v>
      </c>
      <c r="C861" s="974">
        <f>Inek2020A3[[#This Row],[Betrag2]]</f>
        <v>385.55</v>
      </c>
      <c r="D861" s="975" t="s">
        <v>3128</v>
      </c>
      <c r="E861" s="975" t="s">
        <v>3129</v>
      </c>
      <c r="F861" s="975" t="s">
        <v>3130</v>
      </c>
      <c r="G861" s="975" t="s">
        <v>3131</v>
      </c>
      <c r="H861" s="975" t="s">
        <v>3132</v>
      </c>
      <c r="I861" s="974">
        <v>385.55</v>
      </c>
    </row>
    <row r="862" spans="1:9" x14ac:dyDescent="0.25">
      <c r="A862" s="975" t="str">
        <f>Inek2020A3[[#This Row],[ZPD2]]</f>
        <v>ZP73.02</v>
      </c>
      <c r="B862" s="975" t="str">
        <f>Inek2020A3[[#This Row],[OPSKode]]</f>
        <v>8-630.3</v>
      </c>
      <c r="C862" s="974">
        <f>Inek2020A3[[#This Row],[Betrag2]]</f>
        <v>271.41000000000003</v>
      </c>
      <c r="D862" s="975" t="s">
        <v>3128</v>
      </c>
      <c r="E862" s="975" t="s">
        <v>3129</v>
      </c>
      <c r="F862" s="975" t="s">
        <v>3133</v>
      </c>
      <c r="G862" s="975" t="s">
        <v>3134</v>
      </c>
      <c r="H862" s="975" t="s">
        <v>3135</v>
      </c>
      <c r="I862" s="974">
        <v>271.41000000000003</v>
      </c>
    </row>
    <row r="863" spans="1:9" x14ac:dyDescent="0.25">
      <c r="D863" s="975" t="s">
        <v>3136</v>
      </c>
      <c r="E863" s="975" t="s">
        <v>3137</v>
      </c>
      <c r="H863" s="975" t="s">
        <v>3138</v>
      </c>
    </row>
    <row r="864" spans="1:9" x14ac:dyDescent="0.25">
      <c r="A864" s="975" t="str">
        <f>Inek2020A3[[#This Row],[ZPD2]]</f>
        <v>ZP74.01</v>
      </c>
      <c r="B864" s="975" t="str">
        <f>Inek2020A3[[#This Row],[OPSKode]]</f>
        <v>6-006.j0</v>
      </c>
      <c r="C864" s="974">
        <f>Inek2020A3[[#This Row],[Betrag2]]</f>
        <v>1704.51</v>
      </c>
      <c r="D864" s="975" t="s">
        <v>3136</v>
      </c>
      <c r="E864" s="975" t="s">
        <v>3137</v>
      </c>
      <c r="F864" s="975" t="s">
        <v>3139</v>
      </c>
      <c r="G864" s="975" t="s">
        <v>3140</v>
      </c>
      <c r="H864" s="975" t="s">
        <v>1006</v>
      </c>
      <c r="I864" s="974">
        <v>1704.51</v>
      </c>
    </row>
    <row r="865" spans="1:9" x14ac:dyDescent="0.25">
      <c r="A865" s="975" t="str">
        <f>Inek2020A3[[#This Row],[ZPD2]]</f>
        <v>ZP74.02</v>
      </c>
      <c r="B865" s="975" t="str">
        <f>Inek2020A3[[#This Row],[OPSKode]]</f>
        <v>6-006.j1</v>
      </c>
      <c r="C865" s="974">
        <f>Inek2020A3[[#This Row],[Betrag2]]</f>
        <v>2435.02</v>
      </c>
      <c r="D865" s="975" t="s">
        <v>3136</v>
      </c>
      <c r="E865" s="975" t="s">
        <v>3137</v>
      </c>
      <c r="F865" s="975" t="s">
        <v>3141</v>
      </c>
      <c r="G865" s="975" t="s">
        <v>3142</v>
      </c>
      <c r="H865" s="975" t="s">
        <v>1009</v>
      </c>
      <c r="I865" s="974">
        <v>2435.02</v>
      </c>
    </row>
    <row r="866" spans="1:9" x14ac:dyDescent="0.25">
      <c r="A866" s="975" t="str">
        <f>Inek2020A3[[#This Row],[ZPD2]]</f>
        <v>ZP74.03</v>
      </c>
      <c r="B866" s="975" t="str">
        <f>Inek2020A3[[#This Row],[OPSKode]]</f>
        <v>6-006.j2</v>
      </c>
      <c r="C866" s="974">
        <f>Inek2020A3[[#This Row],[Betrag2]]</f>
        <v>3165.52</v>
      </c>
      <c r="D866" s="975" t="s">
        <v>3136</v>
      </c>
      <c r="E866" s="975" t="s">
        <v>3137</v>
      </c>
      <c r="F866" s="975" t="s">
        <v>3143</v>
      </c>
      <c r="G866" s="975" t="s">
        <v>3144</v>
      </c>
      <c r="H866" s="975" t="s">
        <v>1012</v>
      </c>
      <c r="I866" s="974">
        <v>3165.52</v>
      </c>
    </row>
    <row r="867" spans="1:9" x14ac:dyDescent="0.25">
      <c r="A867" s="975" t="str">
        <f>Inek2020A3[[#This Row],[ZPD2]]</f>
        <v>ZP74.04</v>
      </c>
      <c r="B867" s="975" t="str">
        <f>Inek2020A3[[#This Row],[OPSKode]]</f>
        <v>6-006.j3</v>
      </c>
      <c r="C867" s="974">
        <f>Inek2020A3[[#This Row],[Betrag2]]</f>
        <v>3896.03</v>
      </c>
      <c r="D867" s="975" t="s">
        <v>3136</v>
      </c>
      <c r="E867" s="975" t="s">
        <v>3137</v>
      </c>
      <c r="F867" s="975" t="s">
        <v>3145</v>
      </c>
      <c r="G867" s="975" t="s">
        <v>3146</v>
      </c>
      <c r="H867" s="975" t="s">
        <v>1015</v>
      </c>
      <c r="I867" s="974">
        <v>3896.03</v>
      </c>
    </row>
    <row r="868" spans="1:9" x14ac:dyDescent="0.25">
      <c r="A868" s="975" t="str">
        <f>Inek2020A3[[#This Row],[ZPD2]]</f>
        <v>ZP74.05</v>
      </c>
      <c r="B868" s="975" t="str">
        <f>Inek2020A3[[#This Row],[OPSKode]]</f>
        <v>6-006.j4</v>
      </c>
      <c r="C868" s="974">
        <f>Inek2020A3[[#This Row],[Betrag2]]</f>
        <v>4626.53</v>
      </c>
      <c r="D868" s="975" t="s">
        <v>3136</v>
      </c>
      <c r="E868" s="975" t="s">
        <v>3137</v>
      </c>
      <c r="F868" s="975" t="s">
        <v>3147</v>
      </c>
      <c r="G868" s="975" t="s">
        <v>3148</v>
      </c>
      <c r="H868" s="975" t="s">
        <v>1018</v>
      </c>
      <c r="I868" s="974">
        <v>4626.53</v>
      </c>
    </row>
    <row r="869" spans="1:9" x14ac:dyDescent="0.25">
      <c r="A869" s="975" t="str">
        <f>Inek2020A3[[#This Row],[ZPD2]]</f>
        <v>ZP74.06</v>
      </c>
      <c r="B869" s="975" t="str">
        <f>Inek2020A3[[#This Row],[OPSKode]]</f>
        <v>6-006.j5</v>
      </c>
      <c r="C869" s="974">
        <f>Inek2020A3[[#This Row],[Betrag2]]</f>
        <v>5357.04</v>
      </c>
      <c r="D869" s="975" t="s">
        <v>3136</v>
      </c>
      <c r="E869" s="975" t="s">
        <v>3137</v>
      </c>
      <c r="F869" s="975" t="s">
        <v>3149</v>
      </c>
      <c r="G869" s="975" t="s">
        <v>3150</v>
      </c>
      <c r="H869" s="975" t="s">
        <v>1021</v>
      </c>
      <c r="I869" s="974">
        <v>5357.04</v>
      </c>
    </row>
    <row r="870" spans="1:9" x14ac:dyDescent="0.25">
      <c r="A870" s="975" t="str">
        <f>Inek2020A3[[#This Row],[ZPD2]]</f>
        <v>ZP74.07</v>
      </c>
      <c r="B870" s="975" t="str">
        <f>Inek2020A3[[#This Row],[OPSKode]]</f>
        <v>6-006.j6</v>
      </c>
      <c r="C870" s="974">
        <f>Inek2020A3[[#This Row],[Betrag2]]</f>
        <v>6087.54</v>
      </c>
      <c r="D870" s="975" t="s">
        <v>3136</v>
      </c>
      <c r="E870" s="975" t="s">
        <v>3137</v>
      </c>
      <c r="F870" s="975" t="s">
        <v>3151</v>
      </c>
      <c r="G870" s="975" t="s">
        <v>3152</v>
      </c>
      <c r="H870" s="975" t="s">
        <v>1024</v>
      </c>
      <c r="I870" s="974">
        <v>6087.54</v>
      </c>
    </row>
    <row r="871" spans="1:9" x14ac:dyDescent="0.25">
      <c r="A871" s="975" t="str">
        <f>Inek2020A3[[#This Row],[ZPD2]]</f>
        <v>ZP74.08</v>
      </c>
      <c r="B871" s="975" t="str">
        <f>Inek2020A3[[#This Row],[OPSKode]]</f>
        <v>6-006.j7</v>
      </c>
      <c r="C871" s="974">
        <f>Inek2020A3[[#This Row],[Betrag2]]</f>
        <v>6818.05</v>
      </c>
      <c r="D871" s="975" t="s">
        <v>3136</v>
      </c>
      <c r="E871" s="975" t="s">
        <v>3137</v>
      </c>
      <c r="F871" s="975" t="s">
        <v>3153</v>
      </c>
      <c r="G871" s="975" t="s">
        <v>3154</v>
      </c>
      <c r="H871" s="975" t="s">
        <v>1027</v>
      </c>
      <c r="I871" s="974">
        <v>6818.05</v>
      </c>
    </row>
    <row r="872" spans="1:9" x14ac:dyDescent="0.25">
      <c r="A872" s="975" t="str">
        <f>Inek2020A3[[#This Row],[ZPD2]]</f>
        <v>ZP74.09</v>
      </c>
      <c r="B872" s="975" t="str">
        <f>Inek2020A3[[#This Row],[OPSKode]]</f>
        <v>6-006.j8</v>
      </c>
      <c r="C872" s="974">
        <f>Inek2020A3[[#This Row],[Betrag2]]</f>
        <v>7792.05</v>
      </c>
      <c r="D872" s="975" t="s">
        <v>3136</v>
      </c>
      <c r="E872" s="975" t="s">
        <v>3137</v>
      </c>
      <c r="F872" s="975" t="s">
        <v>3155</v>
      </c>
      <c r="G872" s="975" t="s">
        <v>3156</v>
      </c>
      <c r="H872" s="975" t="s">
        <v>3157</v>
      </c>
      <c r="I872" s="974">
        <v>7792.05</v>
      </c>
    </row>
    <row r="873" spans="1:9" x14ac:dyDescent="0.25">
      <c r="A873" s="975" t="str">
        <f>Inek2020A3[[#This Row],[ZPD2]]</f>
        <v>ZP74.10</v>
      </c>
      <c r="B873" s="975" t="str">
        <f>Inek2020A3[[#This Row],[OPSKode]]</f>
        <v>6-006.j9</v>
      </c>
      <c r="C873" s="974">
        <f>Inek2020A3[[#This Row],[Betrag2]]</f>
        <v>9253.06</v>
      </c>
      <c r="D873" s="975" t="s">
        <v>3136</v>
      </c>
      <c r="E873" s="975" t="s">
        <v>3137</v>
      </c>
      <c r="F873" s="975" t="s">
        <v>3158</v>
      </c>
      <c r="G873" s="975" t="s">
        <v>3159</v>
      </c>
      <c r="H873" s="975" t="s">
        <v>1036</v>
      </c>
      <c r="I873" s="974">
        <v>9253.06</v>
      </c>
    </row>
    <row r="874" spans="1:9" x14ac:dyDescent="0.25">
      <c r="A874" s="975" t="str">
        <f>Inek2020A3[[#This Row],[ZPD2]]</f>
        <v>ZP74.11</v>
      </c>
      <c r="B874" s="975" t="str">
        <f>Inek2020A3[[#This Row],[OPSKode]]</f>
        <v>6-006.ja</v>
      </c>
      <c r="C874" s="974">
        <f>Inek2020A3[[#This Row],[Betrag2]]</f>
        <v>10714.07</v>
      </c>
      <c r="D874" s="975" t="s">
        <v>3136</v>
      </c>
      <c r="E874" s="975" t="s">
        <v>3137</v>
      </c>
      <c r="F874" s="975" t="s">
        <v>3160</v>
      </c>
      <c r="G874" s="975" t="s">
        <v>3161</v>
      </c>
      <c r="H874" s="975" t="s">
        <v>1039</v>
      </c>
      <c r="I874" s="974">
        <v>10714.07</v>
      </c>
    </row>
    <row r="875" spans="1:9" x14ac:dyDescent="0.25">
      <c r="A875" s="975" t="str">
        <f>Inek2020A3[[#This Row],[ZPD2]]</f>
        <v>ZP74.12</v>
      </c>
      <c r="B875" s="975" t="str">
        <f>Inek2020A3[[#This Row],[OPSKode]]</f>
        <v>6-006.jb</v>
      </c>
      <c r="C875" s="974">
        <f>Inek2020A3[[#This Row],[Betrag2]]</f>
        <v>12175.08</v>
      </c>
      <c r="D875" s="975" t="s">
        <v>3136</v>
      </c>
      <c r="E875" s="975" t="s">
        <v>3137</v>
      </c>
      <c r="F875" s="975" t="s">
        <v>3162</v>
      </c>
      <c r="G875" s="975" t="s">
        <v>3163</v>
      </c>
      <c r="H875" s="975" t="s">
        <v>1042</v>
      </c>
      <c r="I875" s="974">
        <v>12175.08</v>
      </c>
    </row>
    <row r="876" spans="1:9" x14ac:dyDescent="0.25">
      <c r="A876" s="975" t="str">
        <f>Inek2020A3[[#This Row],[ZPD2]]</f>
        <v>ZP74.13</v>
      </c>
      <c r="B876" s="975" t="str">
        <f>Inek2020A3[[#This Row],[OPSKode]]</f>
        <v>6-006.jc</v>
      </c>
      <c r="C876" s="974">
        <f>Inek2020A3[[#This Row],[Betrag2]]</f>
        <v>13636.09</v>
      </c>
      <c r="D876" s="975" t="s">
        <v>3136</v>
      </c>
      <c r="E876" s="975" t="s">
        <v>3137</v>
      </c>
      <c r="F876" s="975" t="s">
        <v>3164</v>
      </c>
      <c r="G876" s="975" t="s">
        <v>3165</v>
      </c>
      <c r="H876" s="975" t="s">
        <v>1045</v>
      </c>
      <c r="I876" s="974">
        <v>13636.09</v>
      </c>
    </row>
    <row r="877" spans="1:9" x14ac:dyDescent="0.25">
      <c r="A877" s="975" t="str">
        <f>Inek2020A3[[#This Row],[ZPD2]]</f>
        <v>ZP74.14</v>
      </c>
      <c r="B877" s="975" t="str">
        <f>Inek2020A3[[#This Row],[OPSKode]]</f>
        <v>6-006.jd</v>
      </c>
      <c r="C877" s="974">
        <f>Inek2020A3[[#This Row],[Betrag2]]</f>
        <v>15097.1</v>
      </c>
      <c r="D877" s="975" t="s">
        <v>3136</v>
      </c>
      <c r="E877" s="975" t="s">
        <v>3137</v>
      </c>
      <c r="F877" s="975" t="s">
        <v>3166</v>
      </c>
      <c r="G877" s="975" t="s">
        <v>3167</v>
      </c>
      <c r="H877" s="975" t="s">
        <v>1048</v>
      </c>
      <c r="I877" s="974">
        <v>15097.1</v>
      </c>
    </row>
    <row r="878" spans="1:9" x14ac:dyDescent="0.25">
      <c r="A878" s="975" t="str">
        <f>Inek2020A3[[#This Row],[ZPD2]]</f>
        <v>ZP74.15</v>
      </c>
      <c r="B878" s="975" t="str">
        <f>Inek2020A3[[#This Row],[OPSKode]]</f>
        <v>6-006.je</v>
      </c>
      <c r="C878" s="974">
        <f>Inek2020A3[[#This Row],[Betrag2]]</f>
        <v>16558.11</v>
      </c>
      <c r="D878" s="975" t="s">
        <v>3136</v>
      </c>
      <c r="E878" s="975" t="s">
        <v>3137</v>
      </c>
      <c r="F878" s="975" t="s">
        <v>3168</v>
      </c>
      <c r="G878" s="975" t="s">
        <v>3169</v>
      </c>
      <c r="H878" s="975" t="s">
        <v>1051</v>
      </c>
      <c r="I878" s="974">
        <v>16558.11</v>
      </c>
    </row>
    <row r="879" spans="1:9" x14ac:dyDescent="0.25">
      <c r="A879" s="975" t="str">
        <f>Inek2020A3[[#This Row],[ZPD2]]</f>
        <v>ZP74.16</v>
      </c>
      <c r="B879" s="975" t="str">
        <f>Inek2020A3[[#This Row],[OPSKode]]</f>
        <v>6-006.jf</v>
      </c>
      <c r="C879" s="974">
        <f>Inek2020A3[[#This Row],[Betrag2]]</f>
        <v>18019.12</v>
      </c>
      <c r="D879" s="975" t="s">
        <v>3136</v>
      </c>
      <c r="E879" s="975" t="s">
        <v>3137</v>
      </c>
      <c r="F879" s="975" t="s">
        <v>3170</v>
      </c>
      <c r="G879" s="975" t="s">
        <v>3171</v>
      </c>
      <c r="H879" s="975" t="s">
        <v>1054</v>
      </c>
      <c r="I879" s="974">
        <v>18019.12</v>
      </c>
    </row>
    <row r="880" spans="1:9" x14ac:dyDescent="0.25">
      <c r="A880" s="975" t="str">
        <f>Inek2020A3[[#This Row],[ZPD2]]</f>
        <v>ZP74.17</v>
      </c>
      <c r="B880" s="975" t="str">
        <f>Inek2020A3[[#This Row],[OPSKode]]</f>
        <v>6-006.jg</v>
      </c>
      <c r="C880" s="974">
        <f>Inek2020A3[[#This Row],[Betrag2]]</f>
        <v>19967.14</v>
      </c>
      <c r="D880" s="975" t="s">
        <v>3136</v>
      </c>
      <c r="E880" s="975" t="s">
        <v>3137</v>
      </c>
      <c r="F880" s="975" t="s">
        <v>3172</v>
      </c>
      <c r="G880" s="975" t="s">
        <v>3173</v>
      </c>
      <c r="H880" s="975" t="s">
        <v>3174</v>
      </c>
      <c r="I880" s="974">
        <v>19967.14</v>
      </c>
    </row>
    <row r="881" spans="1:9" x14ac:dyDescent="0.25">
      <c r="A881" s="975" t="str">
        <f>Inek2020A3[[#This Row],[ZPD2]]</f>
        <v>ZP74.18</v>
      </c>
      <c r="B881" s="975" t="str">
        <f>Inek2020A3[[#This Row],[OPSKode]]</f>
        <v>6-006.jh</v>
      </c>
      <c r="C881" s="974">
        <f>Inek2020A3[[#This Row],[Betrag2]]</f>
        <v>22889.16</v>
      </c>
      <c r="D881" s="975" t="s">
        <v>3136</v>
      </c>
      <c r="E881" s="975" t="s">
        <v>3137</v>
      </c>
      <c r="F881" s="975" t="s">
        <v>3175</v>
      </c>
      <c r="G881" s="975" t="s">
        <v>3176</v>
      </c>
      <c r="H881" s="975" t="s">
        <v>3177</v>
      </c>
      <c r="I881" s="974">
        <v>22889.16</v>
      </c>
    </row>
    <row r="882" spans="1:9" x14ac:dyDescent="0.25">
      <c r="A882" s="975" t="str">
        <f>Inek2020A3[[#This Row],[ZPD2]]</f>
        <v>ZP74.19</v>
      </c>
      <c r="B882" s="975" t="str">
        <f>Inek2020A3[[#This Row],[OPSKode]]</f>
        <v>6-006.jj</v>
      </c>
      <c r="C882" s="974">
        <f>Inek2020A3[[#This Row],[Betrag2]]</f>
        <v>25811.18</v>
      </c>
      <c r="D882" s="975" t="s">
        <v>3136</v>
      </c>
      <c r="E882" s="975" t="s">
        <v>3137</v>
      </c>
      <c r="F882" s="975" t="s">
        <v>3178</v>
      </c>
      <c r="G882" s="975" t="s">
        <v>3179</v>
      </c>
      <c r="H882" s="975" t="s">
        <v>3180</v>
      </c>
      <c r="I882" s="974">
        <v>25811.18</v>
      </c>
    </row>
    <row r="883" spans="1:9" x14ac:dyDescent="0.25">
      <c r="A883" s="975" t="str">
        <f>Inek2020A3[[#This Row],[ZPD2]]</f>
        <v>ZP74.20</v>
      </c>
      <c r="B883" s="975" t="str">
        <f>Inek2020A3[[#This Row],[OPSKode]]</f>
        <v>6-006.jk</v>
      </c>
      <c r="C883" s="974">
        <f>Inek2020A3[[#This Row],[Betrag2]]</f>
        <v>28733.200000000001</v>
      </c>
      <c r="D883" s="975" t="s">
        <v>3136</v>
      </c>
      <c r="E883" s="975" t="s">
        <v>3137</v>
      </c>
      <c r="F883" s="975" t="s">
        <v>3181</v>
      </c>
      <c r="G883" s="975" t="s">
        <v>3182</v>
      </c>
      <c r="H883" s="975" t="s">
        <v>3183</v>
      </c>
      <c r="I883" s="974">
        <v>28733.200000000001</v>
      </c>
    </row>
    <row r="884" spans="1:9" x14ac:dyDescent="0.25">
      <c r="A884" s="975" t="str">
        <f>Inek2020A3[[#This Row],[ZPD2]]</f>
        <v>ZP74.21</v>
      </c>
      <c r="B884" s="975" t="str">
        <f>Inek2020A3[[#This Row],[OPSKode]]</f>
        <v>6-006.jm</v>
      </c>
      <c r="C884" s="974">
        <f>Inek2020A3[[#This Row],[Betrag2]]</f>
        <v>31655.22</v>
      </c>
      <c r="D884" s="975" t="s">
        <v>3136</v>
      </c>
      <c r="E884" s="975" t="s">
        <v>3137</v>
      </c>
      <c r="F884" s="975" t="s">
        <v>3184</v>
      </c>
      <c r="G884" s="975" t="s">
        <v>3185</v>
      </c>
      <c r="H884" s="975" t="s">
        <v>3186</v>
      </c>
      <c r="I884" s="974">
        <v>31655.22</v>
      </c>
    </row>
    <row r="885" spans="1:9" x14ac:dyDescent="0.25">
      <c r="A885" s="975" t="str">
        <f>Inek2020A3[[#This Row],[ZPD2]]</f>
        <v>ZP74.22</v>
      </c>
      <c r="B885" s="975" t="str">
        <f>Inek2020A3[[#This Row],[OPSKode]]</f>
        <v>6-006.jn</v>
      </c>
      <c r="C885" s="974">
        <f>Inek2020A3[[#This Row],[Betrag2]]</f>
        <v>35551.24</v>
      </c>
      <c r="D885" s="975" t="s">
        <v>3136</v>
      </c>
      <c r="E885" s="975" t="s">
        <v>3137</v>
      </c>
      <c r="F885" s="975" t="s">
        <v>3187</v>
      </c>
      <c r="G885" s="975" t="s">
        <v>3188</v>
      </c>
      <c r="H885" s="975" t="s">
        <v>3189</v>
      </c>
      <c r="I885" s="974">
        <v>35551.24</v>
      </c>
    </row>
    <row r="886" spans="1:9" x14ac:dyDescent="0.25">
      <c r="A886" s="975" t="str">
        <f>Inek2020A3[[#This Row],[ZPD2]]</f>
        <v>ZP74.23</v>
      </c>
      <c r="B886" s="975" t="str">
        <f>Inek2020A3[[#This Row],[OPSKode]]</f>
        <v>6-006.jp</v>
      </c>
      <c r="C886" s="974">
        <f>Inek2020A3[[#This Row],[Betrag2]]</f>
        <v>41395.279999999999</v>
      </c>
      <c r="D886" s="975" t="s">
        <v>3136</v>
      </c>
      <c r="E886" s="975" t="s">
        <v>3137</v>
      </c>
      <c r="F886" s="975" t="s">
        <v>3190</v>
      </c>
      <c r="G886" s="975" t="s">
        <v>3191</v>
      </c>
      <c r="H886" s="975" t="s">
        <v>3192</v>
      </c>
      <c r="I886" s="974">
        <v>41395.279999999999</v>
      </c>
    </row>
    <row r="887" spans="1:9" x14ac:dyDescent="0.25">
      <c r="A887" s="975" t="str">
        <f>Inek2020A3[[#This Row],[ZPD2]]</f>
        <v>ZP74.24</v>
      </c>
      <c r="B887" s="975" t="str">
        <f>Inek2020A3[[#This Row],[OPSKode]]</f>
        <v>6-006.jq</v>
      </c>
      <c r="C887" s="974">
        <f>Inek2020A3[[#This Row],[Betrag2]]</f>
        <v>47239.32</v>
      </c>
      <c r="D887" s="975" t="s">
        <v>3136</v>
      </c>
      <c r="E887" s="975" t="s">
        <v>3137</v>
      </c>
      <c r="F887" s="975" t="s">
        <v>3193</v>
      </c>
      <c r="G887" s="975" t="s">
        <v>3194</v>
      </c>
      <c r="H887" s="975" t="s">
        <v>3195</v>
      </c>
      <c r="I887" s="974">
        <v>47239.32</v>
      </c>
    </row>
    <row r="888" spans="1:9" x14ac:dyDescent="0.25">
      <c r="A888" s="975" t="str">
        <f>Inek2020A3[[#This Row],[ZPD2]]</f>
        <v>ZP74.25</v>
      </c>
      <c r="B888" s="975" t="str">
        <f>Inek2020A3[[#This Row],[OPSKode]]</f>
        <v>6-006.jr</v>
      </c>
      <c r="C888" s="974">
        <f>Inek2020A3[[#This Row],[Betrag2]]</f>
        <v>55031.38</v>
      </c>
      <c r="D888" s="975" t="s">
        <v>3136</v>
      </c>
      <c r="E888" s="975" t="s">
        <v>3137</v>
      </c>
      <c r="F888" s="975" t="s">
        <v>3196</v>
      </c>
      <c r="G888" s="975" t="s">
        <v>3197</v>
      </c>
      <c r="H888" s="975" t="s">
        <v>3198</v>
      </c>
      <c r="I888" s="974">
        <v>55031.38</v>
      </c>
    </row>
    <row r="889" spans="1:9" x14ac:dyDescent="0.25">
      <c r="A889" s="975" t="str">
        <f>Inek2020A3[[#This Row],[ZPD2]]</f>
        <v>ZP74.26</v>
      </c>
      <c r="B889" s="975" t="str">
        <f>Inek2020A3[[#This Row],[OPSKode]]</f>
        <v>6-006.js</v>
      </c>
      <c r="C889" s="974">
        <f>Inek2020A3[[#This Row],[Betrag2]]</f>
        <v>66719.460000000006</v>
      </c>
      <c r="D889" s="975" t="s">
        <v>3136</v>
      </c>
      <c r="E889" s="975" t="s">
        <v>3137</v>
      </c>
      <c r="F889" s="975" t="s">
        <v>3199</v>
      </c>
      <c r="G889" s="975" t="s">
        <v>3200</v>
      </c>
      <c r="H889" s="975" t="s">
        <v>3201</v>
      </c>
      <c r="I889" s="974">
        <v>66719.460000000006</v>
      </c>
    </row>
    <row r="890" spans="1:9" x14ac:dyDescent="0.25">
      <c r="A890" s="975" t="str">
        <f>Inek2020A3[[#This Row],[ZPD2]]</f>
        <v>ZP74.27</v>
      </c>
      <c r="B890" s="975" t="str">
        <f>Inek2020A3[[#This Row],[OPSKode]]</f>
        <v>6-006.jt</v>
      </c>
      <c r="C890" s="974">
        <f>Inek2020A3[[#This Row],[Betrag2]]</f>
        <v>78407.539999999994</v>
      </c>
      <c r="D890" s="975" t="s">
        <v>3136</v>
      </c>
      <c r="E890" s="975" t="s">
        <v>3137</v>
      </c>
      <c r="F890" s="975" t="s">
        <v>3202</v>
      </c>
      <c r="G890" s="975" t="s">
        <v>3203</v>
      </c>
      <c r="H890" s="975" t="s">
        <v>3204</v>
      </c>
      <c r="I890" s="974">
        <v>78407.539999999994</v>
      </c>
    </row>
    <row r="891" spans="1:9" x14ac:dyDescent="0.25">
      <c r="A891" s="975" t="str">
        <f>Inek2020A3[[#This Row],[ZPD2]]</f>
        <v>ZP74.28</v>
      </c>
      <c r="B891" s="975" t="str">
        <f>Inek2020A3[[#This Row],[OPSKode]]</f>
        <v>6-006.ju</v>
      </c>
      <c r="C891" s="974">
        <f>Inek2020A3[[#This Row],[Betrag2]]</f>
        <v>90095.62</v>
      </c>
      <c r="D891" s="975" t="s">
        <v>3136</v>
      </c>
      <c r="E891" s="975" t="s">
        <v>3137</v>
      </c>
      <c r="F891" s="975" t="s">
        <v>3205</v>
      </c>
      <c r="G891" s="975" t="s">
        <v>3206</v>
      </c>
      <c r="H891" s="975" t="s">
        <v>3207</v>
      </c>
      <c r="I891" s="974">
        <v>90095.62</v>
      </c>
    </row>
    <row r="892" spans="1:9" x14ac:dyDescent="0.25">
      <c r="A892" s="975" t="str">
        <f>Inek2020A3[[#This Row],[ZPD2]]</f>
        <v>ZP74.29</v>
      </c>
      <c r="B892" s="975" t="str">
        <f>Inek2020A3[[#This Row],[OPSKode]]</f>
        <v>6-006.jv</v>
      </c>
      <c r="C892" s="974">
        <f>Inek2020A3[[#This Row],[Betrag2]]</f>
        <v>101783.7</v>
      </c>
      <c r="D892" s="975" t="s">
        <v>3136</v>
      </c>
      <c r="E892" s="975" t="s">
        <v>3137</v>
      </c>
      <c r="F892" s="975" t="s">
        <v>3208</v>
      </c>
      <c r="G892" s="975" t="s">
        <v>3209</v>
      </c>
      <c r="H892" s="975" t="s">
        <v>3210</v>
      </c>
      <c r="I892" s="974">
        <v>101783.7</v>
      </c>
    </row>
    <row r="893" spans="1:9" x14ac:dyDescent="0.25">
      <c r="A893" s="975" t="str">
        <f>Inek2020A3[[#This Row],[ZPD2]]</f>
        <v>ZP74.30</v>
      </c>
      <c r="B893" s="975" t="str">
        <f>Inek2020A3[[#This Row],[OPSKode]]</f>
        <v>6-006.jw</v>
      </c>
      <c r="C893" s="974">
        <f>Inek2020A3[[#This Row],[Betrag2]]</f>
        <v>113471.78</v>
      </c>
      <c r="D893" s="975" t="s">
        <v>3136</v>
      </c>
      <c r="E893" s="975" t="s">
        <v>3137</v>
      </c>
      <c r="F893" s="975" t="s">
        <v>3211</v>
      </c>
      <c r="G893" s="975" t="s">
        <v>3212</v>
      </c>
      <c r="H893" s="975" t="s">
        <v>3213</v>
      </c>
      <c r="I893" s="974">
        <v>113471.78</v>
      </c>
    </row>
  </sheetData>
  <pageMargins left="0.7" right="0.7" top="0.78740157499999996" bottom="0.78740157499999996" header="0.3" footer="0.3"/>
  <pageSetup paperSize="9" orientation="portrait" r:id="rId1"/>
  <tableParts count="1">
    <tablePart r:id="rId2"/>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7">
    <tabColor theme="7"/>
  </sheetPr>
  <dimension ref="A1:I888"/>
  <sheetViews>
    <sheetView zoomScaleNormal="100" workbookViewId="0"/>
  </sheetViews>
  <sheetFormatPr baseColWidth="10" defaultColWidth="10.625" defaultRowHeight="15" x14ac:dyDescent="0.25"/>
  <cols>
    <col min="1" max="1" width="21" style="975" bestFit="1" customWidth="1"/>
    <col min="2" max="2" width="8.375" style="975" bestFit="1" customWidth="1"/>
    <col min="3" max="3" width="18" style="975" bestFit="1" customWidth="1"/>
    <col min="4" max="4" width="4.75" style="975" bestFit="1" customWidth="1"/>
    <col min="5" max="5" width="72.625" style="975" bestFit="1" customWidth="1"/>
    <col min="6" max="6" width="6.75" style="975" bestFit="1" customWidth="1"/>
    <col min="7" max="7" width="10" style="975" bestFit="1" customWidth="1"/>
    <col min="8" max="8" width="132.25" style="975" bestFit="1" customWidth="1"/>
    <col min="9" max="9" width="10.125" style="974" bestFit="1" customWidth="1"/>
    <col min="10" max="16384" width="10.625" style="975"/>
  </cols>
  <sheetData>
    <row r="1" spans="1:9" ht="18.75" x14ac:dyDescent="0.3">
      <c r="A1" s="973" t="s">
        <v>3215</v>
      </c>
      <c r="B1" s="973"/>
    </row>
    <row r="3" spans="1:9" x14ac:dyDescent="0.25">
      <c r="A3" s="975" t="s">
        <v>617</v>
      </c>
      <c r="B3" s="976" t="s">
        <v>555</v>
      </c>
      <c r="C3" s="975" t="s">
        <v>618</v>
      </c>
      <c r="D3" s="975" t="s">
        <v>619</v>
      </c>
      <c r="E3" s="975" t="s">
        <v>391</v>
      </c>
      <c r="F3" s="975" t="s">
        <v>620</v>
      </c>
      <c r="G3" s="975" t="s">
        <v>621</v>
      </c>
      <c r="H3" s="975" t="s">
        <v>559</v>
      </c>
      <c r="I3" s="974" t="s">
        <v>622</v>
      </c>
    </row>
    <row r="4" spans="1:9" x14ac:dyDescent="0.25">
      <c r="C4" s="974"/>
      <c r="D4" s="975" t="s">
        <v>623</v>
      </c>
      <c r="E4" s="975" t="s">
        <v>624</v>
      </c>
      <c r="H4" s="975" t="s">
        <v>625</v>
      </c>
    </row>
    <row r="5" spans="1:9" x14ac:dyDescent="0.25">
      <c r="A5" s="975" t="str">
        <f>Inek2021A3[[#This Row],[ZPD2]]</f>
        <v>ZP01.10</v>
      </c>
      <c r="B5" s="975" t="str">
        <f>Inek2021A3[[#This Row],[OPSKode]]</f>
        <v>6-001.19</v>
      </c>
      <c r="C5" s="974">
        <f>Inek2021A3[[#This Row],[Betrag2]]</f>
        <v>209.13</v>
      </c>
      <c r="D5" s="975" t="s">
        <v>623</v>
      </c>
      <c r="E5" s="975" t="s">
        <v>624</v>
      </c>
      <c r="F5" s="975" t="s">
        <v>626</v>
      </c>
      <c r="G5" s="975" t="s">
        <v>627</v>
      </c>
      <c r="H5" s="975" t="s">
        <v>628</v>
      </c>
      <c r="I5" s="974">
        <v>209.13</v>
      </c>
    </row>
    <row r="6" spans="1:9" x14ac:dyDescent="0.25">
      <c r="A6" s="975" t="str">
        <f>Inek2021A3[[#This Row],[ZPD2]]</f>
        <v>ZP01.11</v>
      </c>
      <c r="B6" s="975" t="str">
        <f>Inek2021A3[[#This Row],[OPSKode]]</f>
        <v>6-001.1a</v>
      </c>
      <c r="C6" s="974">
        <f>Inek2021A3[[#This Row],[Betrag2]]</f>
        <v>240.5</v>
      </c>
      <c r="D6" s="975" t="s">
        <v>623</v>
      </c>
      <c r="E6" s="975" t="s">
        <v>624</v>
      </c>
      <c r="F6" s="975" t="s">
        <v>629</v>
      </c>
      <c r="G6" s="975" t="s">
        <v>630</v>
      </c>
      <c r="H6" s="975" t="s">
        <v>631</v>
      </c>
      <c r="I6" s="974">
        <v>240.5</v>
      </c>
    </row>
    <row r="7" spans="1:9" x14ac:dyDescent="0.25">
      <c r="A7" s="975" t="str">
        <f>Inek2021A3[[#This Row],[ZPD2]]</f>
        <v>ZP01.12</v>
      </c>
      <c r="B7" s="975" t="str">
        <f>Inek2021A3[[#This Row],[OPSKode]]</f>
        <v>6-001.1b</v>
      </c>
      <c r="C7" s="974">
        <f>Inek2021A3[[#This Row],[Betrag2]]</f>
        <v>271.87</v>
      </c>
      <c r="D7" s="975" t="s">
        <v>623</v>
      </c>
      <c r="E7" s="975" t="s">
        <v>624</v>
      </c>
      <c r="F7" s="975" t="s">
        <v>632</v>
      </c>
      <c r="G7" s="975" t="s">
        <v>633</v>
      </c>
      <c r="H7" s="975" t="s">
        <v>634</v>
      </c>
      <c r="I7" s="974">
        <v>271.87</v>
      </c>
    </row>
    <row r="8" spans="1:9" x14ac:dyDescent="0.25">
      <c r="A8" s="975" t="str">
        <f>Inek2021A3[[#This Row],[ZPD2]]</f>
        <v>ZP01.13</v>
      </c>
      <c r="B8" s="975" t="str">
        <f>Inek2021A3[[#This Row],[OPSKode]]</f>
        <v>6-001.1c</v>
      </c>
      <c r="C8" s="974">
        <f>Inek2021A3[[#This Row],[Betrag2]]</f>
        <v>303.24</v>
      </c>
      <c r="D8" s="975" t="s">
        <v>623</v>
      </c>
      <c r="E8" s="975" t="s">
        <v>624</v>
      </c>
      <c r="F8" s="975" t="s">
        <v>635</v>
      </c>
      <c r="G8" s="975" t="s">
        <v>636</v>
      </c>
      <c r="H8" s="975" t="s">
        <v>637</v>
      </c>
      <c r="I8" s="974">
        <v>303.24</v>
      </c>
    </row>
    <row r="9" spans="1:9" x14ac:dyDescent="0.25">
      <c r="A9" s="975" t="str">
        <f>Inek2021A3[[#This Row],[ZPD2]]</f>
        <v>ZP01.14</v>
      </c>
      <c r="B9" s="975" t="str">
        <f>Inek2021A3[[#This Row],[OPSKode]]</f>
        <v>6-001.1d</v>
      </c>
      <c r="C9" s="974">
        <f>Inek2021A3[[#This Row],[Betrag2]]</f>
        <v>334.61</v>
      </c>
      <c r="D9" s="975" t="s">
        <v>623</v>
      </c>
      <c r="E9" s="975" t="s">
        <v>624</v>
      </c>
      <c r="F9" s="975" t="s">
        <v>638</v>
      </c>
      <c r="G9" s="975" t="s">
        <v>639</v>
      </c>
      <c r="H9" s="975" t="s">
        <v>640</v>
      </c>
      <c r="I9" s="974">
        <v>334.61</v>
      </c>
    </row>
    <row r="10" spans="1:9" x14ac:dyDescent="0.25">
      <c r="A10" s="975" t="str">
        <f>Inek2021A3[[#This Row],[ZPD2]]</f>
        <v>ZP01.15</v>
      </c>
      <c r="B10" s="975" t="str">
        <f>Inek2021A3[[#This Row],[OPSKode]]</f>
        <v>6-001.1e</v>
      </c>
      <c r="C10" s="974">
        <f>Inek2021A3[[#This Row],[Betrag2]]</f>
        <v>365.98</v>
      </c>
      <c r="D10" s="975" t="s">
        <v>623</v>
      </c>
      <c r="E10" s="975" t="s">
        <v>624</v>
      </c>
      <c r="F10" s="975" t="s">
        <v>641</v>
      </c>
      <c r="G10" s="975" t="s">
        <v>642</v>
      </c>
      <c r="H10" s="975" t="s">
        <v>643</v>
      </c>
      <c r="I10" s="974">
        <v>365.98</v>
      </c>
    </row>
    <row r="11" spans="1:9" x14ac:dyDescent="0.25">
      <c r="C11" s="974"/>
      <c r="D11" s="975" t="s">
        <v>644</v>
      </c>
      <c r="E11" s="975" t="s">
        <v>645</v>
      </c>
      <c r="H11" s="975" t="s">
        <v>646</v>
      </c>
    </row>
    <row r="12" spans="1:9" x14ac:dyDescent="0.25">
      <c r="A12" s="975" t="str">
        <f>Inek2021A3[[#This Row],[ZPD2]]</f>
        <v>ZP02.14</v>
      </c>
      <c r="B12" s="975" t="str">
        <f>Inek2021A3[[#This Row],[OPSKode]]</f>
        <v>6-001.3d</v>
      </c>
      <c r="C12" s="974">
        <f>Inek2021A3[[#This Row],[Betrag2]]</f>
        <v>146.32</v>
      </c>
      <c r="D12" s="975" t="s">
        <v>644</v>
      </c>
      <c r="E12" s="975" t="s">
        <v>645</v>
      </c>
      <c r="F12" s="975" t="s">
        <v>647</v>
      </c>
      <c r="G12" s="975" t="s">
        <v>648</v>
      </c>
      <c r="H12" s="975" t="s">
        <v>649</v>
      </c>
      <c r="I12" s="974">
        <v>146.32</v>
      </c>
    </row>
    <row r="13" spans="1:9" x14ac:dyDescent="0.25">
      <c r="A13" s="975" t="str">
        <f>Inek2021A3[[#This Row],[ZPD2]]</f>
        <v>ZP02.15</v>
      </c>
      <c r="B13" s="975" t="str">
        <f>Inek2021A3[[#This Row],[OPSKode]]</f>
        <v>6-001.3e</v>
      </c>
      <c r="C13" s="974">
        <f>Inek2021A3[[#This Row],[Betrag2]]</f>
        <v>160.47999999999999</v>
      </c>
      <c r="D13" s="975" t="s">
        <v>644</v>
      </c>
      <c r="E13" s="975" t="s">
        <v>645</v>
      </c>
      <c r="F13" s="975" t="s">
        <v>650</v>
      </c>
      <c r="G13" s="975" t="s">
        <v>651</v>
      </c>
      <c r="H13" s="975" t="s">
        <v>652</v>
      </c>
      <c r="I13" s="974">
        <v>160.47999999999999</v>
      </c>
    </row>
    <row r="14" spans="1:9" x14ac:dyDescent="0.25">
      <c r="A14" s="975" t="str">
        <f>Inek2021A3[[#This Row],[ZPD2]]</f>
        <v>ZP02.16</v>
      </c>
      <c r="B14" s="975" t="str">
        <f>Inek2021A3[[#This Row],[OPSKode]]</f>
        <v>6-001.3f</v>
      </c>
      <c r="C14" s="974">
        <f>Inek2021A3[[#This Row],[Betrag2]]</f>
        <v>174.64</v>
      </c>
      <c r="D14" s="975" t="s">
        <v>644</v>
      </c>
      <c r="E14" s="975" t="s">
        <v>645</v>
      </c>
      <c r="F14" s="975" t="s">
        <v>653</v>
      </c>
      <c r="G14" s="975" t="s">
        <v>654</v>
      </c>
      <c r="H14" s="975" t="s">
        <v>655</v>
      </c>
      <c r="I14" s="974">
        <v>174.64</v>
      </c>
    </row>
    <row r="15" spans="1:9" x14ac:dyDescent="0.25">
      <c r="A15" s="975" t="str">
        <f>Inek2021A3[[#This Row],[ZPD2]]</f>
        <v>ZP02.17</v>
      </c>
      <c r="B15" s="975" t="str">
        <f>Inek2021A3[[#This Row],[OPSKode]]</f>
        <v>6-001.3g</v>
      </c>
      <c r="C15" s="974">
        <f>Inek2021A3[[#This Row],[Betrag2]]</f>
        <v>188.8</v>
      </c>
      <c r="D15" s="975" t="s">
        <v>644</v>
      </c>
      <c r="E15" s="975" t="s">
        <v>645</v>
      </c>
      <c r="F15" s="975" t="s">
        <v>656</v>
      </c>
      <c r="G15" s="975" t="s">
        <v>657</v>
      </c>
      <c r="H15" s="975" t="s">
        <v>658</v>
      </c>
      <c r="I15" s="974">
        <v>188.8</v>
      </c>
    </row>
    <row r="16" spans="1:9" x14ac:dyDescent="0.25">
      <c r="A16" s="975" t="str">
        <f>Inek2021A3[[#This Row],[ZPD2]]</f>
        <v>ZP02.18</v>
      </c>
      <c r="B16" s="975" t="str">
        <f>Inek2021A3[[#This Row],[OPSKode]]</f>
        <v>6-001.3h</v>
      </c>
      <c r="C16" s="974">
        <f>Inek2021A3[[#This Row],[Betrag2]]</f>
        <v>202.96</v>
      </c>
      <c r="D16" s="975" t="s">
        <v>644</v>
      </c>
      <c r="E16" s="975" t="s">
        <v>645</v>
      </c>
      <c r="F16" s="975" t="s">
        <v>659</v>
      </c>
      <c r="G16" s="975" t="s">
        <v>660</v>
      </c>
      <c r="H16" s="975" t="s">
        <v>661</v>
      </c>
      <c r="I16" s="974">
        <v>202.96</v>
      </c>
    </row>
    <row r="17" spans="1:9" x14ac:dyDescent="0.25">
      <c r="A17" s="975" t="str">
        <f>Inek2021A3[[#This Row],[ZPD2]]</f>
        <v>ZP02.19</v>
      </c>
      <c r="B17" s="975" t="str">
        <f>Inek2021A3[[#This Row],[OPSKode]]</f>
        <v>6-001.3j</v>
      </c>
      <c r="C17" s="974">
        <f>Inek2021A3[[#This Row],[Betrag2]]</f>
        <v>217.12</v>
      </c>
      <c r="D17" s="975" t="s">
        <v>644</v>
      </c>
      <c r="E17" s="975" t="s">
        <v>645</v>
      </c>
      <c r="F17" s="975" t="s">
        <v>662</v>
      </c>
      <c r="G17" s="975" t="s">
        <v>663</v>
      </c>
      <c r="H17" s="975" t="s">
        <v>664</v>
      </c>
      <c r="I17" s="974">
        <v>217.12</v>
      </c>
    </row>
    <row r="18" spans="1:9" x14ac:dyDescent="0.25">
      <c r="C18" s="974"/>
      <c r="D18" s="975" t="s">
        <v>665</v>
      </c>
      <c r="E18" s="975" t="s">
        <v>666</v>
      </c>
      <c r="H18" s="975" t="s">
        <v>667</v>
      </c>
    </row>
    <row r="19" spans="1:9" x14ac:dyDescent="0.25">
      <c r="A19" s="975" t="str">
        <f>Inek2021A3[[#This Row],[ZPD2]]</f>
        <v>ZP04.02</v>
      </c>
      <c r="B19" s="975" t="str">
        <f>Inek2021A3[[#This Row],[OPSKode]]</f>
        <v>8-812.53</v>
      </c>
      <c r="C19" s="974">
        <f>Inek2021A3[[#This Row],[Betrag2]]</f>
        <v>868.28</v>
      </c>
      <c r="D19" s="975" t="s">
        <v>665</v>
      </c>
      <c r="E19" s="975" t="s">
        <v>666</v>
      </c>
      <c r="F19" s="975" t="s">
        <v>668</v>
      </c>
      <c r="G19" s="975" t="s">
        <v>669</v>
      </c>
      <c r="H19" s="975" t="s">
        <v>670</v>
      </c>
      <c r="I19" s="974">
        <v>868.28</v>
      </c>
    </row>
    <row r="20" spans="1:9" x14ac:dyDescent="0.25">
      <c r="A20" s="975" t="str">
        <f>Inek2021A3[[#This Row],[ZPD2]]</f>
        <v>ZP04.03</v>
      </c>
      <c r="B20" s="975" t="str">
        <f>Inek2021A3[[#This Row],[OPSKode]]</f>
        <v>8-812.54</v>
      </c>
      <c r="C20" s="974">
        <f>Inek2021A3[[#This Row],[Betrag2]]</f>
        <v>1103.45</v>
      </c>
      <c r="D20" s="975" t="s">
        <v>665</v>
      </c>
      <c r="E20" s="975" t="s">
        <v>666</v>
      </c>
      <c r="F20" s="975" t="s">
        <v>671</v>
      </c>
      <c r="G20" s="975" t="s">
        <v>672</v>
      </c>
      <c r="H20" s="975" t="s">
        <v>673</v>
      </c>
      <c r="I20" s="974">
        <v>1103.45</v>
      </c>
    </row>
    <row r="21" spans="1:9" x14ac:dyDescent="0.25">
      <c r="A21" s="975" t="str">
        <f>Inek2021A3[[#This Row],[ZPD2]]</f>
        <v>ZP04.04</v>
      </c>
      <c r="B21" s="975" t="str">
        <f>Inek2021A3[[#This Row],[OPSKode]]</f>
        <v>8-812.55</v>
      </c>
      <c r="C21" s="974">
        <f>Inek2021A3[[#This Row],[Betrag2]]</f>
        <v>1331.75</v>
      </c>
      <c r="D21" s="975" t="s">
        <v>665</v>
      </c>
      <c r="E21" s="975" t="s">
        <v>666</v>
      </c>
      <c r="F21" s="975" t="s">
        <v>674</v>
      </c>
      <c r="G21" s="975" t="s">
        <v>675</v>
      </c>
      <c r="H21" s="975" t="s">
        <v>676</v>
      </c>
      <c r="I21" s="974">
        <v>1331.75</v>
      </c>
    </row>
    <row r="22" spans="1:9" x14ac:dyDescent="0.25">
      <c r="A22" s="975" t="str">
        <f>Inek2021A3[[#This Row],[ZPD2]]</f>
        <v>ZP04.05</v>
      </c>
      <c r="B22" s="975" t="str">
        <f>Inek2021A3[[#This Row],[OPSKode]]</f>
        <v>8-812.56</v>
      </c>
      <c r="C22" s="974">
        <f>Inek2021A3[[#This Row],[Betrag2]]</f>
        <v>1560.05</v>
      </c>
      <c r="D22" s="975" t="s">
        <v>665</v>
      </c>
      <c r="E22" s="975" t="s">
        <v>666</v>
      </c>
      <c r="F22" s="975" t="s">
        <v>677</v>
      </c>
      <c r="G22" s="975" t="s">
        <v>678</v>
      </c>
      <c r="H22" s="975" t="s">
        <v>679</v>
      </c>
      <c r="I22" s="974">
        <v>1560.05</v>
      </c>
    </row>
    <row r="23" spans="1:9" x14ac:dyDescent="0.25">
      <c r="A23" s="975" t="str">
        <f>Inek2021A3[[#This Row],[ZPD2]]</f>
        <v>ZP04.06</v>
      </c>
      <c r="B23" s="975" t="str">
        <f>Inek2021A3[[#This Row],[OPSKode]]</f>
        <v>8-812.57</v>
      </c>
      <c r="C23" s="974">
        <f>Inek2021A3[[#This Row],[Betrag2]]</f>
        <v>1788.35</v>
      </c>
      <c r="D23" s="975" t="s">
        <v>665</v>
      </c>
      <c r="E23" s="975" t="s">
        <v>666</v>
      </c>
      <c r="F23" s="975" t="s">
        <v>680</v>
      </c>
      <c r="G23" s="975" t="s">
        <v>681</v>
      </c>
      <c r="H23" s="975" t="s">
        <v>682</v>
      </c>
      <c r="I23" s="974">
        <v>1788.35</v>
      </c>
    </row>
    <row r="24" spans="1:9" x14ac:dyDescent="0.25">
      <c r="A24" s="975" t="str">
        <f>Inek2021A3[[#This Row],[ZPD2]]</f>
        <v>ZP04.07</v>
      </c>
      <c r="B24" s="975" t="str">
        <f>Inek2021A3[[#This Row],[OPSKode]]</f>
        <v>8-812.58</v>
      </c>
      <c r="C24" s="974">
        <f>Inek2021A3[[#This Row],[Betrag2]]</f>
        <v>2016.12</v>
      </c>
      <c r="D24" s="975" t="s">
        <v>665</v>
      </c>
      <c r="E24" s="975" t="s">
        <v>666</v>
      </c>
      <c r="F24" s="975" t="s">
        <v>683</v>
      </c>
      <c r="G24" s="975" t="s">
        <v>684</v>
      </c>
      <c r="H24" s="975" t="s">
        <v>685</v>
      </c>
      <c r="I24" s="974">
        <v>2016.12</v>
      </c>
    </row>
    <row r="25" spans="1:9" x14ac:dyDescent="0.25">
      <c r="A25" s="975" t="str">
        <f>Inek2021A3[[#This Row],[ZPD2]]</f>
        <v>ZP04.08</v>
      </c>
      <c r="B25" s="975" t="str">
        <f>Inek2021A3[[#This Row],[OPSKode]]</f>
        <v>8-812.59</v>
      </c>
      <c r="C25" s="974">
        <f>Inek2021A3[[#This Row],[Betrag2]]</f>
        <v>2241.42</v>
      </c>
      <c r="D25" s="975" t="s">
        <v>665</v>
      </c>
      <c r="E25" s="975" t="s">
        <v>666</v>
      </c>
      <c r="F25" s="975" t="s">
        <v>686</v>
      </c>
      <c r="G25" s="975" t="s">
        <v>687</v>
      </c>
      <c r="H25" s="975" t="s">
        <v>688</v>
      </c>
      <c r="I25" s="974">
        <v>2241.42</v>
      </c>
    </row>
    <row r="26" spans="1:9" x14ac:dyDescent="0.25">
      <c r="A26" s="975" t="str">
        <f>Inek2021A3[[#This Row],[ZPD2]]</f>
        <v>ZP04.09</v>
      </c>
      <c r="B26" s="975" t="str">
        <f>Inek2021A3[[#This Row],[OPSKode]]</f>
        <v>8-812.5a</v>
      </c>
      <c r="C26" s="974">
        <f>Inek2021A3[[#This Row],[Betrag2]]</f>
        <v>2777.65</v>
      </c>
      <c r="D26" s="975" t="s">
        <v>665</v>
      </c>
      <c r="E26" s="975" t="s">
        <v>666</v>
      </c>
      <c r="F26" s="975" t="s">
        <v>689</v>
      </c>
      <c r="G26" s="975" t="s">
        <v>690</v>
      </c>
      <c r="H26" s="975" t="s">
        <v>691</v>
      </c>
      <c r="I26" s="974">
        <v>2777.65</v>
      </c>
    </row>
    <row r="27" spans="1:9" x14ac:dyDescent="0.25">
      <c r="A27" s="975" t="str">
        <f>Inek2021A3[[#This Row],[ZPD2]]</f>
        <v>ZP04.10</v>
      </c>
      <c r="B27" s="975" t="str">
        <f>Inek2021A3[[#This Row],[OPSKode]]</f>
        <v>8-812.5b</v>
      </c>
      <c r="C27" s="974">
        <f>Inek2021A3[[#This Row],[Betrag2]]</f>
        <v>3919.15</v>
      </c>
      <c r="D27" s="975" t="s">
        <v>665</v>
      </c>
      <c r="E27" s="975" t="s">
        <v>666</v>
      </c>
      <c r="F27" s="975" t="s">
        <v>692</v>
      </c>
      <c r="G27" s="975" t="s">
        <v>693</v>
      </c>
      <c r="H27" s="975" t="s">
        <v>694</v>
      </c>
      <c r="I27" s="974">
        <v>3919.15</v>
      </c>
    </row>
    <row r="28" spans="1:9" x14ac:dyDescent="0.25">
      <c r="A28" s="975" t="str">
        <f>Inek2021A3[[#This Row],[ZPD2]]</f>
        <v>ZP04.11</v>
      </c>
      <c r="B28" s="975" t="str">
        <f>Inek2021A3[[#This Row],[OPSKode]]</f>
        <v>8-812.5c</v>
      </c>
      <c r="C28" s="974">
        <f>Inek2021A3[[#This Row],[Betrag2]]</f>
        <v>5060.6499999999996</v>
      </c>
      <c r="D28" s="975" t="s">
        <v>665</v>
      </c>
      <c r="E28" s="975" t="s">
        <v>666</v>
      </c>
      <c r="F28" s="975" t="s">
        <v>695</v>
      </c>
      <c r="G28" s="975" t="s">
        <v>696</v>
      </c>
      <c r="H28" s="975" t="s">
        <v>697</v>
      </c>
      <c r="I28" s="974">
        <v>5060.6499999999996</v>
      </c>
    </row>
    <row r="29" spans="1:9" x14ac:dyDescent="0.25">
      <c r="A29" s="975" t="str">
        <f>Inek2021A3[[#This Row],[ZPD2]]</f>
        <v>ZP04.12</v>
      </c>
      <c r="B29" s="975" t="str">
        <f>Inek2021A3[[#This Row],[OPSKode]]</f>
        <v>8-812.5d</v>
      </c>
      <c r="C29" s="974">
        <f>Inek2021A3[[#This Row],[Betrag2]]</f>
        <v>6202.15</v>
      </c>
      <c r="D29" s="975" t="s">
        <v>665</v>
      </c>
      <c r="E29" s="975" t="s">
        <v>666</v>
      </c>
      <c r="F29" s="975" t="s">
        <v>698</v>
      </c>
      <c r="G29" s="975" t="s">
        <v>699</v>
      </c>
      <c r="H29" s="975" t="s">
        <v>700</v>
      </c>
      <c r="I29" s="974">
        <v>6202.15</v>
      </c>
    </row>
    <row r="30" spans="1:9" x14ac:dyDescent="0.25">
      <c r="A30" s="975" t="str">
        <f>Inek2021A3[[#This Row],[ZPD2]]</f>
        <v>ZP04.13</v>
      </c>
      <c r="C30" s="976" t="s">
        <v>701</v>
      </c>
      <c r="D30" s="975" t="s">
        <v>665</v>
      </c>
      <c r="E30" s="975" t="s">
        <v>666</v>
      </c>
      <c r="F30" s="975" t="s">
        <v>702</v>
      </c>
      <c r="H30" s="975" t="s">
        <v>703</v>
      </c>
    </row>
    <row r="31" spans="1:9" x14ac:dyDescent="0.25">
      <c r="A31" s="975" t="str">
        <f>Inek2021A3[[#This Row],[ZPD2]]</f>
        <v>ZP04.14</v>
      </c>
      <c r="B31" s="975" t="str">
        <f>Inek2021A3[[#This Row],[OPSKode]]</f>
        <v>8-812.5f</v>
      </c>
      <c r="C31" s="974">
        <f>Inek2021A3[[#This Row],[Betrag2]]</f>
        <v>7533.9</v>
      </c>
      <c r="D31" s="975" t="s">
        <v>665</v>
      </c>
      <c r="E31" s="975" t="s">
        <v>666</v>
      </c>
      <c r="F31" s="975" t="s">
        <v>704</v>
      </c>
      <c r="G31" s="975" t="s">
        <v>705</v>
      </c>
      <c r="H31" s="975" t="s">
        <v>706</v>
      </c>
      <c r="I31" s="974">
        <v>7533.9</v>
      </c>
    </row>
    <row r="32" spans="1:9" x14ac:dyDescent="0.25">
      <c r="A32" s="975" t="str">
        <f>Inek2021A3[[#This Row],[ZPD2]]</f>
        <v>ZP04.15</v>
      </c>
      <c r="B32" s="975" t="str">
        <f>Inek2021A3[[#This Row],[OPSKode]]</f>
        <v>8-812.5g</v>
      </c>
      <c r="C32" s="974">
        <f>Inek2021A3[[#This Row],[Betrag2]]</f>
        <v>9816.9</v>
      </c>
      <c r="D32" s="975" t="s">
        <v>665</v>
      </c>
      <c r="E32" s="975" t="s">
        <v>666</v>
      </c>
      <c r="F32" s="975" t="s">
        <v>707</v>
      </c>
      <c r="G32" s="975" t="s">
        <v>708</v>
      </c>
      <c r="H32" s="975" t="s">
        <v>709</v>
      </c>
      <c r="I32" s="974">
        <v>9816.9</v>
      </c>
    </row>
    <row r="33" spans="1:9" x14ac:dyDescent="0.25">
      <c r="A33" s="975" t="str">
        <f>Inek2021A3[[#This Row],[ZPD2]]</f>
        <v>ZP04.16</v>
      </c>
      <c r="B33" s="975" t="str">
        <f>Inek2021A3[[#This Row],[OPSKode]]</f>
        <v>8-812.5h</v>
      </c>
      <c r="C33" s="974">
        <f>Inek2021A3[[#This Row],[Betrag2]]</f>
        <v>12099.9</v>
      </c>
      <c r="D33" s="975" t="s">
        <v>665</v>
      </c>
      <c r="E33" s="975" t="s">
        <v>666</v>
      </c>
      <c r="F33" s="975" t="s">
        <v>710</v>
      </c>
      <c r="G33" s="975" t="s">
        <v>711</v>
      </c>
      <c r="H33" s="975" t="s">
        <v>712</v>
      </c>
      <c r="I33" s="974">
        <v>12099.9</v>
      </c>
    </row>
    <row r="34" spans="1:9" x14ac:dyDescent="0.25">
      <c r="A34" s="975" t="str">
        <f>Inek2021A3[[#This Row],[ZPD2]]</f>
        <v>ZP04.17</v>
      </c>
      <c r="B34" s="975" t="str">
        <f>Inek2021A3[[#This Row],[OPSKode]]</f>
        <v>8-812.5j</v>
      </c>
      <c r="C34" s="974">
        <f>Inek2021A3[[#This Row],[Betrag2]]</f>
        <v>14953.65</v>
      </c>
      <c r="D34" s="975" t="s">
        <v>665</v>
      </c>
      <c r="E34" s="975" t="s">
        <v>666</v>
      </c>
      <c r="F34" s="975" t="s">
        <v>713</v>
      </c>
      <c r="G34" s="975" t="s">
        <v>714</v>
      </c>
      <c r="H34" s="975" t="s">
        <v>715</v>
      </c>
      <c r="I34" s="974">
        <v>14953.65</v>
      </c>
    </row>
    <row r="35" spans="1:9" x14ac:dyDescent="0.25">
      <c r="A35" s="975" t="str">
        <f>Inek2021A3[[#This Row],[ZPD2]]</f>
        <v>ZP04.18</v>
      </c>
      <c r="B35" s="975" t="str">
        <f>Inek2021A3[[#This Row],[OPSKode]]</f>
        <v>8-812.5k</v>
      </c>
      <c r="C35" s="974">
        <f>Inek2021A3[[#This Row],[Betrag2]]</f>
        <v>19519.650000000001</v>
      </c>
      <c r="D35" s="975" t="s">
        <v>665</v>
      </c>
      <c r="E35" s="975" t="s">
        <v>666</v>
      </c>
      <c r="F35" s="975" t="s">
        <v>716</v>
      </c>
      <c r="G35" s="975" t="s">
        <v>717</v>
      </c>
      <c r="H35" s="975" t="s">
        <v>718</v>
      </c>
      <c r="I35" s="974">
        <v>19519.650000000001</v>
      </c>
    </row>
    <row r="36" spans="1:9" x14ac:dyDescent="0.25">
      <c r="A36" s="975" t="str">
        <f>Inek2021A3[[#This Row],[ZPD2]]</f>
        <v>ZP04.19</v>
      </c>
      <c r="B36" s="975" t="str">
        <f>Inek2021A3[[#This Row],[OPSKode]]</f>
        <v>8-812.5m</v>
      </c>
      <c r="C36" s="974">
        <f>Inek2021A3[[#This Row],[Betrag2]]</f>
        <v>24085.65</v>
      </c>
      <c r="D36" s="975" t="s">
        <v>665</v>
      </c>
      <c r="E36" s="975" t="s">
        <v>666</v>
      </c>
      <c r="F36" s="975" t="s">
        <v>719</v>
      </c>
      <c r="G36" s="975" t="s">
        <v>720</v>
      </c>
      <c r="H36" s="975" t="s">
        <v>721</v>
      </c>
      <c r="I36" s="974">
        <v>24085.65</v>
      </c>
    </row>
    <row r="37" spans="1:9" x14ac:dyDescent="0.25">
      <c r="A37" s="975" t="str">
        <f>Inek2021A3[[#This Row],[ZPD2]]</f>
        <v>ZP04.20</v>
      </c>
      <c r="B37" s="975" t="str">
        <f>Inek2021A3[[#This Row],[OPSKode]]</f>
        <v>8-812.5n</v>
      </c>
      <c r="C37" s="974">
        <f>Inek2021A3[[#This Row],[Betrag2]]</f>
        <v>28651.65</v>
      </c>
      <c r="D37" s="975" t="s">
        <v>665</v>
      </c>
      <c r="E37" s="975" t="s">
        <v>666</v>
      </c>
      <c r="F37" s="975" t="s">
        <v>722</v>
      </c>
      <c r="G37" s="975" t="s">
        <v>723</v>
      </c>
      <c r="H37" s="975" t="s">
        <v>724</v>
      </c>
      <c r="I37" s="974">
        <v>28651.65</v>
      </c>
    </row>
    <row r="38" spans="1:9" x14ac:dyDescent="0.25">
      <c r="A38" s="975" t="str">
        <f>Inek2021A3[[#This Row],[ZPD2]]</f>
        <v>ZP04.21</v>
      </c>
      <c r="B38" s="975" t="str">
        <f>Inek2021A3[[#This Row],[OPSKode]]</f>
        <v>8-812.5p</v>
      </c>
      <c r="C38" s="974">
        <f>Inek2021A3[[#This Row],[Betrag2]]</f>
        <v>33217.65</v>
      </c>
      <c r="D38" s="975" t="s">
        <v>665</v>
      </c>
      <c r="E38" s="975" t="s">
        <v>666</v>
      </c>
      <c r="F38" s="975" t="s">
        <v>725</v>
      </c>
      <c r="G38" s="975" t="s">
        <v>726</v>
      </c>
      <c r="H38" s="975" t="s">
        <v>727</v>
      </c>
      <c r="I38" s="974">
        <v>33217.65</v>
      </c>
    </row>
    <row r="39" spans="1:9" x14ac:dyDescent="0.25">
      <c r="A39" s="975" t="str">
        <f>Inek2021A3[[#This Row],[ZPD2]]</f>
        <v>ZP04.22</v>
      </c>
      <c r="B39" s="975" t="str">
        <f>Inek2021A3[[#This Row],[OPSKode]]</f>
        <v>8-812.5q</v>
      </c>
      <c r="C39" s="974">
        <f>Inek2021A3[[#This Row],[Betrag2]]</f>
        <v>38925.15</v>
      </c>
      <c r="D39" s="975" t="s">
        <v>665</v>
      </c>
      <c r="E39" s="975" t="s">
        <v>666</v>
      </c>
      <c r="F39" s="975" t="s">
        <v>728</v>
      </c>
      <c r="G39" s="975" t="s">
        <v>729</v>
      </c>
      <c r="H39" s="975" t="s">
        <v>730</v>
      </c>
      <c r="I39" s="974">
        <v>38925.15</v>
      </c>
    </row>
    <row r="40" spans="1:9" x14ac:dyDescent="0.25">
      <c r="A40" s="975" t="str">
        <f>Inek2021A3[[#This Row],[ZPD2]]</f>
        <v>ZP04.23</v>
      </c>
      <c r="B40" s="975" t="str">
        <f>Inek2021A3[[#This Row],[OPSKode]]</f>
        <v>8-812.5r</v>
      </c>
      <c r="C40" s="974">
        <f>Inek2021A3[[#This Row],[Betrag2]]</f>
        <v>48057.15</v>
      </c>
      <c r="D40" s="975" t="s">
        <v>665</v>
      </c>
      <c r="E40" s="975" t="s">
        <v>666</v>
      </c>
      <c r="F40" s="975" t="s">
        <v>731</v>
      </c>
      <c r="G40" s="975" t="s">
        <v>732</v>
      </c>
      <c r="H40" s="975" t="s">
        <v>733</v>
      </c>
      <c r="I40" s="974">
        <v>48057.15</v>
      </c>
    </row>
    <row r="41" spans="1:9" x14ac:dyDescent="0.25">
      <c r="C41" s="974"/>
      <c r="D41" s="975" t="s">
        <v>734</v>
      </c>
      <c r="E41" s="975" t="s">
        <v>735</v>
      </c>
      <c r="H41" s="975" t="s">
        <v>736</v>
      </c>
    </row>
    <row r="42" spans="1:9" x14ac:dyDescent="0.25">
      <c r="A42" s="975" t="str">
        <f>Inek2021A3[[#This Row],[ZPD2]]</f>
        <v>ZP07.01</v>
      </c>
      <c r="B42" s="975" t="str">
        <f>Inek2021A3[[#This Row],[OPSKode]]</f>
        <v>8-810.g1</v>
      </c>
      <c r="C42" s="974">
        <f>Inek2021A3[[#This Row],[Betrag2]]</f>
        <v>148.75</v>
      </c>
      <c r="D42" s="975" t="s">
        <v>734</v>
      </c>
      <c r="E42" s="975" t="s">
        <v>735</v>
      </c>
      <c r="F42" s="975" t="s">
        <v>737</v>
      </c>
      <c r="G42" s="975" t="s">
        <v>738</v>
      </c>
      <c r="H42" s="975" t="s">
        <v>739</v>
      </c>
      <c r="I42" s="974">
        <v>148.75</v>
      </c>
    </row>
    <row r="43" spans="1:9" x14ac:dyDescent="0.25">
      <c r="A43" s="975" t="str">
        <f>Inek2021A3[[#This Row],[ZPD2]]</f>
        <v>ZP07.02</v>
      </c>
      <c r="B43" s="975" t="str">
        <f>Inek2021A3[[#This Row],[OPSKode]]</f>
        <v>8-810.g2</v>
      </c>
      <c r="C43" s="974">
        <f>Inek2021A3[[#This Row],[Betrag2]]</f>
        <v>238</v>
      </c>
      <c r="D43" s="975" t="s">
        <v>734</v>
      </c>
      <c r="E43" s="975" t="s">
        <v>735</v>
      </c>
      <c r="F43" s="975" t="s">
        <v>740</v>
      </c>
      <c r="G43" s="975" t="s">
        <v>741</v>
      </c>
      <c r="H43" s="975" t="s">
        <v>742</v>
      </c>
      <c r="I43" s="974">
        <v>238</v>
      </c>
    </row>
    <row r="44" spans="1:9" x14ac:dyDescent="0.25">
      <c r="A44" s="975" t="str">
        <f>Inek2021A3[[#This Row],[ZPD2]]</f>
        <v>ZP07.03</v>
      </c>
      <c r="B44" s="975" t="str">
        <f>Inek2021A3[[#This Row],[OPSKode]]</f>
        <v>8-810.g3</v>
      </c>
      <c r="C44" s="974">
        <f>Inek2021A3[[#This Row],[Betrag2]]</f>
        <v>337.17</v>
      </c>
      <c r="D44" s="975" t="s">
        <v>734</v>
      </c>
      <c r="E44" s="975" t="s">
        <v>735</v>
      </c>
      <c r="F44" s="975" t="s">
        <v>743</v>
      </c>
      <c r="G44" s="975" t="s">
        <v>744</v>
      </c>
      <c r="H44" s="975" t="s">
        <v>745</v>
      </c>
      <c r="I44" s="974">
        <v>337.17</v>
      </c>
    </row>
    <row r="45" spans="1:9" x14ac:dyDescent="0.25">
      <c r="A45" s="975" t="str">
        <f>Inek2021A3[[#This Row],[ZPD2]]</f>
        <v>ZP07.04</v>
      </c>
      <c r="B45" s="975" t="str">
        <f>Inek2021A3[[#This Row],[OPSKode]]</f>
        <v>8-810.g4</v>
      </c>
      <c r="C45" s="974">
        <f>Inek2021A3[[#This Row],[Betrag2]]</f>
        <v>476</v>
      </c>
      <c r="D45" s="975" t="s">
        <v>734</v>
      </c>
      <c r="E45" s="975" t="s">
        <v>735</v>
      </c>
      <c r="F45" s="975" t="s">
        <v>746</v>
      </c>
      <c r="G45" s="975" t="s">
        <v>747</v>
      </c>
      <c r="H45" s="975" t="s">
        <v>748</v>
      </c>
      <c r="I45" s="974">
        <v>476</v>
      </c>
    </row>
    <row r="46" spans="1:9" x14ac:dyDescent="0.25">
      <c r="A46" s="975" t="str">
        <f>Inek2021A3[[#This Row],[ZPD2]]</f>
        <v>ZP07.05</v>
      </c>
      <c r="B46" s="975" t="str">
        <f>Inek2021A3[[#This Row],[OPSKode]]</f>
        <v>8-810.g5</v>
      </c>
      <c r="C46" s="974">
        <f>Inek2021A3[[#This Row],[Betrag2]]</f>
        <v>694.17</v>
      </c>
      <c r="D46" s="975" t="s">
        <v>734</v>
      </c>
      <c r="E46" s="975" t="s">
        <v>735</v>
      </c>
      <c r="F46" s="975" t="s">
        <v>749</v>
      </c>
      <c r="G46" s="975" t="s">
        <v>750</v>
      </c>
      <c r="H46" s="975" t="s">
        <v>751</v>
      </c>
      <c r="I46" s="974">
        <v>694.17</v>
      </c>
    </row>
    <row r="47" spans="1:9" x14ac:dyDescent="0.25">
      <c r="A47" s="975" t="str">
        <f>Inek2021A3[[#This Row],[ZPD2]]</f>
        <v>ZP07.06</v>
      </c>
      <c r="B47" s="975" t="str">
        <f>Inek2021A3[[#This Row],[OPSKode]]</f>
        <v>8-810.g6</v>
      </c>
      <c r="C47" s="974">
        <f>Inek2021A3[[#This Row],[Betrag2]]</f>
        <v>991.67</v>
      </c>
      <c r="D47" s="975" t="s">
        <v>734</v>
      </c>
      <c r="E47" s="975" t="s">
        <v>735</v>
      </c>
      <c r="F47" s="975" t="s">
        <v>752</v>
      </c>
      <c r="G47" s="975" t="s">
        <v>753</v>
      </c>
      <c r="H47" s="975" t="s">
        <v>754</v>
      </c>
      <c r="I47" s="974">
        <v>991.67</v>
      </c>
    </row>
    <row r="48" spans="1:9" x14ac:dyDescent="0.25">
      <c r="A48" s="975" t="str">
        <f>Inek2021A3[[#This Row],[ZPD2]]</f>
        <v>ZP07.07</v>
      </c>
      <c r="B48" s="975" t="str">
        <f>Inek2021A3[[#This Row],[OPSKode]]</f>
        <v>8-810.g7</v>
      </c>
      <c r="C48" s="974">
        <f>Inek2021A3[[#This Row],[Betrag2]]</f>
        <v>1289.17</v>
      </c>
      <c r="D48" s="975" t="s">
        <v>734</v>
      </c>
      <c r="E48" s="975" t="s">
        <v>735</v>
      </c>
      <c r="F48" s="975" t="s">
        <v>755</v>
      </c>
      <c r="G48" s="975" t="s">
        <v>756</v>
      </c>
      <c r="H48" s="975" t="s">
        <v>757</v>
      </c>
      <c r="I48" s="974">
        <v>1289.17</v>
      </c>
    </row>
    <row r="49" spans="1:9" x14ac:dyDescent="0.25">
      <c r="A49" s="975" t="str">
        <f>Inek2021A3[[#This Row],[ZPD2]]</f>
        <v>ZP07.08</v>
      </c>
      <c r="B49" s="975" t="str">
        <f>Inek2021A3[[#This Row],[OPSKode]]</f>
        <v>8-810.g8</v>
      </c>
      <c r="C49" s="974">
        <f>Inek2021A3[[#This Row],[Betrag2]]</f>
        <v>1586.67</v>
      </c>
      <c r="D49" s="975" t="s">
        <v>734</v>
      </c>
      <c r="E49" s="975" t="s">
        <v>735</v>
      </c>
      <c r="F49" s="975" t="s">
        <v>758</v>
      </c>
      <c r="G49" s="975" t="s">
        <v>759</v>
      </c>
      <c r="H49" s="975" t="s">
        <v>760</v>
      </c>
      <c r="I49" s="974">
        <v>1586.67</v>
      </c>
    </row>
    <row r="50" spans="1:9" x14ac:dyDescent="0.25">
      <c r="A50" s="975" t="str">
        <f>Inek2021A3[[#This Row],[ZPD2]]</f>
        <v>ZP07.09</v>
      </c>
      <c r="B50" s="975" t="str">
        <f>Inek2021A3[[#This Row],[OPSKode]]</f>
        <v>8-810.ga</v>
      </c>
      <c r="C50" s="974">
        <f>Inek2021A3[[#This Row],[Betrag2]]</f>
        <v>1983.33</v>
      </c>
      <c r="D50" s="975" t="s">
        <v>734</v>
      </c>
      <c r="E50" s="975" t="s">
        <v>735</v>
      </c>
      <c r="F50" s="975" t="s">
        <v>761</v>
      </c>
      <c r="G50" s="975" t="s">
        <v>762</v>
      </c>
      <c r="H50" s="975" t="s">
        <v>763</v>
      </c>
      <c r="I50" s="974">
        <v>1983.33</v>
      </c>
    </row>
    <row r="51" spans="1:9" x14ac:dyDescent="0.25">
      <c r="A51" s="975" t="str">
        <f>Inek2021A3[[#This Row],[ZPD2]]</f>
        <v>ZP07.10</v>
      </c>
      <c r="B51" s="975" t="str">
        <f>Inek2021A3[[#This Row],[OPSKode]]</f>
        <v>8-810.gb</v>
      </c>
      <c r="C51" s="974">
        <f>Inek2021A3[[#This Row],[Betrag2]]</f>
        <v>2578.33</v>
      </c>
      <c r="D51" s="975" t="s">
        <v>734</v>
      </c>
      <c r="E51" s="975" t="s">
        <v>735</v>
      </c>
      <c r="F51" s="975" t="s">
        <v>764</v>
      </c>
      <c r="G51" s="975" t="s">
        <v>765</v>
      </c>
      <c r="H51" s="975" t="s">
        <v>766</v>
      </c>
      <c r="I51" s="974">
        <v>2578.33</v>
      </c>
    </row>
    <row r="52" spans="1:9" x14ac:dyDescent="0.25">
      <c r="A52" s="975" t="str">
        <f>Inek2021A3[[#This Row],[ZPD2]]</f>
        <v>ZP07.11</v>
      </c>
      <c r="B52" s="975" t="str">
        <f>Inek2021A3[[#This Row],[OPSKode]]</f>
        <v>8-810.gc</v>
      </c>
      <c r="C52" s="974">
        <f>Inek2021A3[[#This Row],[Betrag2]]</f>
        <v>3173.33</v>
      </c>
      <c r="D52" s="975" t="s">
        <v>734</v>
      </c>
      <c r="E52" s="975" t="s">
        <v>735</v>
      </c>
      <c r="F52" s="975" t="s">
        <v>767</v>
      </c>
      <c r="G52" s="975" t="s">
        <v>768</v>
      </c>
      <c r="H52" s="975" t="s">
        <v>769</v>
      </c>
      <c r="I52" s="974">
        <v>3173.33</v>
      </c>
    </row>
    <row r="53" spans="1:9" x14ac:dyDescent="0.25">
      <c r="A53" s="975" t="str">
        <f>Inek2021A3[[#This Row],[ZPD2]]</f>
        <v>ZP07.12</v>
      </c>
      <c r="B53" s="975" t="str">
        <f>Inek2021A3[[#This Row],[OPSKode]]</f>
        <v>8-810.gd</v>
      </c>
      <c r="C53" s="974">
        <f>Inek2021A3[[#This Row],[Betrag2]]</f>
        <v>3768.33</v>
      </c>
      <c r="D53" s="975" t="s">
        <v>734</v>
      </c>
      <c r="E53" s="975" t="s">
        <v>735</v>
      </c>
      <c r="F53" s="975" t="s">
        <v>770</v>
      </c>
      <c r="G53" s="975" t="s">
        <v>771</v>
      </c>
      <c r="H53" s="975" t="s">
        <v>772</v>
      </c>
      <c r="I53" s="974">
        <v>3768.33</v>
      </c>
    </row>
    <row r="54" spans="1:9" x14ac:dyDescent="0.25">
      <c r="A54" s="975" t="str">
        <f>Inek2021A3[[#This Row],[ZPD2]]</f>
        <v>ZP07.13</v>
      </c>
      <c r="B54" s="975" t="str">
        <f>Inek2021A3[[#This Row],[OPSKode]]</f>
        <v>8-810.ge</v>
      </c>
      <c r="C54" s="974">
        <f>Inek2021A3[[#This Row],[Betrag2]]</f>
        <v>4561.67</v>
      </c>
      <c r="D54" s="975" t="s">
        <v>734</v>
      </c>
      <c r="E54" s="975" t="s">
        <v>735</v>
      </c>
      <c r="F54" s="975" t="s">
        <v>773</v>
      </c>
      <c r="G54" s="975" t="s">
        <v>774</v>
      </c>
      <c r="H54" s="975" t="s">
        <v>775</v>
      </c>
      <c r="I54" s="974">
        <v>4561.67</v>
      </c>
    </row>
    <row r="55" spans="1:9" x14ac:dyDescent="0.25">
      <c r="A55" s="975" t="str">
        <f>Inek2021A3[[#This Row],[ZPD2]]</f>
        <v>ZP07.14</v>
      </c>
      <c r="B55" s="975" t="str">
        <f>Inek2021A3[[#This Row],[OPSKode]]</f>
        <v>8-810.gf</v>
      </c>
      <c r="C55" s="974">
        <f>Inek2021A3[[#This Row],[Betrag2]]</f>
        <v>5751.67</v>
      </c>
      <c r="D55" s="975" t="s">
        <v>734</v>
      </c>
      <c r="E55" s="975" t="s">
        <v>735</v>
      </c>
      <c r="F55" s="975" t="s">
        <v>776</v>
      </c>
      <c r="G55" s="975" t="s">
        <v>777</v>
      </c>
      <c r="H55" s="975" t="s">
        <v>778</v>
      </c>
      <c r="I55" s="974">
        <v>5751.67</v>
      </c>
    </row>
    <row r="56" spans="1:9" x14ac:dyDescent="0.25">
      <c r="A56" s="975" t="str">
        <f>Inek2021A3[[#This Row],[ZPD2]]</f>
        <v>ZP07.15</v>
      </c>
      <c r="B56" s="975" t="str">
        <f>Inek2021A3[[#This Row],[OPSKode]]</f>
        <v>8-810.gg</v>
      </c>
      <c r="C56" s="974">
        <f>Inek2021A3[[#This Row],[Betrag2]]</f>
        <v>6941.67</v>
      </c>
      <c r="D56" s="975" t="s">
        <v>734</v>
      </c>
      <c r="E56" s="975" t="s">
        <v>735</v>
      </c>
      <c r="F56" s="975" t="s">
        <v>779</v>
      </c>
      <c r="G56" s="975" t="s">
        <v>780</v>
      </c>
      <c r="H56" s="975" t="s">
        <v>781</v>
      </c>
      <c r="I56" s="974">
        <v>6941.67</v>
      </c>
    </row>
    <row r="57" spans="1:9" x14ac:dyDescent="0.25">
      <c r="A57" s="975" t="str">
        <f>Inek2021A3[[#This Row],[ZPD2]]</f>
        <v>ZP07.16</v>
      </c>
      <c r="B57" s="975" t="str">
        <f>Inek2021A3[[#This Row],[OPSKode]]</f>
        <v>8-810.gh</v>
      </c>
      <c r="C57" s="974">
        <f>Inek2021A3[[#This Row],[Betrag2]]</f>
        <v>8131.67</v>
      </c>
      <c r="D57" s="975" t="s">
        <v>734</v>
      </c>
      <c r="E57" s="975" t="s">
        <v>735</v>
      </c>
      <c r="F57" s="975" t="s">
        <v>782</v>
      </c>
      <c r="G57" s="975" t="s">
        <v>783</v>
      </c>
      <c r="H57" s="975" t="s">
        <v>784</v>
      </c>
      <c r="I57" s="974">
        <v>8131.67</v>
      </c>
    </row>
    <row r="58" spans="1:9" x14ac:dyDescent="0.25">
      <c r="A58" s="975" t="str">
        <f>Inek2021A3[[#This Row],[ZPD2]]</f>
        <v>ZP07.17</v>
      </c>
      <c r="B58" s="975" t="str">
        <f>Inek2021A3[[#This Row],[OPSKode]]</f>
        <v>8-810.gj</v>
      </c>
      <c r="C58" s="974">
        <f>Inek2021A3[[#This Row],[Betrag2]]</f>
        <v>9321.67</v>
      </c>
      <c r="D58" s="975" t="s">
        <v>734</v>
      </c>
      <c r="E58" s="975" t="s">
        <v>735</v>
      </c>
      <c r="F58" s="975" t="s">
        <v>785</v>
      </c>
      <c r="G58" s="975" t="s">
        <v>786</v>
      </c>
      <c r="H58" s="975" t="s">
        <v>787</v>
      </c>
      <c r="I58" s="974">
        <v>9321.67</v>
      </c>
    </row>
    <row r="59" spans="1:9" x14ac:dyDescent="0.25">
      <c r="C59" s="974"/>
      <c r="D59" s="975" t="s">
        <v>788</v>
      </c>
      <c r="E59" s="975" t="s">
        <v>789</v>
      </c>
      <c r="H59" s="975" t="s">
        <v>790</v>
      </c>
    </row>
    <row r="60" spans="1:9" x14ac:dyDescent="0.25">
      <c r="A60" s="975" t="str">
        <f>Inek2021A3[[#This Row],[ZPD2]]</f>
        <v>ZP08.01</v>
      </c>
      <c r="B60" s="975" t="str">
        <f>Inek2021A3[[#This Row],[OPSKode]]</f>
        <v>6-001.80</v>
      </c>
      <c r="C60" s="974">
        <f>Inek2021A3[[#This Row],[Betrag2]]</f>
        <v>1032.53</v>
      </c>
      <c r="D60" s="975" t="s">
        <v>788</v>
      </c>
      <c r="E60" s="975" t="s">
        <v>789</v>
      </c>
      <c r="F60" s="975" t="s">
        <v>791</v>
      </c>
      <c r="G60" s="975" t="s">
        <v>792</v>
      </c>
      <c r="H60" s="975" t="s">
        <v>793</v>
      </c>
      <c r="I60" s="974">
        <v>1032.53</v>
      </c>
    </row>
    <row r="61" spans="1:9" x14ac:dyDescent="0.25">
      <c r="A61" s="975" t="str">
        <f>Inek2021A3[[#This Row],[ZPD2]]</f>
        <v>ZP08.02</v>
      </c>
      <c r="B61" s="975" t="str">
        <f>Inek2021A3[[#This Row],[OPSKode]]</f>
        <v>6-001.81</v>
      </c>
      <c r="C61" s="974">
        <f>Inek2021A3[[#This Row],[Betrag2]]</f>
        <v>1432.22</v>
      </c>
      <c r="D61" s="975" t="s">
        <v>788</v>
      </c>
      <c r="E61" s="975" t="s">
        <v>789</v>
      </c>
      <c r="F61" s="975" t="s">
        <v>794</v>
      </c>
      <c r="G61" s="975" t="s">
        <v>795</v>
      </c>
      <c r="H61" s="975" t="s">
        <v>796</v>
      </c>
      <c r="I61" s="974">
        <v>1432.22</v>
      </c>
    </row>
    <row r="62" spans="1:9" x14ac:dyDescent="0.25">
      <c r="A62" s="975" t="str">
        <f>Inek2021A3[[#This Row],[ZPD2]]</f>
        <v>ZP08.03</v>
      </c>
      <c r="B62" s="975" t="str">
        <f>Inek2021A3[[#This Row],[OPSKode]]</f>
        <v>6-001.82</v>
      </c>
      <c r="C62" s="974">
        <f>Inek2021A3[[#This Row],[Betrag2]]</f>
        <v>1831.9</v>
      </c>
      <c r="D62" s="975" t="s">
        <v>788</v>
      </c>
      <c r="E62" s="975" t="s">
        <v>789</v>
      </c>
      <c r="F62" s="975" t="s">
        <v>797</v>
      </c>
      <c r="G62" s="975" t="s">
        <v>798</v>
      </c>
      <c r="H62" s="975" t="s">
        <v>799</v>
      </c>
      <c r="I62" s="974">
        <v>1831.9</v>
      </c>
    </row>
    <row r="63" spans="1:9" x14ac:dyDescent="0.25">
      <c r="A63" s="975" t="str">
        <f>Inek2021A3[[#This Row],[ZPD2]]</f>
        <v>ZP08.04</v>
      </c>
      <c r="B63" s="975" t="str">
        <f>Inek2021A3[[#This Row],[OPSKode]]</f>
        <v>6-001.83</v>
      </c>
      <c r="C63" s="974">
        <f>Inek2021A3[[#This Row],[Betrag2]]</f>
        <v>2231.59</v>
      </c>
      <c r="D63" s="975" t="s">
        <v>788</v>
      </c>
      <c r="E63" s="975" t="s">
        <v>789</v>
      </c>
      <c r="F63" s="975" t="s">
        <v>800</v>
      </c>
      <c r="G63" s="975" t="s">
        <v>801</v>
      </c>
      <c r="H63" s="975" t="s">
        <v>802</v>
      </c>
      <c r="I63" s="974">
        <v>2231.59</v>
      </c>
    </row>
    <row r="64" spans="1:9" x14ac:dyDescent="0.25">
      <c r="A64" s="975" t="str">
        <f>Inek2021A3[[#This Row],[ZPD2]]</f>
        <v>ZP08.05</v>
      </c>
      <c r="B64" s="975" t="str">
        <f>Inek2021A3[[#This Row],[OPSKode]]</f>
        <v>6-001.84</v>
      </c>
      <c r="C64" s="974">
        <f>Inek2021A3[[#This Row],[Betrag2]]</f>
        <v>2631.28</v>
      </c>
      <c r="D64" s="975" t="s">
        <v>788</v>
      </c>
      <c r="E64" s="975" t="s">
        <v>789</v>
      </c>
      <c r="F64" s="975" t="s">
        <v>803</v>
      </c>
      <c r="G64" s="975" t="s">
        <v>804</v>
      </c>
      <c r="H64" s="975" t="s">
        <v>805</v>
      </c>
      <c r="I64" s="974">
        <v>2631.28</v>
      </c>
    </row>
    <row r="65" spans="1:9" x14ac:dyDescent="0.25">
      <c r="A65" s="975" t="str">
        <f>Inek2021A3[[#This Row],[ZPD2]]</f>
        <v>ZP08.06</v>
      </c>
      <c r="B65" s="975" t="str">
        <f>Inek2021A3[[#This Row],[OPSKode]]</f>
        <v>6-001.85</v>
      </c>
      <c r="C65" s="974">
        <f>Inek2021A3[[#This Row],[Betrag2]]</f>
        <v>3030.97</v>
      </c>
      <c r="D65" s="975" t="s">
        <v>788</v>
      </c>
      <c r="E65" s="975" t="s">
        <v>789</v>
      </c>
      <c r="F65" s="975" t="s">
        <v>806</v>
      </c>
      <c r="G65" s="975" t="s">
        <v>807</v>
      </c>
      <c r="H65" s="975" t="s">
        <v>808</v>
      </c>
      <c r="I65" s="974">
        <v>3030.97</v>
      </c>
    </row>
    <row r="66" spans="1:9" x14ac:dyDescent="0.25">
      <c r="A66" s="975" t="str">
        <f>Inek2021A3[[#This Row],[ZPD2]]</f>
        <v>ZP08.07</v>
      </c>
      <c r="B66" s="975" t="str">
        <f>Inek2021A3[[#This Row],[OPSKode]]</f>
        <v>6-001.86</v>
      </c>
      <c r="C66" s="974">
        <f>Inek2021A3[[#This Row],[Betrag2]]</f>
        <v>3430.66</v>
      </c>
      <c r="D66" s="975" t="s">
        <v>788</v>
      </c>
      <c r="E66" s="975" t="s">
        <v>789</v>
      </c>
      <c r="F66" s="975" t="s">
        <v>809</v>
      </c>
      <c r="G66" s="975" t="s">
        <v>810</v>
      </c>
      <c r="H66" s="975" t="s">
        <v>811</v>
      </c>
      <c r="I66" s="974">
        <v>3430.66</v>
      </c>
    </row>
    <row r="67" spans="1:9" x14ac:dyDescent="0.25">
      <c r="A67" s="975" t="str">
        <f>Inek2021A3[[#This Row],[ZPD2]]</f>
        <v>ZP08.08</v>
      </c>
      <c r="B67" s="975" t="str">
        <f>Inek2021A3[[#This Row],[OPSKode]]</f>
        <v>6-001.87</v>
      </c>
      <c r="C67" s="974">
        <f>Inek2021A3[[#This Row],[Betrag2]]</f>
        <v>3830.34</v>
      </c>
      <c r="D67" s="975" t="s">
        <v>788</v>
      </c>
      <c r="E67" s="975" t="s">
        <v>789</v>
      </c>
      <c r="F67" s="975" t="s">
        <v>812</v>
      </c>
      <c r="G67" s="975" t="s">
        <v>813</v>
      </c>
      <c r="H67" s="975" t="s">
        <v>814</v>
      </c>
      <c r="I67" s="974">
        <v>3830.34</v>
      </c>
    </row>
    <row r="68" spans="1:9" x14ac:dyDescent="0.25">
      <c r="A68" s="975" t="str">
        <f>Inek2021A3[[#This Row],[ZPD2]]</f>
        <v>ZP08.09</v>
      </c>
      <c r="B68" s="975" t="str">
        <f>Inek2021A3[[#This Row],[OPSKode]]</f>
        <v>6-001.88</v>
      </c>
      <c r="C68" s="974">
        <f>Inek2021A3[[#This Row],[Betrag2]]</f>
        <v>4363.26</v>
      </c>
      <c r="D68" s="975" t="s">
        <v>788</v>
      </c>
      <c r="E68" s="975" t="s">
        <v>789</v>
      </c>
      <c r="F68" s="975" t="s">
        <v>815</v>
      </c>
      <c r="G68" s="975" t="s">
        <v>816</v>
      </c>
      <c r="H68" s="975" t="s">
        <v>817</v>
      </c>
      <c r="I68" s="974">
        <v>4363.26</v>
      </c>
    </row>
    <row r="69" spans="1:9" x14ac:dyDescent="0.25">
      <c r="A69" s="975" t="str">
        <f>Inek2021A3[[#This Row],[ZPD2]]</f>
        <v>ZP08.10</v>
      </c>
      <c r="B69" s="975" t="str">
        <f>Inek2021A3[[#This Row],[OPSKode]]</f>
        <v>6-001.89</v>
      </c>
      <c r="C69" s="974">
        <f>Inek2021A3[[#This Row],[Betrag2]]</f>
        <v>5162.6400000000003</v>
      </c>
      <c r="D69" s="975" t="s">
        <v>788</v>
      </c>
      <c r="E69" s="975" t="s">
        <v>789</v>
      </c>
      <c r="F69" s="975" t="s">
        <v>818</v>
      </c>
      <c r="G69" s="975" t="s">
        <v>819</v>
      </c>
      <c r="H69" s="975" t="s">
        <v>820</v>
      </c>
      <c r="I69" s="974">
        <v>5162.6400000000003</v>
      </c>
    </row>
    <row r="70" spans="1:9" x14ac:dyDescent="0.25">
      <c r="A70" s="975" t="str">
        <f>Inek2021A3[[#This Row],[ZPD2]]</f>
        <v>ZP08.11</v>
      </c>
      <c r="B70" s="975" t="str">
        <f>Inek2021A3[[#This Row],[OPSKode]]</f>
        <v>6-001.8a</v>
      </c>
      <c r="C70" s="974">
        <f>Inek2021A3[[#This Row],[Betrag2]]</f>
        <v>5962.01</v>
      </c>
      <c r="D70" s="975" t="s">
        <v>788</v>
      </c>
      <c r="E70" s="975" t="s">
        <v>789</v>
      </c>
      <c r="F70" s="975" t="s">
        <v>821</v>
      </c>
      <c r="G70" s="975" t="s">
        <v>822</v>
      </c>
      <c r="H70" s="975" t="s">
        <v>823</v>
      </c>
      <c r="I70" s="974">
        <v>5962.01</v>
      </c>
    </row>
    <row r="71" spans="1:9" x14ac:dyDescent="0.25">
      <c r="A71" s="975" t="str">
        <f>Inek2021A3[[#This Row],[ZPD2]]</f>
        <v>ZP08.12</v>
      </c>
      <c r="B71" s="975" t="str">
        <f>Inek2021A3[[#This Row],[OPSKode]]</f>
        <v>6-001.8b</v>
      </c>
      <c r="C71" s="974">
        <f>Inek2021A3[[#This Row],[Betrag2]]</f>
        <v>6761.39</v>
      </c>
      <c r="D71" s="975" t="s">
        <v>788</v>
      </c>
      <c r="E71" s="975" t="s">
        <v>789</v>
      </c>
      <c r="F71" s="975" t="s">
        <v>824</v>
      </c>
      <c r="G71" s="975" t="s">
        <v>825</v>
      </c>
      <c r="H71" s="975" t="s">
        <v>826</v>
      </c>
      <c r="I71" s="974">
        <v>6761.39</v>
      </c>
    </row>
    <row r="72" spans="1:9" x14ac:dyDescent="0.25">
      <c r="A72" s="975" t="str">
        <f>Inek2021A3[[#This Row],[ZPD2]]</f>
        <v>ZP08.13</v>
      </c>
      <c r="B72" s="975" t="str">
        <f>Inek2021A3[[#This Row],[OPSKode]]</f>
        <v>6-001.8c</v>
      </c>
      <c r="C72" s="974">
        <f>Inek2021A3[[#This Row],[Betrag2]]</f>
        <v>7560.76</v>
      </c>
      <c r="D72" s="975" t="s">
        <v>788</v>
      </c>
      <c r="E72" s="975" t="s">
        <v>789</v>
      </c>
      <c r="F72" s="975" t="s">
        <v>827</v>
      </c>
      <c r="G72" s="975" t="s">
        <v>828</v>
      </c>
      <c r="H72" s="975" t="s">
        <v>829</v>
      </c>
      <c r="I72" s="974">
        <v>7560.76</v>
      </c>
    </row>
    <row r="73" spans="1:9" x14ac:dyDescent="0.25">
      <c r="A73" s="975" t="str">
        <f>Inek2021A3[[#This Row],[ZPD2]]</f>
        <v>ZP08.14</v>
      </c>
      <c r="B73" s="975" t="str">
        <f>Inek2021A3[[#This Row],[OPSKode]]</f>
        <v>6-001.8d</v>
      </c>
      <c r="C73" s="974">
        <f>Inek2021A3[[#This Row],[Betrag2]]</f>
        <v>8360.14</v>
      </c>
      <c r="D73" s="975" t="s">
        <v>788</v>
      </c>
      <c r="E73" s="975" t="s">
        <v>789</v>
      </c>
      <c r="F73" s="975" t="s">
        <v>830</v>
      </c>
      <c r="G73" s="975" t="s">
        <v>831</v>
      </c>
      <c r="H73" s="975" t="s">
        <v>832</v>
      </c>
      <c r="I73" s="974">
        <v>8360.14</v>
      </c>
    </row>
    <row r="74" spans="1:9" x14ac:dyDescent="0.25">
      <c r="A74" s="975" t="str">
        <f>Inek2021A3[[#This Row],[ZPD2]]</f>
        <v>ZP08.15</v>
      </c>
      <c r="B74" s="975" t="str">
        <f>Inek2021A3[[#This Row],[OPSKode]]</f>
        <v>6-001.8e</v>
      </c>
      <c r="C74" s="974">
        <f>Inek2021A3[[#This Row],[Betrag2]]</f>
        <v>9159.52</v>
      </c>
      <c r="D74" s="975" t="s">
        <v>788</v>
      </c>
      <c r="E74" s="975" t="s">
        <v>789</v>
      </c>
      <c r="F74" s="975" t="s">
        <v>833</v>
      </c>
      <c r="G74" s="975" t="s">
        <v>834</v>
      </c>
      <c r="H74" s="975" t="s">
        <v>835</v>
      </c>
      <c r="I74" s="974">
        <v>9159.52</v>
      </c>
    </row>
    <row r="75" spans="1:9" x14ac:dyDescent="0.25">
      <c r="A75" s="975" t="str">
        <f>Inek2021A3[[#This Row],[ZPD2]]</f>
        <v>ZP08.16</v>
      </c>
      <c r="B75" s="975" t="str">
        <f>Inek2021A3[[#This Row],[OPSKode]]</f>
        <v>6-001.8f</v>
      </c>
      <c r="C75" s="974">
        <f>Inek2021A3[[#This Row],[Betrag2]]</f>
        <v>9958.89</v>
      </c>
      <c r="D75" s="975" t="s">
        <v>788</v>
      </c>
      <c r="E75" s="975" t="s">
        <v>789</v>
      </c>
      <c r="F75" s="975" t="s">
        <v>836</v>
      </c>
      <c r="G75" s="975" t="s">
        <v>837</v>
      </c>
      <c r="H75" s="975" t="s">
        <v>838</v>
      </c>
      <c r="I75" s="974">
        <v>9958.89</v>
      </c>
    </row>
    <row r="76" spans="1:9" x14ac:dyDescent="0.25">
      <c r="A76" s="975" t="str">
        <f>Inek2021A3[[#This Row],[ZPD2]]</f>
        <v>ZP08.17</v>
      </c>
      <c r="B76" s="975" t="str">
        <f>Inek2021A3[[#This Row],[OPSKode]]</f>
        <v>6-001.8g</v>
      </c>
      <c r="C76" s="974">
        <f>Inek2021A3[[#This Row],[Betrag2]]</f>
        <v>10758.27</v>
      </c>
      <c r="D76" s="975" t="s">
        <v>788</v>
      </c>
      <c r="E76" s="975" t="s">
        <v>789</v>
      </c>
      <c r="F76" s="975" t="s">
        <v>839</v>
      </c>
      <c r="G76" s="975" t="s">
        <v>840</v>
      </c>
      <c r="H76" s="975" t="s">
        <v>841</v>
      </c>
      <c r="I76" s="974">
        <v>10758.27</v>
      </c>
    </row>
    <row r="77" spans="1:9" x14ac:dyDescent="0.25">
      <c r="A77" s="975" t="str">
        <f>Inek2021A3[[#This Row],[ZPD2]]</f>
        <v>ZP08.18</v>
      </c>
      <c r="B77" s="975" t="str">
        <f>Inek2021A3[[#This Row],[OPSKode]]</f>
        <v>6-001.8h</v>
      </c>
      <c r="C77" s="974">
        <f>Inek2021A3[[#This Row],[Betrag2]]</f>
        <v>11690.87</v>
      </c>
      <c r="D77" s="975" t="s">
        <v>788</v>
      </c>
      <c r="E77" s="975" t="s">
        <v>789</v>
      </c>
      <c r="F77" s="975" t="s">
        <v>842</v>
      </c>
      <c r="G77" s="975" t="s">
        <v>843</v>
      </c>
      <c r="H77" s="975" t="s">
        <v>844</v>
      </c>
      <c r="I77" s="974">
        <v>11690.87</v>
      </c>
    </row>
    <row r="78" spans="1:9" x14ac:dyDescent="0.25">
      <c r="A78" s="975" t="str">
        <f>Inek2021A3[[#This Row],[ZPD2]]</f>
        <v>ZP08.19</v>
      </c>
      <c r="B78" s="975" t="str">
        <f>Inek2021A3[[#This Row],[OPSKode]]</f>
        <v>6-001.8j</v>
      </c>
      <c r="C78" s="974">
        <f>Inek2021A3[[#This Row],[Betrag2]]</f>
        <v>12889.94</v>
      </c>
      <c r="D78" s="975" t="s">
        <v>788</v>
      </c>
      <c r="E78" s="975" t="s">
        <v>789</v>
      </c>
      <c r="F78" s="975" t="s">
        <v>845</v>
      </c>
      <c r="G78" s="975" t="s">
        <v>846</v>
      </c>
      <c r="H78" s="975" t="s">
        <v>847</v>
      </c>
      <c r="I78" s="974">
        <v>12889.94</v>
      </c>
    </row>
    <row r="79" spans="1:9" x14ac:dyDescent="0.25">
      <c r="A79" s="975" t="str">
        <f>Inek2021A3[[#This Row],[ZPD2]]</f>
        <v>ZP08.20</v>
      </c>
      <c r="B79" s="975" t="str">
        <f>Inek2021A3[[#This Row],[OPSKode]]</f>
        <v>6-001.8k</v>
      </c>
      <c r="C79" s="974">
        <f>Inek2021A3[[#This Row],[Betrag2]]</f>
        <v>14089</v>
      </c>
      <c r="D79" s="975" t="s">
        <v>788</v>
      </c>
      <c r="E79" s="975" t="s">
        <v>789</v>
      </c>
      <c r="F79" s="975" t="s">
        <v>848</v>
      </c>
      <c r="G79" s="975" t="s">
        <v>849</v>
      </c>
      <c r="H79" s="975" t="s">
        <v>850</v>
      </c>
      <c r="I79" s="974">
        <v>14089</v>
      </c>
    </row>
    <row r="80" spans="1:9" x14ac:dyDescent="0.25">
      <c r="A80" s="975" t="str">
        <f>Inek2021A3[[#This Row],[ZPD2]]</f>
        <v>ZP08.21</v>
      </c>
      <c r="B80" s="975" t="str">
        <f>Inek2021A3[[#This Row],[OPSKode]]</f>
        <v>6-001.8m</v>
      </c>
      <c r="C80" s="974">
        <f>Inek2021A3[[#This Row],[Betrag2]]</f>
        <v>15288.07</v>
      </c>
      <c r="D80" s="975" t="s">
        <v>788</v>
      </c>
      <c r="E80" s="975" t="s">
        <v>789</v>
      </c>
      <c r="F80" s="975" t="s">
        <v>851</v>
      </c>
      <c r="G80" s="975" t="s">
        <v>852</v>
      </c>
      <c r="H80" s="975" t="s">
        <v>853</v>
      </c>
      <c r="I80" s="974">
        <v>15288.07</v>
      </c>
    </row>
    <row r="81" spans="1:9" x14ac:dyDescent="0.25">
      <c r="A81" s="975" t="str">
        <f>Inek2021A3[[#This Row],[ZPD2]]</f>
        <v>ZP08.22</v>
      </c>
      <c r="B81" s="975" t="str">
        <f>Inek2021A3[[#This Row],[OPSKode]]</f>
        <v>6-001.8n</v>
      </c>
      <c r="C81" s="974">
        <f>Inek2021A3[[#This Row],[Betrag2]]</f>
        <v>16487.13</v>
      </c>
      <c r="D81" s="975" t="s">
        <v>788</v>
      </c>
      <c r="E81" s="975" t="s">
        <v>789</v>
      </c>
      <c r="F81" s="975" t="s">
        <v>854</v>
      </c>
      <c r="G81" s="975" t="s">
        <v>855</v>
      </c>
      <c r="H81" s="975" t="s">
        <v>856</v>
      </c>
      <c r="I81" s="974">
        <v>16487.13</v>
      </c>
    </row>
    <row r="82" spans="1:9" x14ac:dyDescent="0.25">
      <c r="C82" s="974"/>
      <c r="D82" s="975" t="s">
        <v>857</v>
      </c>
      <c r="E82" s="975" t="s">
        <v>858</v>
      </c>
      <c r="H82" s="975" t="s">
        <v>859</v>
      </c>
    </row>
    <row r="83" spans="1:9" x14ac:dyDescent="0.25">
      <c r="A83" s="975" t="str">
        <f>Inek2021A3[[#This Row],[ZPD2]]</f>
        <v>ZP10.01</v>
      </c>
      <c r="B83" s="975" t="str">
        <f>Inek2021A3[[#This Row],[OPSKode]]</f>
        <v>6-001.a0</v>
      </c>
      <c r="C83" s="974">
        <f>Inek2021A3[[#This Row],[Betrag2]]</f>
        <v>721.82</v>
      </c>
      <c r="D83" s="975" t="s">
        <v>857</v>
      </c>
      <c r="E83" s="975" t="s">
        <v>858</v>
      </c>
      <c r="F83" s="975" t="s">
        <v>860</v>
      </c>
      <c r="G83" s="975" t="s">
        <v>861</v>
      </c>
      <c r="H83" s="975" t="s">
        <v>862</v>
      </c>
      <c r="I83" s="974">
        <v>721.82</v>
      </c>
    </row>
    <row r="84" spans="1:9" x14ac:dyDescent="0.25">
      <c r="A84" s="975" t="str">
        <f>Inek2021A3[[#This Row],[ZPD2]]</f>
        <v>ZP10.02</v>
      </c>
      <c r="B84" s="975" t="str">
        <f>Inek2021A3[[#This Row],[OPSKode]]</f>
        <v>6-001.a1</v>
      </c>
      <c r="C84" s="974">
        <f>Inek2021A3[[#This Row],[Betrag2]]</f>
        <v>976.58</v>
      </c>
      <c r="D84" s="975" t="s">
        <v>857</v>
      </c>
      <c r="E84" s="975" t="s">
        <v>858</v>
      </c>
      <c r="F84" s="975" t="s">
        <v>863</v>
      </c>
      <c r="G84" s="975" t="s">
        <v>864</v>
      </c>
      <c r="H84" s="975" t="s">
        <v>865</v>
      </c>
      <c r="I84" s="974">
        <v>976.58</v>
      </c>
    </row>
    <row r="85" spans="1:9" x14ac:dyDescent="0.25">
      <c r="A85" s="975" t="str">
        <f>Inek2021A3[[#This Row],[ZPD2]]</f>
        <v>ZP10.03</v>
      </c>
      <c r="B85" s="975" t="str">
        <f>Inek2021A3[[#This Row],[OPSKode]]</f>
        <v>6-001.a2</v>
      </c>
      <c r="C85" s="974">
        <f>Inek2021A3[[#This Row],[Betrag2]]</f>
        <v>1231.3399999999999</v>
      </c>
      <c r="D85" s="975" t="s">
        <v>857</v>
      </c>
      <c r="E85" s="975" t="s">
        <v>858</v>
      </c>
      <c r="F85" s="975" t="s">
        <v>866</v>
      </c>
      <c r="G85" s="975" t="s">
        <v>867</v>
      </c>
      <c r="H85" s="975" t="s">
        <v>868</v>
      </c>
      <c r="I85" s="974">
        <v>1231.3399999999999</v>
      </c>
    </row>
    <row r="86" spans="1:9" x14ac:dyDescent="0.25">
      <c r="A86" s="975" t="str">
        <f>Inek2021A3[[#This Row],[ZPD2]]</f>
        <v>ZP10.04</v>
      </c>
      <c r="B86" s="975" t="str">
        <f>Inek2021A3[[#This Row],[OPSKode]]</f>
        <v>6-001.a3</v>
      </c>
      <c r="C86" s="974">
        <f>Inek2021A3[[#This Row],[Betrag2]]</f>
        <v>1486.1</v>
      </c>
      <c r="D86" s="975" t="s">
        <v>857</v>
      </c>
      <c r="E86" s="975" t="s">
        <v>858</v>
      </c>
      <c r="F86" s="975" t="s">
        <v>869</v>
      </c>
      <c r="G86" s="975" t="s">
        <v>870</v>
      </c>
      <c r="H86" s="975" t="s">
        <v>871</v>
      </c>
      <c r="I86" s="974">
        <v>1486.1</v>
      </c>
    </row>
    <row r="87" spans="1:9" x14ac:dyDescent="0.25">
      <c r="A87" s="975" t="str">
        <f>Inek2021A3[[#This Row],[ZPD2]]</f>
        <v>ZP10.05</v>
      </c>
      <c r="B87" s="975" t="str">
        <f>Inek2021A3[[#This Row],[OPSKode]]</f>
        <v>6-001.a4</v>
      </c>
      <c r="C87" s="974">
        <f>Inek2021A3[[#This Row],[Betrag2]]</f>
        <v>1740.86</v>
      </c>
      <c r="D87" s="975" t="s">
        <v>857</v>
      </c>
      <c r="E87" s="975" t="s">
        <v>858</v>
      </c>
      <c r="F87" s="975" t="s">
        <v>872</v>
      </c>
      <c r="G87" s="975" t="s">
        <v>873</v>
      </c>
      <c r="H87" s="975" t="s">
        <v>874</v>
      </c>
      <c r="I87" s="974">
        <v>1740.86</v>
      </c>
    </row>
    <row r="88" spans="1:9" x14ac:dyDescent="0.25">
      <c r="A88" s="975" t="str">
        <f>Inek2021A3[[#This Row],[ZPD2]]</f>
        <v>ZP10.06</v>
      </c>
      <c r="B88" s="975" t="str">
        <f>Inek2021A3[[#This Row],[OPSKode]]</f>
        <v>6-001.a5</v>
      </c>
      <c r="C88" s="974">
        <f>Inek2021A3[[#This Row],[Betrag2]]</f>
        <v>1995.62</v>
      </c>
      <c r="D88" s="975" t="s">
        <v>857</v>
      </c>
      <c r="E88" s="975" t="s">
        <v>858</v>
      </c>
      <c r="F88" s="975" t="s">
        <v>875</v>
      </c>
      <c r="G88" s="975" t="s">
        <v>876</v>
      </c>
      <c r="H88" s="975" t="s">
        <v>877</v>
      </c>
      <c r="I88" s="974">
        <v>1995.62</v>
      </c>
    </row>
    <row r="89" spans="1:9" x14ac:dyDescent="0.25">
      <c r="A89" s="975" t="str">
        <f>Inek2021A3[[#This Row],[ZPD2]]</f>
        <v>ZP10.07</v>
      </c>
      <c r="B89" s="975" t="str">
        <f>Inek2021A3[[#This Row],[OPSKode]]</f>
        <v>6-001.a6</v>
      </c>
      <c r="C89" s="974">
        <f>Inek2021A3[[#This Row],[Betrag2]]</f>
        <v>2335.3000000000002</v>
      </c>
      <c r="D89" s="975" t="s">
        <v>857</v>
      </c>
      <c r="E89" s="975" t="s">
        <v>858</v>
      </c>
      <c r="F89" s="975" t="s">
        <v>878</v>
      </c>
      <c r="G89" s="975" t="s">
        <v>879</v>
      </c>
      <c r="H89" s="975" t="s">
        <v>880</v>
      </c>
      <c r="I89" s="974">
        <v>2335.3000000000002</v>
      </c>
    </row>
    <row r="90" spans="1:9" x14ac:dyDescent="0.25">
      <c r="A90" s="975" t="str">
        <f>Inek2021A3[[#This Row],[ZPD2]]</f>
        <v>ZP10.08</v>
      </c>
      <c r="B90" s="975" t="str">
        <f>Inek2021A3[[#This Row],[OPSKode]]</f>
        <v>6-001.a7</v>
      </c>
      <c r="C90" s="974">
        <f>Inek2021A3[[#This Row],[Betrag2]]</f>
        <v>2844.82</v>
      </c>
      <c r="D90" s="975" t="s">
        <v>857</v>
      </c>
      <c r="E90" s="975" t="s">
        <v>858</v>
      </c>
      <c r="F90" s="975" t="s">
        <v>881</v>
      </c>
      <c r="G90" s="975" t="s">
        <v>882</v>
      </c>
      <c r="H90" s="975" t="s">
        <v>883</v>
      </c>
      <c r="I90" s="974">
        <v>2844.82</v>
      </c>
    </row>
    <row r="91" spans="1:9" x14ac:dyDescent="0.25">
      <c r="A91" s="975" t="str">
        <f>Inek2021A3[[#This Row],[ZPD2]]</f>
        <v>ZP10.09</v>
      </c>
      <c r="B91" s="975" t="str">
        <f>Inek2021A3[[#This Row],[OPSKode]]</f>
        <v>6-001.a8</v>
      </c>
      <c r="C91" s="974">
        <f>Inek2021A3[[#This Row],[Betrag2]]</f>
        <v>3354.34</v>
      </c>
      <c r="D91" s="975" t="s">
        <v>857</v>
      </c>
      <c r="E91" s="975" t="s">
        <v>858</v>
      </c>
      <c r="F91" s="975" t="s">
        <v>884</v>
      </c>
      <c r="G91" s="975" t="s">
        <v>885</v>
      </c>
      <c r="H91" s="975" t="s">
        <v>886</v>
      </c>
      <c r="I91" s="974">
        <v>3354.34</v>
      </c>
    </row>
    <row r="92" spans="1:9" x14ac:dyDescent="0.25">
      <c r="A92" s="975" t="str">
        <f>Inek2021A3[[#This Row],[ZPD2]]</f>
        <v>ZP10.10</v>
      </c>
      <c r="B92" s="975" t="str">
        <f>Inek2021A3[[#This Row],[OPSKode]]</f>
        <v>6-001.a9</v>
      </c>
      <c r="C92" s="974">
        <f>Inek2021A3[[#This Row],[Betrag2]]</f>
        <v>3863.86</v>
      </c>
      <c r="D92" s="975" t="s">
        <v>857</v>
      </c>
      <c r="E92" s="975" t="s">
        <v>858</v>
      </c>
      <c r="F92" s="975" t="s">
        <v>887</v>
      </c>
      <c r="G92" s="975" t="s">
        <v>888</v>
      </c>
      <c r="H92" s="975" t="s">
        <v>889</v>
      </c>
      <c r="I92" s="974">
        <v>3863.86</v>
      </c>
    </row>
    <row r="93" spans="1:9" x14ac:dyDescent="0.25">
      <c r="A93" s="975" t="str">
        <f>Inek2021A3[[#This Row],[ZPD2]]</f>
        <v>ZP10.11</v>
      </c>
      <c r="B93" s="975" t="str">
        <f>Inek2021A3[[#This Row],[OPSKode]]</f>
        <v>6-001.aa</v>
      </c>
      <c r="C93" s="974">
        <f>Inek2021A3[[#This Row],[Betrag2]]</f>
        <v>4373.38</v>
      </c>
      <c r="D93" s="975" t="s">
        <v>857</v>
      </c>
      <c r="E93" s="975" t="s">
        <v>858</v>
      </c>
      <c r="F93" s="975" t="s">
        <v>890</v>
      </c>
      <c r="G93" s="975" t="s">
        <v>891</v>
      </c>
      <c r="H93" s="975" t="s">
        <v>892</v>
      </c>
      <c r="I93" s="974">
        <v>4373.38</v>
      </c>
    </row>
    <row r="94" spans="1:9" x14ac:dyDescent="0.25">
      <c r="A94" s="975" t="str">
        <f>Inek2021A3[[#This Row],[ZPD2]]</f>
        <v>ZP10.12</v>
      </c>
      <c r="B94" s="975" t="str">
        <f>Inek2021A3[[#This Row],[OPSKode]]</f>
        <v>6-001.ab</v>
      </c>
      <c r="C94" s="974">
        <f>Inek2021A3[[#This Row],[Betrag2]]</f>
        <v>4967.82</v>
      </c>
      <c r="D94" s="975" t="s">
        <v>857</v>
      </c>
      <c r="E94" s="975" t="s">
        <v>858</v>
      </c>
      <c r="F94" s="975" t="s">
        <v>893</v>
      </c>
      <c r="G94" s="975" t="s">
        <v>894</v>
      </c>
      <c r="H94" s="975" t="s">
        <v>895</v>
      </c>
      <c r="I94" s="974">
        <v>4967.82</v>
      </c>
    </row>
    <row r="95" spans="1:9" x14ac:dyDescent="0.25">
      <c r="A95" s="975" t="str">
        <f>Inek2021A3[[#This Row],[ZPD2]]</f>
        <v>ZP10.13</v>
      </c>
      <c r="B95" s="975" t="str">
        <f>Inek2021A3[[#This Row],[OPSKode]]</f>
        <v>6-001.ac</v>
      </c>
      <c r="C95" s="974">
        <f>Inek2021A3[[#This Row],[Betrag2]]</f>
        <v>5732.1</v>
      </c>
      <c r="D95" s="975" t="s">
        <v>857</v>
      </c>
      <c r="E95" s="975" t="s">
        <v>858</v>
      </c>
      <c r="F95" s="975" t="s">
        <v>896</v>
      </c>
      <c r="G95" s="975" t="s">
        <v>897</v>
      </c>
      <c r="H95" s="975" t="s">
        <v>898</v>
      </c>
      <c r="I95" s="974">
        <v>5732.1</v>
      </c>
    </row>
    <row r="96" spans="1:9" x14ac:dyDescent="0.25">
      <c r="A96" s="975" t="str">
        <f>Inek2021A3[[#This Row],[ZPD2]]</f>
        <v>ZP10.14</v>
      </c>
      <c r="B96" s="975" t="str">
        <f>Inek2021A3[[#This Row],[OPSKode]]</f>
        <v>6-001.ad</v>
      </c>
      <c r="C96" s="974">
        <f>Inek2021A3[[#This Row],[Betrag2]]</f>
        <v>6496.38</v>
      </c>
      <c r="D96" s="975" t="s">
        <v>857</v>
      </c>
      <c r="E96" s="975" t="s">
        <v>858</v>
      </c>
      <c r="F96" s="975" t="s">
        <v>899</v>
      </c>
      <c r="G96" s="975" t="s">
        <v>900</v>
      </c>
      <c r="H96" s="975" t="s">
        <v>901</v>
      </c>
      <c r="I96" s="974">
        <v>6496.38</v>
      </c>
    </row>
    <row r="97" spans="1:9" x14ac:dyDescent="0.25">
      <c r="A97" s="975" t="str">
        <f>Inek2021A3[[#This Row],[ZPD2]]</f>
        <v>ZP10.15</v>
      </c>
      <c r="B97" s="975" t="str">
        <f>Inek2021A3[[#This Row],[OPSKode]]</f>
        <v>6-001.ae</v>
      </c>
      <c r="C97" s="974">
        <f>Inek2021A3[[#This Row],[Betrag2]]</f>
        <v>7260.66</v>
      </c>
      <c r="D97" s="975" t="s">
        <v>857</v>
      </c>
      <c r="E97" s="975" t="s">
        <v>858</v>
      </c>
      <c r="F97" s="975" t="s">
        <v>902</v>
      </c>
      <c r="G97" s="975" t="s">
        <v>903</v>
      </c>
      <c r="H97" s="975" t="s">
        <v>904</v>
      </c>
      <c r="I97" s="974">
        <v>7260.66</v>
      </c>
    </row>
    <row r="98" spans="1:9" x14ac:dyDescent="0.25">
      <c r="A98" s="975" t="str">
        <f>Inek2021A3[[#This Row],[ZPD2]]</f>
        <v>ZP10.16</v>
      </c>
      <c r="B98" s="975" t="str">
        <f>Inek2021A3[[#This Row],[OPSKode]]</f>
        <v>6-001.af</v>
      </c>
      <c r="C98" s="974">
        <f>Inek2021A3[[#This Row],[Betrag2]]</f>
        <v>8024.94</v>
      </c>
      <c r="D98" s="975" t="s">
        <v>857</v>
      </c>
      <c r="E98" s="975" t="s">
        <v>858</v>
      </c>
      <c r="F98" s="975" t="s">
        <v>905</v>
      </c>
      <c r="G98" s="975" t="s">
        <v>906</v>
      </c>
      <c r="H98" s="975" t="s">
        <v>907</v>
      </c>
      <c r="I98" s="974">
        <v>8024.94</v>
      </c>
    </row>
    <row r="99" spans="1:9" x14ac:dyDescent="0.25">
      <c r="A99" s="975" t="str">
        <f>Inek2021A3[[#This Row],[ZPD2]]</f>
        <v>ZP10.17</v>
      </c>
      <c r="C99" s="976" t="s">
        <v>908</v>
      </c>
      <c r="D99" s="975" t="s">
        <v>857</v>
      </c>
      <c r="E99" s="975" t="s">
        <v>858</v>
      </c>
      <c r="F99" s="975" t="s">
        <v>909</v>
      </c>
      <c r="H99" s="975" t="s">
        <v>910</v>
      </c>
    </row>
    <row r="100" spans="1:9" x14ac:dyDescent="0.25">
      <c r="A100" s="975" t="str">
        <f>Inek2021A3[[#This Row],[ZPD2]]</f>
        <v>ZP10.18</v>
      </c>
      <c r="B100" s="975" t="str">
        <f>Inek2021A3[[#This Row],[OPSKode]]</f>
        <v>6-001.ah</v>
      </c>
      <c r="C100" s="974">
        <f>Inek2021A3[[#This Row],[Betrag2]]</f>
        <v>9043.98</v>
      </c>
      <c r="D100" s="975" t="s">
        <v>857</v>
      </c>
      <c r="E100" s="975" t="s">
        <v>858</v>
      </c>
      <c r="F100" s="975" t="s">
        <v>911</v>
      </c>
      <c r="G100" s="975" t="s">
        <v>912</v>
      </c>
      <c r="H100" s="975" t="s">
        <v>913</v>
      </c>
      <c r="I100" s="974">
        <v>9043.98</v>
      </c>
    </row>
    <row r="101" spans="1:9" x14ac:dyDescent="0.25">
      <c r="A101" s="975" t="str">
        <f>Inek2021A3[[#This Row],[ZPD2]]</f>
        <v>ZP10.19</v>
      </c>
      <c r="B101" s="975" t="str">
        <f>Inek2021A3[[#This Row],[OPSKode]]</f>
        <v>6-001.aj</v>
      </c>
      <c r="C101" s="974">
        <f>Inek2021A3[[#This Row],[Betrag2]]</f>
        <v>10572.54</v>
      </c>
      <c r="D101" s="975" t="s">
        <v>857</v>
      </c>
      <c r="E101" s="975" t="s">
        <v>858</v>
      </c>
      <c r="F101" s="975" t="s">
        <v>914</v>
      </c>
      <c r="G101" s="975" t="s">
        <v>915</v>
      </c>
      <c r="H101" s="975" t="s">
        <v>916</v>
      </c>
      <c r="I101" s="974">
        <v>10572.54</v>
      </c>
    </row>
    <row r="102" spans="1:9" x14ac:dyDescent="0.25">
      <c r="A102" s="975" t="str">
        <f>Inek2021A3[[#This Row],[ZPD2]]</f>
        <v>ZP10.20</v>
      </c>
      <c r="B102" s="975" t="str">
        <f>Inek2021A3[[#This Row],[OPSKode]]</f>
        <v>6-001.ak</v>
      </c>
      <c r="C102" s="974">
        <f>Inek2021A3[[#This Row],[Betrag2]]</f>
        <v>12101.1</v>
      </c>
      <c r="D102" s="975" t="s">
        <v>857</v>
      </c>
      <c r="E102" s="975" t="s">
        <v>858</v>
      </c>
      <c r="F102" s="975" t="s">
        <v>917</v>
      </c>
      <c r="G102" s="975" t="s">
        <v>918</v>
      </c>
      <c r="H102" s="975" t="s">
        <v>919</v>
      </c>
      <c r="I102" s="974">
        <v>12101.1</v>
      </c>
    </row>
    <row r="103" spans="1:9" x14ac:dyDescent="0.25">
      <c r="C103" s="974"/>
      <c r="D103" s="975" t="s">
        <v>920</v>
      </c>
      <c r="E103" s="975" t="s">
        <v>921</v>
      </c>
      <c r="H103" s="975" t="s">
        <v>3216</v>
      </c>
    </row>
    <row r="104" spans="1:9" x14ac:dyDescent="0.25">
      <c r="A104" s="975" t="str">
        <f>Inek2021A3[[#This Row],[ZPD2]]</f>
        <v>ZP11.01</v>
      </c>
      <c r="B104" s="975" t="str">
        <f>Inek2021A3[[#This Row],[OPSKode]]</f>
        <v>8-810.q0</v>
      </c>
      <c r="C104" s="974">
        <f>Inek2021A3[[#This Row],[Betrag2]]</f>
        <v>1669.4</v>
      </c>
      <c r="D104" s="975" t="s">
        <v>920</v>
      </c>
      <c r="E104" s="975" t="s">
        <v>921</v>
      </c>
      <c r="F104" s="975" t="s">
        <v>923</v>
      </c>
      <c r="G104" s="975" t="s">
        <v>924</v>
      </c>
      <c r="H104" s="975" t="s">
        <v>925</v>
      </c>
      <c r="I104" s="974">
        <v>1669.4</v>
      </c>
    </row>
    <row r="105" spans="1:9" x14ac:dyDescent="0.25">
      <c r="A105" s="975" t="str">
        <f>Inek2021A3[[#This Row],[ZPD2]]</f>
        <v>ZP11.02</v>
      </c>
      <c r="B105" s="975" t="str">
        <f>Inek2021A3[[#This Row],[OPSKode]]</f>
        <v>8-810.q1</v>
      </c>
      <c r="C105" s="974">
        <f>Inek2021A3[[#This Row],[Betrag2]]</f>
        <v>3338.8</v>
      </c>
      <c r="D105" s="975" t="s">
        <v>920</v>
      </c>
      <c r="E105" s="975" t="s">
        <v>921</v>
      </c>
      <c r="F105" s="975" t="s">
        <v>926</v>
      </c>
      <c r="G105" s="975" t="s">
        <v>927</v>
      </c>
      <c r="H105" s="975" t="s">
        <v>928</v>
      </c>
      <c r="I105" s="974">
        <v>3338.8</v>
      </c>
    </row>
    <row r="106" spans="1:9" x14ac:dyDescent="0.25">
      <c r="A106" s="975" t="str">
        <f>Inek2021A3[[#This Row],[ZPD2]]</f>
        <v>ZP11.03</v>
      </c>
      <c r="B106" s="975" t="str">
        <f>Inek2021A3[[#This Row],[OPSKode]]</f>
        <v>8-810.q2</v>
      </c>
      <c r="C106" s="974">
        <f>Inek2021A3[[#This Row],[Betrag2]]</f>
        <v>5008.2</v>
      </c>
      <c r="D106" s="975" t="s">
        <v>920</v>
      </c>
      <c r="E106" s="975" t="s">
        <v>921</v>
      </c>
      <c r="F106" s="975" t="s">
        <v>929</v>
      </c>
      <c r="G106" s="975" t="s">
        <v>930</v>
      </c>
      <c r="H106" s="975" t="s">
        <v>931</v>
      </c>
      <c r="I106" s="974">
        <v>5008.2</v>
      </c>
    </row>
    <row r="107" spans="1:9" x14ac:dyDescent="0.25">
      <c r="A107" s="975" t="str">
        <f>Inek2021A3[[#This Row],[ZPD2]]</f>
        <v>ZP11.04</v>
      </c>
      <c r="B107" s="975" t="str">
        <f>Inek2021A3[[#This Row],[OPSKode]]</f>
        <v>8-810.q3</v>
      </c>
      <c r="C107" s="974">
        <f>Inek2021A3[[#This Row],[Betrag2]]</f>
        <v>6677.6</v>
      </c>
      <c r="D107" s="975" t="s">
        <v>920</v>
      </c>
      <c r="E107" s="975" t="s">
        <v>921</v>
      </c>
      <c r="F107" s="975" t="s">
        <v>932</v>
      </c>
      <c r="G107" s="975" t="s">
        <v>933</v>
      </c>
      <c r="H107" s="975" t="s">
        <v>934</v>
      </c>
      <c r="I107" s="974">
        <v>6677.6</v>
      </c>
    </row>
    <row r="108" spans="1:9" x14ac:dyDescent="0.25">
      <c r="A108" s="975" t="str">
        <f>Inek2021A3[[#This Row],[ZPD2]]</f>
        <v>ZP11.05</v>
      </c>
      <c r="B108" s="975" t="str">
        <f>Inek2021A3[[#This Row],[OPSKode]]</f>
        <v>8-810.q4</v>
      </c>
      <c r="C108" s="974">
        <f>Inek2021A3[[#This Row],[Betrag2]]</f>
        <v>8347</v>
      </c>
      <c r="D108" s="975" t="s">
        <v>920</v>
      </c>
      <c r="E108" s="975" t="s">
        <v>921</v>
      </c>
      <c r="F108" s="975" t="s">
        <v>935</v>
      </c>
      <c r="G108" s="975" t="s">
        <v>936</v>
      </c>
      <c r="H108" s="975" t="s">
        <v>937</v>
      </c>
      <c r="I108" s="974">
        <v>8347</v>
      </c>
    </row>
    <row r="109" spans="1:9" x14ac:dyDescent="0.25">
      <c r="A109" s="975" t="str">
        <f>Inek2021A3[[#This Row],[ZPD2]]</f>
        <v>ZP11.06</v>
      </c>
      <c r="B109" s="975" t="str">
        <f>Inek2021A3[[#This Row],[OPSKode]]</f>
        <v>8-810.q5</v>
      </c>
      <c r="C109" s="974">
        <f>Inek2021A3[[#This Row],[Betrag2]]</f>
        <v>10016.4</v>
      </c>
      <c r="D109" s="975" t="s">
        <v>920</v>
      </c>
      <c r="E109" s="975" t="s">
        <v>921</v>
      </c>
      <c r="F109" s="975" t="s">
        <v>938</v>
      </c>
      <c r="G109" s="975" t="s">
        <v>939</v>
      </c>
      <c r="H109" s="975" t="s">
        <v>940</v>
      </c>
      <c r="I109" s="974">
        <v>10016.4</v>
      </c>
    </row>
    <row r="110" spans="1:9" x14ac:dyDescent="0.25">
      <c r="A110" s="975" t="str">
        <f>Inek2021A3[[#This Row],[ZPD2]]</f>
        <v>ZP11.07</v>
      </c>
      <c r="B110" s="975" t="str">
        <f>Inek2021A3[[#This Row],[OPSKode]]</f>
        <v>8-810.q6</v>
      </c>
      <c r="C110" s="974">
        <f>Inek2021A3[[#This Row],[Betrag2]]</f>
        <v>11685.8</v>
      </c>
      <c r="D110" s="975" t="s">
        <v>920</v>
      </c>
      <c r="E110" s="975" t="s">
        <v>921</v>
      </c>
      <c r="F110" s="975" t="s">
        <v>941</v>
      </c>
      <c r="G110" s="975" t="s">
        <v>942</v>
      </c>
      <c r="H110" s="975" t="s">
        <v>943</v>
      </c>
      <c r="I110" s="974">
        <v>11685.8</v>
      </c>
    </row>
    <row r="111" spans="1:9" x14ac:dyDescent="0.25">
      <c r="A111" s="975" t="str">
        <f>Inek2021A3[[#This Row],[ZPD2]]</f>
        <v>ZP11.08</v>
      </c>
      <c r="B111" s="975" t="str">
        <f>Inek2021A3[[#This Row],[OPSKode]]</f>
        <v>8-810.q7</v>
      </c>
      <c r="C111" s="974">
        <f>Inek2021A3[[#This Row],[Betrag2]]</f>
        <v>13355.2</v>
      </c>
      <c r="D111" s="975" t="s">
        <v>920</v>
      </c>
      <c r="E111" s="975" t="s">
        <v>921</v>
      </c>
      <c r="F111" s="975" t="s">
        <v>944</v>
      </c>
      <c r="G111" s="975" t="s">
        <v>945</v>
      </c>
      <c r="H111" s="975" t="s">
        <v>946</v>
      </c>
      <c r="I111" s="974">
        <v>13355.2</v>
      </c>
    </row>
    <row r="112" spans="1:9" x14ac:dyDescent="0.25">
      <c r="A112" s="975" t="str">
        <f>Inek2021A3[[#This Row],[ZPD2]]</f>
        <v>ZP11.09</v>
      </c>
      <c r="B112" s="975" t="str">
        <f>Inek2021A3[[#This Row],[OPSKode]]</f>
        <v>8-810.q8</v>
      </c>
      <c r="C112" s="974">
        <f>Inek2021A3[[#This Row],[Betrag2]]</f>
        <v>15024.6</v>
      </c>
      <c r="D112" s="975" t="s">
        <v>920</v>
      </c>
      <c r="E112" s="975" t="s">
        <v>921</v>
      </c>
      <c r="F112" s="975" t="s">
        <v>947</v>
      </c>
      <c r="G112" s="975" t="s">
        <v>948</v>
      </c>
      <c r="H112" s="975" t="s">
        <v>949</v>
      </c>
      <c r="I112" s="974">
        <v>15024.6</v>
      </c>
    </row>
    <row r="113" spans="1:9" x14ac:dyDescent="0.25">
      <c r="A113" s="975" t="str">
        <f>Inek2021A3[[#This Row],[ZPD2]]</f>
        <v>ZP11.10</v>
      </c>
      <c r="B113" s="975" t="str">
        <f>Inek2021A3[[#This Row],[OPSKode]]</f>
        <v>8-810.q9</v>
      </c>
      <c r="C113" s="974">
        <f>Inek2021A3[[#This Row],[Betrag2]]</f>
        <v>16694</v>
      </c>
      <c r="D113" s="975" t="s">
        <v>920</v>
      </c>
      <c r="E113" s="975" t="s">
        <v>921</v>
      </c>
      <c r="F113" s="975" t="s">
        <v>950</v>
      </c>
      <c r="G113" s="975" t="s">
        <v>951</v>
      </c>
      <c r="H113" s="975" t="s">
        <v>952</v>
      </c>
      <c r="I113" s="974">
        <v>16694</v>
      </c>
    </row>
    <row r="114" spans="1:9" x14ac:dyDescent="0.25">
      <c r="A114" s="975" t="str">
        <f>Inek2021A3[[#This Row],[ZPD2]]</f>
        <v>ZP11.11</v>
      </c>
      <c r="B114" s="975" t="str">
        <f>Inek2021A3[[#This Row],[OPSKode]]</f>
        <v>8-810.qa</v>
      </c>
      <c r="C114" s="974">
        <f>Inek2021A3[[#This Row],[Betrag2]]</f>
        <v>18363.400000000001</v>
      </c>
      <c r="D114" s="975" t="s">
        <v>920</v>
      </c>
      <c r="E114" s="975" t="s">
        <v>921</v>
      </c>
      <c r="F114" s="975" t="s">
        <v>953</v>
      </c>
      <c r="G114" s="975" t="s">
        <v>954</v>
      </c>
      <c r="H114" s="975" t="s">
        <v>955</v>
      </c>
      <c r="I114" s="974">
        <v>18363.400000000001</v>
      </c>
    </row>
    <row r="115" spans="1:9" x14ac:dyDescent="0.25">
      <c r="A115" s="975" t="str">
        <f>Inek2021A3[[#This Row],[ZPD2]]</f>
        <v>ZP11.12</v>
      </c>
      <c r="B115" s="975" t="str">
        <f>Inek2021A3[[#This Row],[OPSKode]]</f>
        <v>8-810.qb</v>
      </c>
      <c r="C115" s="974">
        <f>Inek2021A3[[#This Row],[Betrag2]]</f>
        <v>20032.8</v>
      </c>
      <c r="D115" s="975" t="s">
        <v>920</v>
      </c>
      <c r="E115" s="975" t="s">
        <v>921</v>
      </c>
      <c r="F115" s="975" t="s">
        <v>956</v>
      </c>
      <c r="G115" s="975" t="s">
        <v>957</v>
      </c>
      <c r="H115" s="975" t="s">
        <v>958</v>
      </c>
      <c r="I115" s="974">
        <v>20032.8</v>
      </c>
    </row>
    <row r="116" spans="1:9" x14ac:dyDescent="0.25">
      <c r="A116" s="975" t="str">
        <f>Inek2021A3[[#This Row],[ZPD2]]</f>
        <v>ZP11.13</v>
      </c>
      <c r="B116" s="975" t="str">
        <f>Inek2021A3[[#This Row],[OPSKode]]</f>
        <v>8-810.qc</v>
      </c>
      <c r="C116" s="974">
        <f>Inek2021A3[[#This Row],[Betrag2]]</f>
        <v>23371.599999999999</v>
      </c>
      <c r="D116" s="975" t="s">
        <v>920</v>
      </c>
      <c r="E116" s="975" t="s">
        <v>921</v>
      </c>
      <c r="F116" s="975" t="s">
        <v>959</v>
      </c>
      <c r="G116" s="975" t="s">
        <v>960</v>
      </c>
      <c r="H116" s="975" t="s">
        <v>961</v>
      </c>
      <c r="I116" s="974">
        <v>23371.599999999999</v>
      </c>
    </row>
    <row r="117" spans="1:9" x14ac:dyDescent="0.25">
      <c r="A117" s="975" t="str">
        <f>Inek2021A3[[#This Row],[ZPD2]]</f>
        <v>ZP11.14</v>
      </c>
      <c r="B117" s="975" t="str">
        <f>Inek2021A3[[#This Row],[OPSKode]]</f>
        <v>8-810.qd</v>
      </c>
      <c r="C117" s="974">
        <f>Inek2021A3[[#This Row],[Betrag2]]</f>
        <v>26710.400000000001</v>
      </c>
      <c r="D117" s="975" t="s">
        <v>920</v>
      </c>
      <c r="E117" s="975" t="s">
        <v>921</v>
      </c>
      <c r="F117" s="975" t="s">
        <v>962</v>
      </c>
      <c r="G117" s="975" t="s">
        <v>963</v>
      </c>
      <c r="H117" s="975" t="s">
        <v>964</v>
      </c>
      <c r="I117" s="974">
        <v>26710.400000000001</v>
      </c>
    </row>
    <row r="118" spans="1:9" x14ac:dyDescent="0.25">
      <c r="A118" s="975" t="str">
        <f>Inek2021A3[[#This Row],[ZPD2]]</f>
        <v>ZP11.15</v>
      </c>
      <c r="B118" s="975" t="str">
        <f>Inek2021A3[[#This Row],[OPSKode]]</f>
        <v>8-810.qe</v>
      </c>
      <c r="C118" s="974">
        <f>Inek2021A3[[#This Row],[Betrag2]]</f>
        <v>30049.200000000001</v>
      </c>
      <c r="D118" s="975" t="s">
        <v>920</v>
      </c>
      <c r="E118" s="975" t="s">
        <v>921</v>
      </c>
      <c r="F118" s="975" t="s">
        <v>965</v>
      </c>
      <c r="G118" s="975" t="s">
        <v>966</v>
      </c>
      <c r="H118" s="975" t="s">
        <v>967</v>
      </c>
      <c r="I118" s="974">
        <v>30049.200000000001</v>
      </c>
    </row>
    <row r="119" spans="1:9" x14ac:dyDescent="0.25">
      <c r="A119" s="975" t="str">
        <f>Inek2021A3[[#This Row],[ZPD2]]</f>
        <v>ZP11.16</v>
      </c>
      <c r="B119" s="975" t="str">
        <f>Inek2021A3[[#This Row],[OPSKode]]</f>
        <v>8-810.qf</v>
      </c>
      <c r="C119" s="974">
        <f>Inek2021A3[[#This Row],[Betrag2]]</f>
        <v>33388</v>
      </c>
      <c r="D119" s="975" t="s">
        <v>920</v>
      </c>
      <c r="E119" s="975" t="s">
        <v>921</v>
      </c>
      <c r="F119" s="975" t="s">
        <v>968</v>
      </c>
      <c r="G119" s="975" t="s">
        <v>969</v>
      </c>
      <c r="H119" s="975" t="s">
        <v>970</v>
      </c>
      <c r="I119" s="974">
        <v>33388</v>
      </c>
    </row>
    <row r="120" spans="1:9" x14ac:dyDescent="0.25">
      <c r="A120" s="975" t="str">
        <f>Inek2021A3[[#This Row],[ZPD2]]</f>
        <v>ZP11.17</v>
      </c>
      <c r="B120" s="975" t="str">
        <f>Inek2021A3[[#This Row],[OPSKode]]</f>
        <v>8-810.qg</v>
      </c>
      <c r="C120" s="974">
        <f>Inek2021A3[[#This Row],[Betrag2]]</f>
        <v>38396.199999999997</v>
      </c>
      <c r="D120" s="975" t="s">
        <v>920</v>
      </c>
      <c r="E120" s="975" t="s">
        <v>921</v>
      </c>
      <c r="F120" s="975" t="s">
        <v>971</v>
      </c>
      <c r="G120" s="975" t="s">
        <v>972</v>
      </c>
      <c r="H120" s="975" t="s">
        <v>973</v>
      </c>
      <c r="I120" s="974">
        <v>38396.199999999997</v>
      </c>
    </row>
    <row r="121" spans="1:9" x14ac:dyDescent="0.25">
      <c r="A121" s="975" t="str">
        <f>Inek2021A3[[#This Row],[ZPD2]]</f>
        <v>ZP11.18</v>
      </c>
      <c r="B121" s="975" t="str">
        <f>Inek2021A3[[#This Row],[OPSKode]]</f>
        <v>8-810.qh</v>
      </c>
      <c r="C121" s="974">
        <f>Inek2021A3[[#This Row],[Betrag2]]</f>
        <v>43404.4</v>
      </c>
      <c r="D121" s="975" t="s">
        <v>920</v>
      </c>
      <c r="E121" s="975" t="s">
        <v>921</v>
      </c>
      <c r="F121" s="975" t="s">
        <v>974</v>
      </c>
      <c r="G121" s="975" t="s">
        <v>975</v>
      </c>
      <c r="H121" s="975" t="s">
        <v>976</v>
      </c>
      <c r="I121" s="974">
        <v>43404.4</v>
      </c>
    </row>
    <row r="122" spans="1:9" x14ac:dyDescent="0.25">
      <c r="A122" s="975" t="str">
        <f>Inek2021A3[[#This Row],[ZPD2]]</f>
        <v>ZP11.19</v>
      </c>
      <c r="B122" s="975" t="str">
        <f>Inek2021A3[[#This Row],[OPSKode]]</f>
        <v>8-810.qj</v>
      </c>
      <c r="C122" s="974">
        <f>Inek2021A3[[#This Row],[Betrag2]]</f>
        <v>48412.6</v>
      </c>
      <c r="D122" s="975" t="s">
        <v>920</v>
      </c>
      <c r="E122" s="975" t="s">
        <v>921</v>
      </c>
      <c r="F122" s="975" t="s">
        <v>977</v>
      </c>
      <c r="G122" s="975" t="s">
        <v>978</v>
      </c>
      <c r="H122" s="975" t="s">
        <v>979</v>
      </c>
      <c r="I122" s="974">
        <v>48412.6</v>
      </c>
    </row>
    <row r="123" spans="1:9" x14ac:dyDescent="0.25">
      <c r="A123" s="975" t="str">
        <f>Inek2021A3[[#This Row],[ZPD2]]</f>
        <v>ZP11.20</v>
      </c>
      <c r="C123" s="976" t="s">
        <v>980</v>
      </c>
      <c r="D123" s="975" t="s">
        <v>920</v>
      </c>
      <c r="E123" s="975" t="s">
        <v>921</v>
      </c>
      <c r="F123" s="975" t="s">
        <v>981</v>
      </c>
      <c r="H123" s="975" t="s">
        <v>982</v>
      </c>
    </row>
    <row r="124" spans="1:9" x14ac:dyDescent="0.25">
      <c r="A124" s="975" t="str">
        <f>Inek2021A3[[#This Row],[ZPD2]]</f>
        <v>ZP11.21</v>
      </c>
      <c r="B124" s="975" t="str">
        <f>Inek2021A3[[#This Row],[OPSKode]]</f>
        <v>8-810.qm</v>
      </c>
      <c r="C124" s="974">
        <f>Inek2021A3[[#This Row],[Betrag2]]</f>
        <v>53420.800000000003</v>
      </c>
      <c r="D124" s="975" t="s">
        <v>920</v>
      </c>
      <c r="E124" s="975" t="s">
        <v>921</v>
      </c>
      <c r="F124" s="975" t="s">
        <v>983</v>
      </c>
      <c r="G124" s="975" t="s">
        <v>984</v>
      </c>
      <c r="H124" s="975" t="s">
        <v>985</v>
      </c>
      <c r="I124" s="974">
        <v>53420.800000000003</v>
      </c>
    </row>
    <row r="125" spans="1:9" x14ac:dyDescent="0.25">
      <c r="A125" s="975" t="str">
        <f>Inek2021A3[[#This Row],[ZPD2]]</f>
        <v>ZP11.22</v>
      </c>
      <c r="B125" s="975" t="str">
        <f>Inek2021A3[[#This Row],[OPSKode]]</f>
        <v>8-810.qn</v>
      </c>
      <c r="C125" s="974">
        <f>Inek2021A3[[#This Row],[Betrag2]]</f>
        <v>63437.2</v>
      </c>
      <c r="D125" s="975" t="s">
        <v>920</v>
      </c>
      <c r="E125" s="975" t="s">
        <v>921</v>
      </c>
      <c r="F125" s="975" t="s">
        <v>986</v>
      </c>
      <c r="G125" s="975" t="s">
        <v>987</v>
      </c>
      <c r="H125" s="975" t="s">
        <v>988</v>
      </c>
      <c r="I125" s="974">
        <v>63437.2</v>
      </c>
    </row>
    <row r="126" spans="1:9" x14ac:dyDescent="0.25">
      <c r="A126" s="975" t="str">
        <f>Inek2021A3[[#This Row],[ZPD2]]</f>
        <v>ZP11.23</v>
      </c>
      <c r="B126" s="975" t="str">
        <f>Inek2021A3[[#This Row],[OPSKode]]</f>
        <v>8-810.qp</v>
      </c>
      <c r="C126" s="974">
        <f>Inek2021A3[[#This Row],[Betrag2]]</f>
        <v>73453.600000000006</v>
      </c>
      <c r="D126" s="975" t="s">
        <v>920</v>
      </c>
      <c r="E126" s="975" t="s">
        <v>921</v>
      </c>
      <c r="F126" s="975" t="s">
        <v>989</v>
      </c>
      <c r="G126" s="975" t="s">
        <v>990</v>
      </c>
      <c r="H126" s="975" t="s">
        <v>991</v>
      </c>
      <c r="I126" s="974">
        <v>73453.600000000006</v>
      </c>
    </row>
    <row r="127" spans="1:9" x14ac:dyDescent="0.25">
      <c r="A127" s="975" t="str">
        <f>Inek2021A3[[#This Row],[ZPD2]]</f>
        <v>ZP11.24</v>
      </c>
      <c r="B127" s="975" t="str">
        <f>Inek2021A3[[#This Row],[OPSKode]]</f>
        <v>8-810.qq</v>
      </c>
      <c r="C127" s="974">
        <f>Inek2021A3[[#This Row],[Betrag2]]</f>
        <v>83470</v>
      </c>
      <c r="D127" s="975" t="s">
        <v>920</v>
      </c>
      <c r="E127" s="975" t="s">
        <v>921</v>
      </c>
      <c r="F127" s="975" t="s">
        <v>992</v>
      </c>
      <c r="G127" s="975" t="s">
        <v>993</v>
      </c>
      <c r="H127" s="975" t="s">
        <v>994</v>
      </c>
      <c r="I127" s="974">
        <v>83470</v>
      </c>
    </row>
    <row r="128" spans="1:9" x14ac:dyDescent="0.25">
      <c r="A128" s="975" t="str">
        <f>Inek2021A3[[#This Row],[ZPD2]]</f>
        <v>ZP11.25</v>
      </c>
      <c r="B128" s="975" t="str">
        <f>Inek2021A3[[#This Row],[OPSKode]]</f>
        <v>8-810.qr</v>
      </c>
      <c r="C128" s="974">
        <f>Inek2021A3[[#This Row],[Betrag2]]</f>
        <v>93486.399999999994</v>
      </c>
      <c r="D128" s="975" t="s">
        <v>920</v>
      </c>
      <c r="E128" s="975" t="s">
        <v>921</v>
      </c>
      <c r="F128" s="975" t="s">
        <v>995</v>
      </c>
      <c r="G128" s="975" t="s">
        <v>996</v>
      </c>
      <c r="H128" s="975" t="s">
        <v>997</v>
      </c>
      <c r="I128" s="974">
        <v>93486.399999999994</v>
      </c>
    </row>
    <row r="129" spans="1:9" x14ac:dyDescent="0.25">
      <c r="C129" s="974"/>
      <c r="D129" s="975" t="s">
        <v>998</v>
      </c>
      <c r="E129" s="975" t="s">
        <v>999</v>
      </c>
      <c r="H129" s="975" t="s">
        <v>1000</v>
      </c>
    </row>
    <row r="130" spans="1:9" x14ac:dyDescent="0.25">
      <c r="A130" s="975" t="str">
        <f>Inek2021A3[[#This Row],[ZPD2]]</f>
        <v>ZP12.01</v>
      </c>
      <c r="B130" s="975" t="str">
        <f>Inek2021A3[[#This Row],[OPSKode]]</f>
        <v>6-001.b0</v>
      </c>
      <c r="C130" s="974">
        <f>Inek2021A3[[#This Row],[Betrag2]]</f>
        <v>285.05</v>
      </c>
      <c r="D130" s="975" t="s">
        <v>998</v>
      </c>
      <c r="E130" s="975" t="s">
        <v>999</v>
      </c>
      <c r="F130" s="975" t="s">
        <v>1001</v>
      </c>
      <c r="G130" s="975" t="s">
        <v>1002</v>
      </c>
      <c r="H130" s="975" t="s">
        <v>1003</v>
      </c>
      <c r="I130" s="974">
        <v>285.05</v>
      </c>
    </row>
    <row r="131" spans="1:9" x14ac:dyDescent="0.25">
      <c r="A131" s="975" t="str">
        <f>Inek2021A3[[#This Row],[ZPD2]]</f>
        <v>ZP12.02</v>
      </c>
      <c r="B131" s="975" t="str">
        <f>Inek2021A3[[#This Row],[OPSKode]]</f>
        <v>6-001.b1</v>
      </c>
      <c r="C131" s="974">
        <f>Inek2021A3[[#This Row],[Betrag2]]</f>
        <v>498.83</v>
      </c>
      <c r="D131" s="975" t="s">
        <v>998</v>
      </c>
      <c r="E131" s="975" t="s">
        <v>999</v>
      </c>
      <c r="F131" s="975" t="s">
        <v>1004</v>
      </c>
      <c r="G131" s="975" t="s">
        <v>1005</v>
      </c>
      <c r="H131" s="975" t="s">
        <v>1006</v>
      </c>
      <c r="I131" s="974">
        <v>498.83</v>
      </c>
    </row>
    <row r="132" spans="1:9" x14ac:dyDescent="0.25">
      <c r="A132" s="975" t="str">
        <f>Inek2021A3[[#This Row],[ZPD2]]</f>
        <v>ZP12.03</v>
      </c>
      <c r="B132" s="975" t="str">
        <f>Inek2021A3[[#This Row],[OPSKode]]</f>
        <v>6-001.b2</v>
      </c>
      <c r="C132" s="974">
        <f>Inek2021A3[[#This Row],[Betrag2]]</f>
        <v>712.62</v>
      </c>
      <c r="D132" s="975" t="s">
        <v>998</v>
      </c>
      <c r="E132" s="975" t="s">
        <v>999</v>
      </c>
      <c r="F132" s="975" t="s">
        <v>1007</v>
      </c>
      <c r="G132" s="975" t="s">
        <v>1008</v>
      </c>
      <c r="H132" s="975" t="s">
        <v>1009</v>
      </c>
      <c r="I132" s="974">
        <v>712.62</v>
      </c>
    </row>
    <row r="133" spans="1:9" x14ac:dyDescent="0.25">
      <c r="A133" s="975" t="str">
        <f>Inek2021A3[[#This Row],[ZPD2]]</f>
        <v>ZP12.04</v>
      </c>
      <c r="B133" s="975" t="str">
        <f>Inek2021A3[[#This Row],[OPSKode]]</f>
        <v>6-001.b3</v>
      </c>
      <c r="C133" s="974">
        <f>Inek2021A3[[#This Row],[Betrag2]]</f>
        <v>921.63</v>
      </c>
      <c r="D133" s="975" t="s">
        <v>998</v>
      </c>
      <c r="E133" s="975" t="s">
        <v>999</v>
      </c>
      <c r="F133" s="975" t="s">
        <v>1010</v>
      </c>
      <c r="G133" s="975" t="s">
        <v>1011</v>
      </c>
      <c r="H133" s="975" t="s">
        <v>1012</v>
      </c>
      <c r="I133" s="974">
        <v>921.63</v>
      </c>
    </row>
    <row r="134" spans="1:9" x14ac:dyDescent="0.25">
      <c r="A134" s="975" t="str">
        <f>Inek2021A3[[#This Row],[ZPD2]]</f>
        <v>ZP12.05</v>
      </c>
      <c r="B134" s="975" t="str">
        <f>Inek2021A3[[#This Row],[OPSKode]]</f>
        <v>6-001.b4</v>
      </c>
      <c r="C134" s="974">
        <f>Inek2021A3[[#This Row],[Betrag2]]</f>
        <v>1115.1099999999999</v>
      </c>
      <c r="D134" s="975" t="s">
        <v>998</v>
      </c>
      <c r="E134" s="975" t="s">
        <v>999</v>
      </c>
      <c r="F134" s="975" t="s">
        <v>1013</v>
      </c>
      <c r="G134" s="975" t="s">
        <v>1014</v>
      </c>
      <c r="H134" s="975" t="s">
        <v>1015</v>
      </c>
      <c r="I134" s="974">
        <v>1115.1099999999999</v>
      </c>
    </row>
    <row r="135" spans="1:9" x14ac:dyDescent="0.25">
      <c r="A135" s="975" t="str">
        <f>Inek2021A3[[#This Row],[ZPD2]]</f>
        <v>ZP12.06</v>
      </c>
      <c r="B135" s="975" t="str">
        <f>Inek2021A3[[#This Row],[OPSKode]]</f>
        <v>6-001.b5</v>
      </c>
      <c r="C135" s="974">
        <f>Inek2021A3[[#This Row],[Betrag2]]</f>
        <v>1353.98</v>
      </c>
      <c r="D135" s="975" t="s">
        <v>998</v>
      </c>
      <c r="E135" s="975" t="s">
        <v>999</v>
      </c>
      <c r="F135" s="975" t="s">
        <v>1016</v>
      </c>
      <c r="G135" s="975" t="s">
        <v>1017</v>
      </c>
      <c r="H135" s="975" t="s">
        <v>1018</v>
      </c>
      <c r="I135" s="974">
        <v>1353.98</v>
      </c>
    </row>
    <row r="136" spans="1:9" x14ac:dyDescent="0.25">
      <c r="A136" s="975" t="str">
        <f>Inek2021A3[[#This Row],[ZPD2]]</f>
        <v>ZP12.07</v>
      </c>
      <c r="B136" s="975" t="str">
        <f>Inek2021A3[[#This Row],[OPSKode]]</f>
        <v>6-001.b6</v>
      </c>
      <c r="C136" s="974">
        <f>Inek2021A3[[#This Row],[Betrag2]]</f>
        <v>1567.76</v>
      </c>
      <c r="D136" s="975" t="s">
        <v>998</v>
      </c>
      <c r="E136" s="975" t="s">
        <v>999</v>
      </c>
      <c r="F136" s="975" t="s">
        <v>1019</v>
      </c>
      <c r="G136" s="975" t="s">
        <v>1020</v>
      </c>
      <c r="H136" s="975" t="s">
        <v>1021</v>
      </c>
      <c r="I136" s="974">
        <v>1567.76</v>
      </c>
    </row>
    <row r="137" spans="1:9" x14ac:dyDescent="0.25">
      <c r="A137" s="975" t="str">
        <f>Inek2021A3[[#This Row],[ZPD2]]</f>
        <v>ZP12.08</v>
      </c>
      <c r="B137" s="975" t="str">
        <f>Inek2021A3[[#This Row],[OPSKode]]</f>
        <v>6-001.b7</v>
      </c>
      <c r="C137" s="974">
        <f>Inek2021A3[[#This Row],[Betrag2]]</f>
        <v>1781.55</v>
      </c>
      <c r="D137" s="975" t="s">
        <v>998</v>
      </c>
      <c r="E137" s="975" t="s">
        <v>999</v>
      </c>
      <c r="F137" s="975" t="s">
        <v>1022</v>
      </c>
      <c r="G137" s="975" t="s">
        <v>1023</v>
      </c>
      <c r="H137" s="975" t="s">
        <v>1024</v>
      </c>
      <c r="I137" s="974">
        <v>1781.55</v>
      </c>
    </row>
    <row r="138" spans="1:9" x14ac:dyDescent="0.25">
      <c r="A138" s="975" t="str">
        <f>Inek2021A3[[#This Row],[ZPD2]]</f>
        <v>ZP12.09</v>
      </c>
      <c r="B138" s="975" t="str">
        <f>Inek2021A3[[#This Row],[OPSKode]]</f>
        <v>6-001.b8</v>
      </c>
      <c r="C138" s="974">
        <f>Inek2021A3[[#This Row],[Betrag2]]</f>
        <v>1995.34</v>
      </c>
      <c r="D138" s="975" t="s">
        <v>998</v>
      </c>
      <c r="E138" s="975" t="s">
        <v>999</v>
      </c>
      <c r="F138" s="975" t="s">
        <v>1025</v>
      </c>
      <c r="G138" s="975" t="s">
        <v>1026</v>
      </c>
      <c r="H138" s="975" t="s">
        <v>1027</v>
      </c>
      <c r="I138" s="974">
        <v>1995.34</v>
      </c>
    </row>
    <row r="139" spans="1:9" x14ac:dyDescent="0.25">
      <c r="A139" s="975" t="str">
        <f>Inek2021A3[[#This Row],[ZPD2]]</f>
        <v>ZP12.10</v>
      </c>
      <c r="B139" s="975" t="str">
        <f>Inek2021A3[[#This Row],[OPSKode]]</f>
        <v>6-001.b9</v>
      </c>
      <c r="C139" s="974">
        <f>Inek2021A3[[#This Row],[Betrag2]]</f>
        <v>2209.12</v>
      </c>
      <c r="D139" s="975" t="s">
        <v>998</v>
      </c>
      <c r="E139" s="975" t="s">
        <v>999</v>
      </c>
      <c r="F139" s="975" t="s">
        <v>1028</v>
      </c>
      <c r="G139" s="975" t="s">
        <v>1029</v>
      </c>
      <c r="H139" s="975" t="s">
        <v>1030</v>
      </c>
      <c r="I139" s="974">
        <v>2209.12</v>
      </c>
    </row>
    <row r="140" spans="1:9" x14ac:dyDescent="0.25">
      <c r="A140" s="975" t="str">
        <f>Inek2021A3[[#This Row],[ZPD2]]</f>
        <v>ZP12.11</v>
      </c>
      <c r="B140" s="975" t="str">
        <f>Inek2021A3[[#This Row],[OPSKode]]</f>
        <v>6-001.ba</v>
      </c>
      <c r="C140" s="974">
        <f>Inek2021A3[[#This Row],[Betrag2]]</f>
        <v>2422.91</v>
      </c>
      <c r="D140" s="975" t="s">
        <v>998</v>
      </c>
      <c r="E140" s="975" t="s">
        <v>999</v>
      </c>
      <c r="F140" s="975" t="s">
        <v>1031</v>
      </c>
      <c r="G140" s="975" t="s">
        <v>1032</v>
      </c>
      <c r="H140" s="975" t="s">
        <v>1033</v>
      </c>
      <c r="I140" s="974">
        <v>2422.91</v>
      </c>
    </row>
    <row r="141" spans="1:9" x14ac:dyDescent="0.25">
      <c r="A141" s="975" t="str">
        <f>Inek2021A3[[#This Row],[ZPD2]]</f>
        <v>ZP12.12</v>
      </c>
      <c r="B141" s="975" t="str">
        <f>Inek2021A3[[#This Row],[OPSKode]]</f>
        <v>6-001.bb</v>
      </c>
      <c r="C141" s="974">
        <f>Inek2021A3[[#This Row],[Betrag2]]</f>
        <v>2707.96</v>
      </c>
      <c r="D141" s="975" t="s">
        <v>998</v>
      </c>
      <c r="E141" s="975" t="s">
        <v>999</v>
      </c>
      <c r="F141" s="975" t="s">
        <v>1034</v>
      </c>
      <c r="G141" s="975" t="s">
        <v>1035</v>
      </c>
      <c r="H141" s="975" t="s">
        <v>1036</v>
      </c>
      <c r="I141" s="974">
        <v>2707.96</v>
      </c>
    </row>
    <row r="142" spans="1:9" x14ac:dyDescent="0.25">
      <c r="A142" s="975" t="str">
        <f>Inek2021A3[[#This Row],[ZPD2]]</f>
        <v>ZP12.13</v>
      </c>
      <c r="B142" s="975" t="str">
        <f>Inek2021A3[[#This Row],[OPSKode]]</f>
        <v>6-001.bc</v>
      </c>
      <c r="C142" s="974">
        <f>Inek2021A3[[#This Row],[Betrag2]]</f>
        <v>3135.53</v>
      </c>
      <c r="D142" s="975" t="s">
        <v>998</v>
      </c>
      <c r="E142" s="975" t="s">
        <v>999</v>
      </c>
      <c r="F142" s="975" t="s">
        <v>1037</v>
      </c>
      <c r="G142" s="975" t="s">
        <v>1038</v>
      </c>
      <c r="H142" s="975" t="s">
        <v>1039</v>
      </c>
      <c r="I142" s="974">
        <v>3135.53</v>
      </c>
    </row>
    <row r="143" spans="1:9" x14ac:dyDescent="0.25">
      <c r="A143" s="975" t="str">
        <f>Inek2021A3[[#This Row],[ZPD2]]</f>
        <v>ZP12.14</v>
      </c>
      <c r="B143" s="975" t="str">
        <f>Inek2021A3[[#This Row],[OPSKode]]</f>
        <v>6-001.bd</v>
      </c>
      <c r="C143" s="974">
        <f>Inek2021A3[[#This Row],[Betrag2]]</f>
        <v>3563.1</v>
      </c>
      <c r="D143" s="975" t="s">
        <v>998</v>
      </c>
      <c r="E143" s="975" t="s">
        <v>999</v>
      </c>
      <c r="F143" s="975" t="s">
        <v>1040</v>
      </c>
      <c r="G143" s="975" t="s">
        <v>1041</v>
      </c>
      <c r="H143" s="975" t="s">
        <v>1042</v>
      </c>
      <c r="I143" s="974">
        <v>3563.1</v>
      </c>
    </row>
    <row r="144" spans="1:9" x14ac:dyDescent="0.25">
      <c r="A144" s="975" t="str">
        <f>Inek2021A3[[#This Row],[ZPD2]]</f>
        <v>ZP12.15</v>
      </c>
      <c r="B144" s="975" t="str">
        <f>Inek2021A3[[#This Row],[OPSKode]]</f>
        <v>6-001.be</v>
      </c>
      <c r="C144" s="974">
        <f>Inek2021A3[[#This Row],[Betrag2]]</f>
        <v>3990.67</v>
      </c>
      <c r="D144" s="975" t="s">
        <v>998</v>
      </c>
      <c r="E144" s="975" t="s">
        <v>999</v>
      </c>
      <c r="F144" s="975" t="s">
        <v>1043</v>
      </c>
      <c r="G144" s="975" t="s">
        <v>1044</v>
      </c>
      <c r="H144" s="975" t="s">
        <v>1045</v>
      </c>
      <c r="I144" s="974">
        <v>3990.67</v>
      </c>
    </row>
    <row r="145" spans="1:9" x14ac:dyDescent="0.25">
      <c r="A145" s="975" t="str">
        <f>Inek2021A3[[#This Row],[ZPD2]]</f>
        <v>ZP12.16</v>
      </c>
      <c r="B145" s="975" t="str">
        <f>Inek2021A3[[#This Row],[OPSKode]]</f>
        <v>6-001.bf</v>
      </c>
      <c r="C145" s="974">
        <f>Inek2021A3[[#This Row],[Betrag2]]</f>
        <v>4418.24</v>
      </c>
      <c r="D145" s="975" t="s">
        <v>998</v>
      </c>
      <c r="E145" s="975" t="s">
        <v>999</v>
      </c>
      <c r="F145" s="975" t="s">
        <v>1046</v>
      </c>
      <c r="G145" s="975" t="s">
        <v>1047</v>
      </c>
      <c r="H145" s="975" t="s">
        <v>1048</v>
      </c>
      <c r="I145" s="974">
        <v>4418.24</v>
      </c>
    </row>
    <row r="146" spans="1:9" x14ac:dyDescent="0.25">
      <c r="A146" s="975" t="str">
        <f>Inek2021A3[[#This Row],[ZPD2]]</f>
        <v>ZP12.17</v>
      </c>
      <c r="B146" s="975" t="str">
        <f>Inek2021A3[[#This Row],[OPSKode]]</f>
        <v>6-001.bg</v>
      </c>
      <c r="C146" s="974">
        <f>Inek2021A3[[#This Row],[Betrag2]]</f>
        <v>4845.82</v>
      </c>
      <c r="D146" s="975" t="s">
        <v>998</v>
      </c>
      <c r="E146" s="975" t="s">
        <v>999</v>
      </c>
      <c r="F146" s="975" t="s">
        <v>1049</v>
      </c>
      <c r="G146" s="975" t="s">
        <v>1050</v>
      </c>
      <c r="H146" s="975" t="s">
        <v>1051</v>
      </c>
      <c r="I146" s="974">
        <v>4845.82</v>
      </c>
    </row>
    <row r="147" spans="1:9" x14ac:dyDescent="0.25">
      <c r="A147" s="975" t="str">
        <f>Inek2021A3[[#This Row],[ZPD2]]</f>
        <v>ZP12.18</v>
      </c>
      <c r="B147" s="975" t="str">
        <f>Inek2021A3[[#This Row],[OPSKode]]</f>
        <v>6-001.bh</v>
      </c>
      <c r="C147" s="974">
        <f>Inek2021A3[[#This Row],[Betrag2]]</f>
        <v>5273.39</v>
      </c>
      <c r="D147" s="975" t="s">
        <v>998</v>
      </c>
      <c r="E147" s="975" t="s">
        <v>999</v>
      </c>
      <c r="F147" s="975" t="s">
        <v>1052</v>
      </c>
      <c r="G147" s="975" t="s">
        <v>1053</v>
      </c>
      <c r="H147" s="975" t="s">
        <v>1054</v>
      </c>
      <c r="I147" s="974">
        <v>5273.39</v>
      </c>
    </row>
    <row r="148" spans="1:9" x14ac:dyDescent="0.25">
      <c r="A148" s="975" t="str">
        <f>Inek2021A3[[#This Row],[ZPD2]]</f>
        <v>ZP12.19</v>
      </c>
      <c r="B148" s="975" t="str">
        <f>Inek2021A3[[#This Row],[OPSKode]]</f>
        <v>6-001.bj</v>
      </c>
      <c r="C148" s="974">
        <f>Inek2021A3[[#This Row],[Betrag2]]</f>
        <v>5700.96</v>
      </c>
      <c r="D148" s="975" t="s">
        <v>998</v>
      </c>
      <c r="E148" s="975" t="s">
        <v>999</v>
      </c>
      <c r="F148" s="975" t="s">
        <v>1055</v>
      </c>
      <c r="G148" s="975" t="s">
        <v>1056</v>
      </c>
      <c r="H148" s="975" t="s">
        <v>1057</v>
      </c>
      <c r="I148" s="974">
        <v>5700.96</v>
      </c>
    </row>
    <row r="149" spans="1:9" x14ac:dyDescent="0.25">
      <c r="A149" s="975" t="str">
        <f>Inek2021A3[[#This Row],[ZPD2]]</f>
        <v>ZP12.20</v>
      </c>
      <c r="B149" s="975" t="str">
        <f>Inek2021A3[[#This Row],[OPSKode]]</f>
        <v>6-001.bk</v>
      </c>
      <c r="C149" s="974">
        <f>Inek2021A3[[#This Row],[Betrag2]]</f>
        <v>6128.53</v>
      </c>
      <c r="D149" s="975" t="s">
        <v>998</v>
      </c>
      <c r="E149" s="975" t="s">
        <v>999</v>
      </c>
      <c r="F149" s="975" t="s">
        <v>1058</v>
      </c>
      <c r="G149" s="975" t="s">
        <v>1059</v>
      </c>
      <c r="H149" s="975" t="s">
        <v>1060</v>
      </c>
      <c r="I149" s="974">
        <v>6128.53</v>
      </c>
    </row>
    <row r="150" spans="1:9" x14ac:dyDescent="0.25">
      <c r="A150" s="975" t="str">
        <f>Inek2021A3[[#This Row],[ZPD2]]</f>
        <v>ZP12.21</v>
      </c>
      <c r="B150" s="975" t="str">
        <f>Inek2021A3[[#This Row],[OPSKode]]</f>
        <v>6-001.bm</v>
      </c>
      <c r="C150" s="974">
        <f>Inek2021A3[[#This Row],[Betrag2]]</f>
        <v>6556.1</v>
      </c>
      <c r="D150" s="975" t="s">
        <v>998</v>
      </c>
      <c r="E150" s="975" t="s">
        <v>999</v>
      </c>
      <c r="F150" s="975" t="s">
        <v>1061</v>
      </c>
      <c r="G150" s="975" t="s">
        <v>1062</v>
      </c>
      <c r="H150" s="975" t="s">
        <v>1063</v>
      </c>
      <c r="I150" s="974">
        <v>6556.1</v>
      </c>
    </row>
    <row r="151" spans="1:9" x14ac:dyDescent="0.25">
      <c r="A151" s="975" t="str">
        <f>Inek2021A3[[#This Row],[ZPD2]]</f>
        <v>ZP12.22</v>
      </c>
      <c r="B151" s="975" t="str">
        <f>Inek2021A3[[#This Row],[OPSKode]]</f>
        <v>6-001.bn</v>
      </c>
      <c r="C151" s="974">
        <f>Inek2021A3[[#This Row],[Betrag2]]</f>
        <v>6983.68</v>
      </c>
      <c r="D151" s="975" t="s">
        <v>998</v>
      </c>
      <c r="E151" s="975" t="s">
        <v>999</v>
      </c>
      <c r="F151" s="975" t="s">
        <v>1064</v>
      </c>
      <c r="G151" s="975" t="s">
        <v>1065</v>
      </c>
      <c r="H151" s="975" t="s">
        <v>1066</v>
      </c>
      <c r="I151" s="974">
        <v>6983.68</v>
      </c>
    </row>
    <row r="152" spans="1:9" x14ac:dyDescent="0.25">
      <c r="A152" s="976" t="s">
        <v>1067</v>
      </c>
      <c r="B152" s="976" t="str">
        <f>Inek2021A3[[#This Row],[OPSKode]]</f>
        <v>8-822</v>
      </c>
      <c r="C152" s="974">
        <f>Inek2021A3[[#This Row],[Betrag2]]</f>
        <v>1015.62</v>
      </c>
      <c r="D152" s="975" t="s">
        <v>1067</v>
      </c>
      <c r="E152" s="975" t="s">
        <v>1068</v>
      </c>
      <c r="G152" s="975" t="s">
        <v>1069</v>
      </c>
      <c r="H152" s="975" t="s">
        <v>1068</v>
      </c>
      <c r="I152" s="974">
        <v>1015.62</v>
      </c>
    </row>
    <row r="153" spans="1:9" x14ac:dyDescent="0.25">
      <c r="C153" s="974"/>
      <c r="D153" s="975" t="s">
        <v>1070</v>
      </c>
      <c r="E153" s="975" t="s">
        <v>1071</v>
      </c>
      <c r="H153" s="975" t="s">
        <v>1072</v>
      </c>
    </row>
    <row r="154" spans="1:9" x14ac:dyDescent="0.25">
      <c r="A154" s="975" t="str">
        <f>Inek2021A3[[#This Row],[ZPD2]]</f>
        <v>ZP15.08</v>
      </c>
      <c r="B154" s="975" t="str">
        <f>Inek2021A3[[#This Row],[OPSKode]]</f>
        <v>6-001.f7</v>
      </c>
      <c r="C154" s="974">
        <f>Inek2021A3[[#This Row],[Betrag2]]</f>
        <v>113.02</v>
      </c>
      <c r="D154" s="975" t="s">
        <v>1070</v>
      </c>
      <c r="E154" s="975" t="s">
        <v>1071</v>
      </c>
      <c r="F154" s="975" t="s">
        <v>1073</v>
      </c>
      <c r="G154" s="975" t="s">
        <v>1074</v>
      </c>
      <c r="H154" s="975" t="s">
        <v>1075</v>
      </c>
      <c r="I154" s="974">
        <v>113.02</v>
      </c>
    </row>
    <row r="155" spans="1:9" x14ac:dyDescent="0.25">
      <c r="A155" s="975" t="str">
        <f>Inek2021A3[[#This Row],[ZPD2]]</f>
        <v>ZP15.09</v>
      </c>
      <c r="B155" s="975" t="str">
        <f>Inek2021A3[[#This Row],[OPSKode]]</f>
        <v>6-001.f8</v>
      </c>
      <c r="C155" s="974">
        <f>Inek2021A3[[#This Row],[Betrag2]]</f>
        <v>127.76</v>
      </c>
      <c r="D155" s="975" t="s">
        <v>1070</v>
      </c>
      <c r="E155" s="975" t="s">
        <v>1071</v>
      </c>
      <c r="F155" s="975" t="s">
        <v>1076</v>
      </c>
      <c r="G155" s="975" t="s">
        <v>1077</v>
      </c>
      <c r="H155" s="975" t="s">
        <v>1078</v>
      </c>
      <c r="I155" s="974">
        <v>127.76</v>
      </c>
    </row>
    <row r="156" spans="1:9" x14ac:dyDescent="0.25">
      <c r="A156" s="975" t="str">
        <f>Inek2021A3[[#This Row],[ZPD2]]</f>
        <v>ZP15.10</v>
      </c>
      <c r="B156" s="975" t="str">
        <f>Inek2021A3[[#This Row],[OPSKode]]</f>
        <v>6-001.f9</v>
      </c>
      <c r="C156" s="974">
        <f>Inek2021A3[[#This Row],[Betrag2]]</f>
        <v>142.51</v>
      </c>
      <c r="D156" s="975" t="s">
        <v>1070</v>
      </c>
      <c r="E156" s="975" t="s">
        <v>1071</v>
      </c>
      <c r="F156" s="975" t="s">
        <v>1079</v>
      </c>
      <c r="G156" s="975" t="s">
        <v>1080</v>
      </c>
      <c r="H156" s="975" t="s">
        <v>1081</v>
      </c>
      <c r="I156" s="974">
        <v>142.51</v>
      </c>
    </row>
    <row r="157" spans="1:9" x14ac:dyDescent="0.25">
      <c r="A157" s="975" t="str">
        <f>Inek2021A3[[#This Row],[ZPD2]]</f>
        <v>ZP15.11</v>
      </c>
      <c r="B157" s="975" t="str">
        <f>Inek2021A3[[#This Row],[OPSKode]]</f>
        <v>6-001.fa</v>
      </c>
      <c r="C157" s="974">
        <f>Inek2021A3[[#This Row],[Betrag2]]</f>
        <v>157.25</v>
      </c>
      <c r="D157" s="975" t="s">
        <v>1070</v>
      </c>
      <c r="E157" s="975" t="s">
        <v>1071</v>
      </c>
      <c r="F157" s="975" t="s">
        <v>1082</v>
      </c>
      <c r="G157" s="975" t="s">
        <v>1083</v>
      </c>
      <c r="H157" s="975" t="s">
        <v>1084</v>
      </c>
      <c r="I157" s="974">
        <v>157.25</v>
      </c>
    </row>
    <row r="158" spans="1:9" x14ac:dyDescent="0.25">
      <c r="A158" s="975" t="str">
        <f>Inek2021A3[[#This Row],[ZPD2]]</f>
        <v>ZP15.12</v>
      </c>
      <c r="B158" s="975" t="str">
        <f>Inek2021A3[[#This Row],[OPSKode]]</f>
        <v>6-001.fb</v>
      </c>
      <c r="C158" s="974">
        <f>Inek2021A3[[#This Row],[Betrag2]]</f>
        <v>171.99</v>
      </c>
      <c r="D158" s="975" t="s">
        <v>1070</v>
      </c>
      <c r="E158" s="975" t="s">
        <v>1071</v>
      </c>
      <c r="F158" s="975" t="s">
        <v>1085</v>
      </c>
      <c r="G158" s="975" t="s">
        <v>1086</v>
      </c>
      <c r="H158" s="975" t="s">
        <v>1087</v>
      </c>
      <c r="I158" s="974">
        <v>171.99</v>
      </c>
    </row>
    <row r="159" spans="1:9" x14ac:dyDescent="0.25">
      <c r="A159" s="975" t="str">
        <f>Inek2021A3[[#This Row],[ZPD2]]</f>
        <v>ZP15.13</v>
      </c>
      <c r="B159" s="975" t="str">
        <f>Inek2021A3[[#This Row],[OPSKode]]</f>
        <v>6-001.fc</v>
      </c>
      <c r="C159" s="974">
        <f>Inek2021A3[[#This Row],[Betrag2]]</f>
        <v>186.73</v>
      </c>
      <c r="D159" s="975" t="s">
        <v>1070</v>
      </c>
      <c r="E159" s="975" t="s">
        <v>1071</v>
      </c>
      <c r="F159" s="975" t="s">
        <v>1088</v>
      </c>
      <c r="G159" s="975" t="s">
        <v>1089</v>
      </c>
      <c r="H159" s="975" t="s">
        <v>1090</v>
      </c>
      <c r="I159" s="974">
        <v>186.73</v>
      </c>
    </row>
    <row r="160" spans="1:9" x14ac:dyDescent="0.25">
      <c r="A160" s="975" t="str">
        <f>Inek2021A3[[#This Row],[ZPD2]]</f>
        <v>ZP15.14</v>
      </c>
      <c r="B160" s="975" t="str">
        <f>Inek2021A3[[#This Row],[OPSKode]]</f>
        <v>6-001.fd</v>
      </c>
      <c r="C160" s="974">
        <f>Inek2021A3[[#This Row],[Betrag2]]</f>
        <v>201.47</v>
      </c>
      <c r="D160" s="975" t="s">
        <v>1070</v>
      </c>
      <c r="E160" s="975" t="s">
        <v>1071</v>
      </c>
      <c r="F160" s="975" t="s">
        <v>1091</v>
      </c>
      <c r="G160" s="975" t="s">
        <v>1092</v>
      </c>
      <c r="H160" s="975" t="s">
        <v>1093</v>
      </c>
      <c r="I160" s="974">
        <v>201.47</v>
      </c>
    </row>
    <row r="161" spans="1:9" x14ac:dyDescent="0.25">
      <c r="C161" s="974"/>
      <c r="D161" s="975" t="s">
        <v>1094</v>
      </c>
      <c r="E161" s="975" t="s">
        <v>1095</v>
      </c>
      <c r="H161" s="975" t="s">
        <v>3217</v>
      </c>
    </row>
    <row r="162" spans="1:9" x14ac:dyDescent="0.25">
      <c r="A162" s="975" t="str">
        <f>Inek2021A3[[#This Row],[ZPD2]]</f>
        <v>ZP16.01</v>
      </c>
      <c r="B162" s="975" t="str">
        <f>Inek2021A3[[#This Row],[OPSKode]]</f>
        <v>8-810.s0</v>
      </c>
      <c r="C162" s="974">
        <f>Inek2021A3[[#This Row],[Betrag2]]</f>
        <v>357.7</v>
      </c>
      <c r="D162" s="975" t="s">
        <v>1094</v>
      </c>
      <c r="E162" s="975" t="s">
        <v>1095</v>
      </c>
      <c r="F162" s="975" t="s">
        <v>1097</v>
      </c>
      <c r="G162" s="975" t="s">
        <v>1098</v>
      </c>
      <c r="H162" s="975" t="s">
        <v>1099</v>
      </c>
      <c r="I162" s="974">
        <v>357.7</v>
      </c>
    </row>
    <row r="163" spans="1:9" x14ac:dyDescent="0.25">
      <c r="A163" s="975" t="str">
        <f>Inek2021A3[[#This Row],[ZPD2]]</f>
        <v>ZP16.02</v>
      </c>
      <c r="B163" s="975" t="str">
        <f>Inek2021A3[[#This Row],[OPSKode]]</f>
        <v>8-810.s1</v>
      </c>
      <c r="C163" s="974">
        <f>Inek2021A3[[#This Row],[Betrag2]]</f>
        <v>625.98</v>
      </c>
      <c r="D163" s="975" t="s">
        <v>1094</v>
      </c>
      <c r="E163" s="975" t="s">
        <v>1095</v>
      </c>
      <c r="F163" s="975" t="s">
        <v>1100</v>
      </c>
      <c r="G163" s="975" t="s">
        <v>1101</v>
      </c>
      <c r="H163" s="975" t="s">
        <v>1102</v>
      </c>
      <c r="I163" s="974">
        <v>625.98</v>
      </c>
    </row>
    <row r="164" spans="1:9" x14ac:dyDescent="0.25">
      <c r="A164" s="975" t="str">
        <f>Inek2021A3[[#This Row],[ZPD2]]</f>
        <v>ZP16.03</v>
      </c>
      <c r="B164" s="975" t="str">
        <f>Inek2021A3[[#This Row],[OPSKode]]</f>
        <v>8-810.s2</v>
      </c>
      <c r="C164" s="974">
        <f>Inek2021A3[[#This Row],[Betrag2]]</f>
        <v>983.69</v>
      </c>
      <c r="D164" s="975" t="s">
        <v>1094</v>
      </c>
      <c r="E164" s="975" t="s">
        <v>1095</v>
      </c>
      <c r="F164" s="975" t="s">
        <v>1103</v>
      </c>
      <c r="G164" s="975" t="s">
        <v>1104</v>
      </c>
      <c r="H164" s="975" t="s">
        <v>1105</v>
      </c>
      <c r="I164" s="974">
        <v>983.69</v>
      </c>
    </row>
    <row r="165" spans="1:9" x14ac:dyDescent="0.25">
      <c r="A165" s="975" t="str">
        <f>Inek2021A3[[#This Row],[ZPD2]]</f>
        <v>ZP16.04</v>
      </c>
      <c r="B165" s="975" t="str">
        <f>Inek2021A3[[#This Row],[OPSKode]]</f>
        <v>8-810.s3</v>
      </c>
      <c r="C165" s="974">
        <f>Inek2021A3[[#This Row],[Betrag2]]</f>
        <v>1341.39</v>
      </c>
      <c r="D165" s="975" t="s">
        <v>1094</v>
      </c>
      <c r="E165" s="975" t="s">
        <v>1095</v>
      </c>
      <c r="F165" s="975" t="s">
        <v>1106</v>
      </c>
      <c r="G165" s="975" t="s">
        <v>1107</v>
      </c>
      <c r="H165" s="975" t="s">
        <v>1108</v>
      </c>
      <c r="I165" s="974">
        <v>1341.39</v>
      </c>
    </row>
    <row r="166" spans="1:9" x14ac:dyDescent="0.25">
      <c r="A166" s="975" t="str">
        <f>Inek2021A3[[#This Row],[ZPD2]]</f>
        <v>ZP16.05</v>
      </c>
      <c r="B166" s="975" t="str">
        <f>Inek2021A3[[#This Row],[OPSKode]]</f>
        <v>8-810.s4</v>
      </c>
      <c r="C166" s="974">
        <f>Inek2021A3[[#This Row],[Betrag2]]</f>
        <v>2012.08</v>
      </c>
      <c r="D166" s="975" t="s">
        <v>1094</v>
      </c>
      <c r="E166" s="975" t="s">
        <v>1095</v>
      </c>
      <c r="F166" s="975" t="s">
        <v>1109</v>
      </c>
      <c r="G166" s="975" t="s">
        <v>1110</v>
      </c>
      <c r="H166" s="975" t="s">
        <v>1111</v>
      </c>
      <c r="I166" s="974">
        <v>2012.08</v>
      </c>
    </row>
    <row r="167" spans="1:9" x14ac:dyDescent="0.25">
      <c r="A167" s="975" t="str">
        <f>Inek2021A3[[#This Row],[ZPD2]]</f>
        <v>ZP16.06</v>
      </c>
      <c r="B167" s="975" t="str">
        <f>Inek2021A3[[#This Row],[OPSKode]]</f>
        <v>8-810.s5</v>
      </c>
      <c r="C167" s="974">
        <f>Inek2021A3[[#This Row],[Betrag2]]</f>
        <v>2682.78</v>
      </c>
      <c r="D167" s="975" t="s">
        <v>1094</v>
      </c>
      <c r="E167" s="975" t="s">
        <v>1095</v>
      </c>
      <c r="F167" s="975" t="s">
        <v>1112</v>
      </c>
      <c r="G167" s="975" t="s">
        <v>1113</v>
      </c>
      <c r="H167" s="975" t="s">
        <v>1114</v>
      </c>
      <c r="I167" s="974">
        <v>2682.78</v>
      </c>
    </row>
    <row r="168" spans="1:9" x14ac:dyDescent="0.25">
      <c r="A168" s="975" t="str">
        <f>Inek2021A3[[#This Row],[ZPD2]]</f>
        <v>ZP16.07</v>
      </c>
      <c r="B168" s="975" t="str">
        <f>Inek2021A3[[#This Row],[OPSKode]]</f>
        <v>8-810.s6</v>
      </c>
      <c r="C168" s="974">
        <f>Inek2021A3[[#This Row],[Betrag2]]</f>
        <v>3353.47</v>
      </c>
      <c r="D168" s="975" t="s">
        <v>1094</v>
      </c>
      <c r="E168" s="975" t="s">
        <v>1095</v>
      </c>
      <c r="F168" s="975" t="s">
        <v>1115</v>
      </c>
      <c r="G168" s="975" t="s">
        <v>1116</v>
      </c>
      <c r="H168" s="975" t="s">
        <v>1117</v>
      </c>
      <c r="I168" s="974">
        <v>3353.47</v>
      </c>
    </row>
    <row r="169" spans="1:9" x14ac:dyDescent="0.25">
      <c r="A169" s="975" t="str">
        <f>Inek2021A3[[#This Row],[ZPD2]]</f>
        <v>ZP16.08</v>
      </c>
      <c r="B169" s="975" t="str">
        <f>Inek2021A3[[#This Row],[OPSKode]]</f>
        <v>8-810.s7</v>
      </c>
      <c r="C169" s="974">
        <f>Inek2021A3[[#This Row],[Betrag2]]</f>
        <v>4024.17</v>
      </c>
      <c r="D169" s="975" t="s">
        <v>1094</v>
      </c>
      <c r="E169" s="975" t="s">
        <v>1095</v>
      </c>
      <c r="F169" s="975" t="s">
        <v>1118</v>
      </c>
      <c r="G169" s="975" t="s">
        <v>1119</v>
      </c>
      <c r="H169" s="975" t="s">
        <v>1120</v>
      </c>
      <c r="I169" s="974">
        <v>4024.17</v>
      </c>
    </row>
    <row r="170" spans="1:9" x14ac:dyDescent="0.25">
      <c r="A170" s="975" t="str">
        <f>Inek2021A3[[#This Row],[ZPD2]]</f>
        <v>ZP16.09</v>
      </c>
      <c r="B170" s="975" t="str">
        <f>Inek2021A3[[#This Row],[OPSKode]]</f>
        <v>8-810.s8</v>
      </c>
      <c r="C170" s="974">
        <f>Inek2021A3[[#This Row],[Betrag2]]</f>
        <v>5365.56</v>
      </c>
      <c r="D170" s="975" t="s">
        <v>1094</v>
      </c>
      <c r="E170" s="975" t="s">
        <v>1095</v>
      </c>
      <c r="F170" s="975" t="s">
        <v>1121</v>
      </c>
      <c r="G170" s="975" t="s">
        <v>1122</v>
      </c>
      <c r="H170" s="975" t="s">
        <v>1123</v>
      </c>
      <c r="I170" s="974">
        <v>5365.56</v>
      </c>
    </row>
    <row r="171" spans="1:9" x14ac:dyDescent="0.25">
      <c r="A171" s="975" t="str">
        <f>Inek2021A3[[#This Row],[ZPD2]]</f>
        <v>ZP16.10</v>
      </c>
      <c r="B171" s="975" t="str">
        <f>Inek2021A3[[#This Row],[OPSKode]]</f>
        <v>8-810.s9</v>
      </c>
      <c r="C171" s="974">
        <f>Inek2021A3[[#This Row],[Betrag2]]</f>
        <v>6706.95</v>
      </c>
      <c r="D171" s="975" t="s">
        <v>1094</v>
      </c>
      <c r="E171" s="975" t="s">
        <v>1095</v>
      </c>
      <c r="F171" s="975" t="s">
        <v>1124</v>
      </c>
      <c r="G171" s="975" t="s">
        <v>1125</v>
      </c>
      <c r="H171" s="975" t="s">
        <v>1126</v>
      </c>
      <c r="I171" s="974">
        <v>6706.95</v>
      </c>
    </row>
    <row r="172" spans="1:9" x14ac:dyDescent="0.25">
      <c r="A172" s="975" t="str">
        <f>Inek2021A3[[#This Row],[ZPD2]]</f>
        <v>ZP16.11</v>
      </c>
      <c r="B172" s="975" t="str">
        <f>Inek2021A3[[#This Row],[OPSKode]]</f>
        <v>8-810.sa</v>
      </c>
      <c r="C172" s="974">
        <f>Inek2021A3[[#This Row],[Betrag2]]</f>
        <v>8048.34</v>
      </c>
      <c r="D172" s="975" t="s">
        <v>1094</v>
      </c>
      <c r="E172" s="975" t="s">
        <v>1095</v>
      </c>
      <c r="F172" s="975" t="s">
        <v>1127</v>
      </c>
      <c r="G172" s="975" t="s">
        <v>1128</v>
      </c>
      <c r="H172" s="975" t="s">
        <v>1129</v>
      </c>
      <c r="I172" s="974">
        <v>8048.34</v>
      </c>
    </row>
    <row r="173" spans="1:9" x14ac:dyDescent="0.25">
      <c r="A173" s="975" t="str">
        <f>Inek2021A3[[#This Row],[ZPD2]]</f>
        <v>ZP16.12</v>
      </c>
      <c r="B173" s="975" t="str">
        <f>Inek2021A3[[#This Row],[OPSKode]]</f>
        <v>8-810.sb</v>
      </c>
      <c r="C173" s="974">
        <f>Inek2021A3[[#This Row],[Betrag2]]</f>
        <v>9389.73</v>
      </c>
      <c r="D173" s="975" t="s">
        <v>1094</v>
      </c>
      <c r="E173" s="975" t="s">
        <v>1095</v>
      </c>
      <c r="F173" s="975" t="s">
        <v>1130</v>
      </c>
      <c r="G173" s="975" t="s">
        <v>1131</v>
      </c>
      <c r="H173" s="975" t="s">
        <v>1132</v>
      </c>
      <c r="I173" s="974">
        <v>9389.73</v>
      </c>
    </row>
    <row r="174" spans="1:9" x14ac:dyDescent="0.25">
      <c r="A174" s="975" t="str">
        <f>Inek2021A3[[#This Row],[ZPD2]]</f>
        <v>ZP16.13</v>
      </c>
      <c r="B174" s="975" t="str">
        <f>Inek2021A3[[#This Row],[OPSKode]]</f>
        <v>8-810.sc</v>
      </c>
      <c r="C174" s="974">
        <f>Inek2021A3[[#This Row],[Betrag2]]</f>
        <v>10731.12</v>
      </c>
      <c r="D174" s="975" t="s">
        <v>1094</v>
      </c>
      <c r="E174" s="975" t="s">
        <v>1095</v>
      </c>
      <c r="F174" s="975" t="s">
        <v>1133</v>
      </c>
      <c r="G174" s="975" t="s">
        <v>1134</v>
      </c>
      <c r="H174" s="975" t="s">
        <v>1135</v>
      </c>
      <c r="I174" s="974">
        <v>10731.12</v>
      </c>
    </row>
    <row r="175" spans="1:9" x14ac:dyDescent="0.25">
      <c r="A175" s="975" t="str">
        <f>Inek2021A3[[#This Row],[ZPD2]]</f>
        <v>ZP16.14</v>
      </c>
      <c r="B175" s="975" t="str">
        <f>Inek2021A3[[#This Row],[OPSKode]]</f>
        <v>8-810.sd</v>
      </c>
      <c r="C175" s="974">
        <f>Inek2021A3[[#This Row],[Betrag2]]</f>
        <v>12072.51</v>
      </c>
      <c r="D175" s="975" t="s">
        <v>1094</v>
      </c>
      <c r="E175" s="975" t="s">
        <v>1095</v>
      </c>
      <c r="F175" s="975" t="s">
        <v>1136</v>
      </c>
      <c r="G175" s="975" t="s">
        <v>1137</v>
      </c>
      <c r="H175" s="975" t="s">
        <v>1138</v>
      </c>
      <c r="I175" s="974">
        <v>12072.51</v>
      </c>
    </row>
    <row r="176" spans="1:9" x14ac:dyDescent="0.25">
      <c r="A176" s="975" t="str">
        <f>Inek2021A3[[#This Row],[ZPD2]]</f>
        <v>ZP16.15</v>
      </c>
      <c r="C176" s="976" t="s">
        <v>1139</v>
      </c>
      <c r="D176" s="975" t="s">
        <v>1094</v>
      </c>
      <c r="E176" s="975" t="s">
        <v>1095</v>
      </c>
      <c r="F176" s="975" t="s">
        <v>1140</v>
      </c>
      <c r="H176" s="975" t="s">
        <v>1141</v>
      </c>
    </row>
    <row r="177" spans="1:9" x14ac:dyDescent="0.25">
      <c r="A177" s="975" t="str">
        <f>Inek2021A3[[#This Row],[ZPD2]]</f>
        <v>ZP16.16</v>
      </c>
      <c r="B177" s="975" t="str">
        <f>Inek2021A3[[#This Row],[OPSKode]]</f>
        <v>8-810.sf</v>
      </c>
      <c r="C177" s="974">
        <f>Inek2021A3[[#This Row],[Betrag2]]</f>
        <v>13413.9</v>
      </c>
      <c r="D177" s="975" t="s">
        <v>1094</v>
      </c>
      <c r="E177" s="975" t="s">
        <v>1095</v>
      </c>
      <c r="F177" s="975" t="s">
        <v>1142</v>
      </c>
      <c r="G177" s="975" t="s">
        <v>1143</v>
      </c>
      <c r="H177" s="975" t="s">
        <v>1144</v>
      </c>
      <c r="I177" s="974">
        <v>13413.9</v>
      </c>
    </row>
    <row r="178" spans="1:9" x14ac:dyDescent="0.25">
      <c r="A178" s="975" t="str">
        <f>Inek2021A3[[#This Row],[ZPD2]]</f>
        <v>ZP16.17</v>
      </c>
      <c r="B178" s="975" t="str">
        <f>Inek2021A3[[#This Row],[OPSKode]]</f>
        <v>8-810.sg</v>
      </c>
      <c r="C178" s="974">
        <f>Inek2021A3[[#This Row],[Betrag2]]</f>
        <v>16096.67</v>
      </c>
      <c r="D178" s="975" t="s">
        <v>1094</v>
      </c>
      <c r="E178" s="975" t="s">
        <v>1095</v>
      </c>
      <c r="F178" s="975" t="s">
        <v>1145</v>
      </c>
      <c r="G178" s="975" t="s">
        <v>1146</v>
      </c>
      <c r="H178" s="975" t="s">
        <v>1147</v>
      </c>
      <c r="I178" s="974">
        <v>16096.67</v>
      </c>
    </row>
    <row r="179" spans="1:9" x14ac:dyDescent="0.25">
      <c r="A179" s="975" t="str">
        <f>Inek2021A3[[#This Row],[ZPD2]]</f>
        <v>ZP16.18</v>
      </c>
      <c r="B179" s="975" t="str">
        <f>Inek2021A3[[#This Row],[OPSKode]]</f>
        <v>8-810.sh</v>
      </c>
      <c r="C179" s="974">
        <f>Inek2021A3[[#This Row],[Betrag2]]</f>
        <v>18779.45</v>
      </c>
      <c r="D179" s="975" t="s">
        <v>1094</v>
      </c>
      <c r="E179" s="975" t="s">
        <v>1095</v>
      </c>
      <c r="F179" s="975" t="s">
        <v>1148</v>
      </c>
      <c r="G179" s="975" t="s">
        <v>1149</v>
      </c>
      <c r="H179" s="975" t="s">
        <v>1150</v>
      </c>
      <c r="I179" s="974">
        <v>18779.45</v>
      </c>
    </row>
    <row r="180" spans="1:9" x14ac:dyDescent="0.25">
      <c r="A180" s="975" t="str">
        <f>Inek2021A3[[#This Row],[ZPD2]]</f>
        <v>ZP16.19</v>
      </c>
      <c r="B180" s="975" t="str">
        <f>Inek2021A3[[#This Row],[OPSKode]]</f>
        <v>8-810.sj</v>
      </c>
      <c r="C180" s="974">
        <f>Inek2021A3[[#This Row],[Betrag2]]</f>
        <v>21462.23</v>
      </c>
      <c r="D180" s="975" t="s">
        <v>1094</v>
      </c>
      <c r="E180" s="975" t="s">
        <v>1095</v>
      </c>
      <c r="F180" s="975" t="s">
        <v>1151</v>
      </c>
      <c r="G180" s="975" t="s">
        <v>1152</v>
      </c>
      <c r="H180" s="975" t="s">
        <v>1153</v>
      </c>
      <c r="I180" s="974">
        <v>21462.23</v>
      </c>
    </row>
    <row r="181" spans="1:9" x14ac:dyDescent="0.25">
      <c r="A181" s="975" t="str">
        <f>Inek2021A3[[#This Row],[ZPD2]]</f>
        <v>ZP16.20</v>
      </c>
      <c r="B181" s="975" t="str">
        <f>Inek2021A3[[#This Row],[OPSKode]]</f>
        <v>8-810.sk</v>
      </c>
      <c r="C181" s="974">
        <f>Inek2021A3[[#This Row],[Betrag2]]</f>
        <v>24145.01</v>
      </c>
      <c r="D181" s="975" t="s">
        <v>1094</v>
      </c>
      <c r="E181" s="975" t="s">
        <v>1095</v>
      </c>
      <c r="F181" s="975" t="s">
        <v>1154</v>
      </c>
      <c r="G181" s="975" t="s">
        <v>1155</v>
      </c>
      <c r="H181" s="975" t="s">
        <v>1156</v>
      </c>
      <c r="I181" s="974">
        <v>24145.01</v>
      </c>
    </row>
    <row r="182" spans="1:9" x14ac:dyDescent="0.25">
      <c r="A182" s="975" t="str">
        <f>Inek2021A3[[#This Row],[ZPD2]]</f>
        <v>ZP16.21</v>
      </c>
      <c r="B182" s="975" t="str">
        <f>Inek2021A3[[#This Row],[OPSKode]]</f>
        <v>8-810.sm</v>
      </c>
      <c r="C182" s="974">
        <f>Inek2021A3[[#This Row],[Betrag2]]</f>
        <v>26827.79</v>
      </c>
      <c r="D182" s="975" t="s">
        <v>1094</v>
      </c>
      <c r="E182" s="975" t="s">
        <v>1095</v>
      </c>
      <c r="F182" s="975" t="s">
        <v>1157</v>
      </c>
      <c r="G182" s="975" t="s">
        <v>1158</v>
      </c>
      <c r="H182" s="975" t="s">
        <v>1159</v>
      </c>
      <c r="I182" s="974">
        <v>26827.79</v>
      </c>
    </row>
    <row r="183" spans="1:9" x14ac:dyDescent="0.25">
      <c r="A183" s="975" t="str">
        <f>Inek2021A3[[#This Row],[ZPD2]]</f>
        <v>ZP16.22</v>
      </c>
      <c r="B183" s="975" t="str">
        <f>Inek2021A3[[#This Row],[OPSKode]]</f>
        <v>8-810.sn</v>
      </c>
      <c r="C183" s="974">
        <f>Inek2021A3[[#This Row],[Betrag2]]</f>
        <v>32193.35</v>
      </c>
      <c r="D183" s="975" t="s">
        <v>1094</v>
      </c>
      <c r="E183" s="975" t="s">
        <v>1095</v>
      </c>
      <c r="F183" s="975" t="s">
        <v>1160</v>
      </c>
      <c r="G183" s="975" t="s">
        <v>1161</v>
      </c>
      <c r="H183" s="975" t="s">
        <v>1162</v>
      </c>
      <c r="I183" s="974">
        <v>32193.35</v>
      </c>
    </row>
    <row r="184" spans="1:9" x14ac:dyDescent="0.25">
      <c r="A184" s="975" t="str">
        <f>Inek2021A3[[#This Row],[ZPD2]]</f>
        <v>ZP16.23</v>
      </c>
      <c r="B184" s="975" t="str">
        <f>Inek2021A3[[#This Row],[OPSKode]]</f>
        <v>8-810.sp</v>
      </c>
      <c r="C184" s="974">
        <f>Inek2021A3[[#This Row],[Betrag2]]</f>
        <v>37558.910000000003</v>
      </c>
      <c r="D184" s="975" t="s">
        <v>1094</v>
      </c>
      <c r="E184" s="975" t="s">
        <v>1095</v>
      </c>
      <c r="F184" s="975" t="s">
        <v>1163</v>
      </c>
      <c r="G184" s="975" t="s">
        <v>1164</v>
      </c>
      <c r="H184" s="975" t="s">
        <v>1165</v>
      </c>
      <c r="I184" s="974">
        <v>37558.910000000003</v>
      </c>
    </row>
    <row r="185" spans="1:9" x14ac:dyDescent="0.25">
      <c r="A185" s="975" t="str">
        <f>Inek2021A3[[#This Row],[ZPD2]]</f>
        <v>ZP16.24</v>
      </c>
      <c r="B185" s="975" t="str">
        <f>Inek2021A3[[#This Row],[OPSKode]]</f>
        <v>8-810.sq</v>
      </c>
      <c r="C185" s="974">
        <f>Inek2021A3[[#This Row],[Betrag2]]</f>
        <v>42924.46</v>
      </c>
      <c r="D185" s="975" t="s">
        <v>1094</v>
      </c>
      <c r="E185" s="975" t="s">
        <v>1095</v>
      </c>
      <c r="F185" s="975" t="s">
        <v>1166</v>
      </c>
      <c r="G185" s="975" t="s">
        <v>1167</v>
      </c>
      <c r="H185" s="975" t="s">
        <v>1168</v>
      </c>
      <c r="I185" s="974">
        <v>42924.46</v>
      </c>
    </row>
    <row r="186" spans="1:9" x14ac:dyDescent="0.25">
      <c r="C186" s="974"/>
      <c r="D186" s="975" t="s">
        <v>1169</v>
      </c>
      <c r="E186" s="975" t="s">
        <v>1170</v>
      </c>
      <c r="H186" s="975" t="s">
        <v>3218</v>
      </c>
    </row>
    <row r="187" spans="1:9" x14ac:dyDescent="0.25">
      <c r="A187" s="975" t="str">
        <f>Inek2021A3[[#This Row],[ZPD2]]</f>
        <v>ZP18.01</v>
      </c>
      <c r="B187" s="975" t="str">
        <f>Inek2021A3[[#This Row],[OPSKode]]</f>
        <v>8-810.t0</v>
      </c>
      <c r="C187" s="974">
        <f>Inek2021A3[[#This Row],[Betrag2]]</f>
        <v>340.07</v>
      </c>
      <c r="D187" s="975" t="s">
        <v>1169</v>
      </c>
      <c r="E187" s="975" t="s">
        <v>1170</v>
      </c>
      <c r="F187" s="975" t="s">
        <v>1172</v>
      </c>
      <c r="G187" s="975" t="s">
        <v>1173</v>
      </c>
      <c r="H187" s="975" t="s">
        <v>1174</v>
      </c>
      <c r="I187" s="974">
        <v>340.07</v>
      </c>
    </row>
    <row r="188" spans="1:9" x14ac:dyDescent="0.25">
      <c r="A188" s="975" t="str">
        <f>Inek2021A3[[#This Row],[ZPD2]]</f>
        <v>ZP18.02</v>
      </c>
      <c r="B188" s="975" t="str">
        <f>Inek2021A3[[#This Row],[OPSKode]]</f>
        <v>8-810.t1</v>
      </c>
      <c r="C188" s="974">
        <f>Inek2021A3[[#This Row],[Betrag2]]</f>
        <v>595.12</v>
      </c>
      <c r="D188" s="975" t="s">
        <v>1169</v>
      </c>
      <c r="E188" s="975" t="s">
        <v>1170</v>
      </c>
      <c r="F188" s="975" t="s">
        <v>1175</v>
      </c>
      <c r="G188" s="975" t="s">
        <v>1176</v>
      </c>
      <c r="H188" s="975" t="s">
        <v>1177</v>
      </c>
      <c r="I188" s="974">
        <v>595.12</v>
      </c>
    </row>
    <row r="189" spans="1:9" x14ac:dyDescent="0.25">
      <c r="A189" s="975" t="str">
        <f>Inek2021A3[[#This Row],[ZPD2]]</f>
        <v>ZP18.03</v>
      </c>
      <c r="B189" s="975" t="str">
        <f>Inek2021A3[[#This Row],[OPSKode]]</f>
        <v>8-810.t2</v>
      </c>
      <c r="C189" s="974">
        <f>Inek2021A3[[#This Row],[Betrag2]]</f>
        <v>850.17</v>
      </c>
      <c r="D189" s="975" t="s">
        <v>1169</v>
      </c>
      <c r="E189" s="975" t="s">
        <v>1170</v>
      </c>
      <c r="F189" s="975" t="s">
        <v>1178</v>
      </c>
      <c r="G189" s="975" t="s">
        <v>1179</v>
      </c>
      <c r="H189" s="975" t="s">
        <v>1180</v>
      </c>
      <c r="I189" s="974">
        <v>850.17</v>
      </c>
    </row>
    <row r="190" spans="1:9" x14ac:dyDescent="0.25">
      <c r="A190" s="975" t="str">
        <f>Inek2021A3[[#This Row],[ZPD2]]</f>
        <v>ZP18.04</v>
      </c>
      <c r="B190" s="975" t="str">
        <f>Inek2021A3[[#This Row],[OPSKode]]</f>
        <v>8-810.t3</v>
      </c>
      <c r="C190" s="974">
        <f>Inek2021A3[[#This Row],[Betrag2]]</f>
        <v>1020.2</v>
      </c>
      <c r="D190" s="975" t="s">
        <v>1169</v>
      </c>
      <c r="E190" s="975" t="s">
        <v>1170</v>
      </c>
      <c r="F190" s="975" t="s">
        <v>1181</v>
      </c>
      <c r="G190" s="975" t="s">
        <v>1182</v>
      </c>
      <c r="H190" s="975" t="s">
        <v>1183</v>
      </c>
      <c r="I190" s="974">
        <v>1020.2</v>
      </c>
    </row>
    <row r="191" spans="1:9" x14ac:dyDescent="0.25">
      <c r="A191" s="975" t="str">
        <f>Inek2021A3[[#This Row],[ZPD2]]</f>
        <v>ZP18.05</v>
      </c>
      <c r="B191" s="975" t="str">
        <f>Inek2021A3[[#This Row],[OPSKode]]</f>
        <v>8-810.t4</v>
      </c>
      <c r="C191" s="974">
        <f>Inek2021A3[[#This Row],[Betrag2]]</f>
        <v>1530.3</v>
      </c>
      <c r="D191" s="975" t="s">
        <v>1169</v>
      </c>
      <c r="E191" s="975" t="s">
        <v>1170</v>
      </c>
      <c r="F191" s="975" t="s">
        <v>1184</v>
      </c>
      <c r="G191" s="975" t="s">
        <v>1185</v>
      </c>
      <c r="H191" s="975" t="s">
        <v>1186</v>
      </c>
      <c r="I191" s="974">
        <v>1530.3</v>
      </c>
    </row>
    <row r="192" spans="1:9" x14ac:dyDescent="0.25">
      <c r="A192" s="975" t="str">
        <f>Inek2021A3[[#This Row],[ZPD2]]</f>
        <v>ZP18.06</v>
      </c>
      <c r="B192" s="975" t="str">
        <f>Inek2021A3[[#This Row],[OPSKode]]</f>
        <v>8-810.t5</v>
      </c>
      <c r="C192" s="974">
        <f>Inek2021A3[[#This Row],[Betrag2]]</f>
        <v>2040.4</v>
      </c>
      <c r="D192" s="975" t="s">
        <v>1169</v>
      </c>
      <c r="E192" s="975" t="s">
        <v>1170</v>
      </c>
      <c r="F192" s="975" t="s">
        <v>1187</v>
      </c>
      <c r="G192" s="975" t="s">
        <v>1188</v>
      </c>
      <c r="H192" s="975" t="s">
        <v>1189</v>
      </c>
      <c r="I192" s="974">
        <v>2040.4</v>
      </c>
    </row>
    <row r="193" spans="1:9" x14ac:dyDescent="0.25">
      <c r="A193" s="975" t="str">
        <f>Inek2021A3[[#This Row],[ZPD2]]</f>
        <v>ZP18.07</v>
      </c>
      <c r="B193" s="975" t="str">
        <f>Inek2021A3[[#This Row],[OPSKode]]</f>
        <v>8-810.t6</v>
      </c>
      <c r="C193" s="974">
        <f>Inek2021A3[[#This Row],[Betrag2]]</f>
        <v>2550.5</v>
      </c>
      <c r="D193" s="975" t="s">
        <v>1169</v>
      </c>
      <c r="E193" s="975" t="s">
        <v>1170</v>
      </c>
      <c r="F193" s="975" t="s">
        <v>1190</v>
      </c>
      <c r="G193" s="975" t="s">
        <v>1191</v>
      </c>
      <c r="H193" s="975" t="s">
        <v>1192</v>
      </c>
      <c r="I193" s="974">
        <v>2550.5</v>
      </c>
    </row>
    <row r="194" spans="1:9" x14ac:dyDescent="0.25">
      <c r="A194" s="975" t="str">
        <f>Inek2021A3[[#This Row],[ZPD2]]</f>
        <v>ZP18.08</v>
      </c>
      <c r="B194" s="975" t="str">
        <f>Inek2021A3[[#This Row],[OPSKode]]</f>
        <v>8-810.t7</v>
      </c>
      <c r="C194" s="974">
        <f>Inek2021A3[[#This Row],[Betrag2]]</f>
        <v>3060.6</v>
      </c>
      <c r="D194" s="975" t="s">
        <v>1169</v>
      </c>
      <c r="E194" s="975" t="s">
        <v>1170</v>
      </c>
      <c r="F194" s="975" t="s">
        <v>1193</v>
      </c>
      <c r="G194" s="975" t="s">
        <v>1194</v>
      </c>
      <c r="H194" s="975" t="s">
        <v>1195</v>
      </c>
      <c r="I194" s="974">
        <v>3060.6</v>
      </c>
    </row>
    <row r="195" spans="1:9" x14ac:dyDescent="0.25">
      <c r="A195" s="975" t="str">
        <f>Inek2021A3[[#This Row],[ZPD2]]</f>
        <v>ZP18.09</v>
      </c>
      <c r="B195" s="975" t="str">
        <f>Inek2021A3[[#This Row],[OPSKode]]</f>
        <v>8-810.t8</v>
      </c>
      <c r="C195" s="974">
        <f>Inek2021A3[[#This Row],[Betrag2]]</f>
        <v>3570.7</v>
      </c>
      <c r="D195" s="975" t="s">
        <v>1169</v>
      </c>
      <c r="E195" s="975" t="s">
        <v>1170</v>
      </c>
      <c r="F195" s="975" t="s">
        <v>1196</v>
      </c>
      <c r="G195" s="975" t="s">
        <v>1197</v>
      </c>
      <c r="H195" s="975" t="s">
        <v>1198</v>
      </c>
      <c r="I195" s="974">
        <v>3570.7</v>
      </c>
    </row>
    <row r="196" spans="1:9" x14ac:dyDescent="0.25">
      <c r="A196" s="975" t="str">
        <f>Inek2021A3[[#This Row],[ZPD2]]</f>
        <v>ZP18.10</v>
      </c>
      <c r="B196" s="975" t="str">
        <f>Inek2021A3[[#This Row],[OPSKode]]</f>
        <v>8-810.t9</v>
      </c>
      <c r="C196" s="974">
        <f>Inek2021A3[[#This Row],[Betrag2]]</f>
        <v>4080.8</v>
      </c>
      <c r="D196" s="975" t="s">
        <v>1169</v>
      </c>
      <c r="E196" s="975" t="s">
        <v>1170</v>
      </c>
      <c r="F196" s="975" t="s">
        <v>1199</v>
      </c>
      <c r="G196" s="975" t="s">
        <v>1200</v>
      </c>
      <c r="H196" s="975" t="s">
        <v>1201</v>
      </c>
      <c r="I196" s="974">
        <v>4080.8</v>
      </c>
    </row>
    <row r="197" spans="1:9" x14ac:dyDescent="0.25">
      <c r="A197" s="975" t="str">
        <f>Inek2021A3[[#This Row],[ZPD2]]</f>
        <v>ZP18.11</v>
      </c>
      <c r="B197" s="975" t="str">
        <f>Inek2021A3[[#This Row],[OPSKode]]</f>
        <v>8-810.ta</v>
      </c>
      <c r="C197" s="974">
        <f>Inek2021A3[[#This Row],[Betrag2]]</f>
        <v>5101</v>
      </c>
      <c r="D197" s="975" t="s">
        <v>1169</v>
      </c>
      <c r="E197" s="975" t="s">
        <v>1170</v>
      </c>
      <c r="F197" s="975" t="s">
        <v>1202</v>
      </c>
      <c r="G197" s="975" t="s">
        <v>1203</v>
      </c>
      <c r="H197" s="975" t="s">
        <v>1204</v>
      </c>
      <c r="I197" s="974">
        <v>5101</v>
      </c>
    </row>
    <row r="198" spans="1:9" x14ac:dyDescent="0.25">
      <c r="A198" s="975" t="str">
        <f>Inek2021A3[[#This Row],[ZPD2]]</f>
        <v>ZP18.12</v>
      </c>
      <c r="B198" s="975" t="str">
        <f>Inek2021A3[[#This Row],[OPSKode]]</f>
        <v>8-810.tb</v>
      </c>
      <c r="C198" s="974">
        <f>Inek2021A3[[#This Row],[Betrag2]]</f>
        <v>6121.2</v>
      </c>
      <c r="D198" s="975" t="s">
        <v>1169</v>
      </c>
      <c r="E198" s="975" t="s">
        <v>1170</v>
      </c>
      <c r="F198" s="975" t="s">
        <v>1205</v>
      </c>
      <c r="G198" s="975" t="s">
        <v>1206</v>
      </c>
      <c r="H198" s="975" t="s">
        <v>1207</v>
      </c>
      <c r="I198" s="974">
        <v>6121.2</v>
      </c>
    </row>
    <row r="199" spans="1:9" x14ac:dyDescent="0.25">
      <c r="A199" s="975" t="str">
        <f>Inek2021A3[[#This Row],[ZPD2]]</f>
        <v>ZP18.13</v>
      </c>
      <c r="B199" s="975" t="str">
        <f>Inek2021A3[[#This Row],[OPSKode]]</f>
        <v>8-810.tc</v>
      </c>
      <c r="C199" s="974">
        <f>Inek2021A3[[#This Row],[Betrag2]]</f>
        <v>7141.4</v>
      </c>
      <c r="D199" s="975" t="s">
        <v>1169</v>
      </c>
      <c r="E199" s="975" t="s">
        <v>1170</v>
      </c>
      <c r="F199" s="975" t="s">
        <v>1208</v>
      </c>
      <c r="G199" s="975" t="s">
        <v>1209</v>
      </c>
      <c r="H199" s="975" t="s">
        <v>1210</v>
      </c>
      <c r="I199" s="974">
        <v>7141.4</v>
      </c>
    </row>
    <row r="200" spans="1:9" x14ac:dyDescent="0.25">
      <c r="A200" s="975" t="str">
        <f>Inek2021A3[[#This Row],[ZPD2]]</f>
        <v>ZP18.14</v>
      </c>
      <c r="B200" s="975" t="str">
        <f>Inek2021A3[[#This Row],[OPSKode]]</f>
        <v>8-810.td</v>
      </c>
      <c r="C200" s="974">
        <f>Inek2021A3[[#This Row],[Betrag2]]</f>
        <v>8161.6</v>
      </c>
      <c r="D200" s="975" t="s">
        <v>1169</v>
      </c>
      <c r="E200" s="975" t="s">
        <v>1170</v>
      </c>
      <c r="F200" s="975" t="s">
        <v>1211</v>
      </c>
      <c r="G200" s="975" t="s">
        <v>1212</v>
      </c>
      <c r="H200" s="975" t="s">
        <v>1213</v>
      </c>
      <c r="I200" s="974">
        <v>8161.6</v>
      </c>
    </row>
    <row r="201" spans="1:9" x14ac:dyDescent="0.25">
      <c r="C201" s="974"/>
      <c r="D201" s="975" t="s">
        <v>1214</v>
      </c>
      <c r="E201" s="975" t="s">
        <v>1215</v>
      </c>
      <c r="H201" s="975" t="s">
        <v>1216</v>
      </c>
    </row>
    <row r="202" spans="1:9" x14ac:dyDescent="0.25">
      <c r="A202" s="975" t="str">
        <f>Inek2021A3[[#This Row],[ZPD2]]</f>
        <v>ZP20.01</v>
      </c>
      <c r="B202" s="975" t="str">
        <f>Inek2021A3[[#This Row],[OPSKode]]</f>
        <v>8-810.h3</v>
      </c>
      <c r="C202" s="974">
        <f>Inek2021A3[[#This Row],[Betrag2]]</f>
        <v>797.95</v>
      </c>
      <c r="D202" s="975" t="s">
        <v>1214</v>
      </c>
      <c r="E202" s="975" t="s">
        <v>1215</v>
      </c>
      <c r="F202" s="975" t="s">
        <v>1217</v>
      </c>
      <c r="G202" s="975" t="s">
        <v>1218</v>
      </c>
      <c r="H202" s="975" t="s">
        <v>1219</v>
      </c>
      <c r="I202" s="974">
        <v>797.95</v>
      </c>
    </row>
    <row r="203" spans="1:9" x14ac:dyDescent="0.25">
      <c r="A203" s="975" t="str">
        <f>Inek2021A3[[#This Row],[ZPD2]]</f>
        <v>ZP20.02</v>
      </c>
      <c r="B203" s="975" t="str">
        <f>Inek2021A3[[#This Row],[OPSKode]]</f>
        <v>8-810.h4</v>
      </c>
      <c r="C203" s="974">
        <f>Inek2021A3[[#This Row],[Betrag2]]</f>
        <v>1595.9</v>
      </c>
      <c r="D203" s="975" t="s">
        <v>1214</v>
      </c>
      <c r="E203" s="975" t="s">
        <v>1215</v>
      </c>
      <c r="F203" s="975" t="s">
        <v>1220</v>
      </c>
      <c r="G203" s="975" t="s">
        <v>1221</v>
      </c>
      <c r="H203" s="975" t="s">
        <v>1222</v>
      </c>
      <c r="I203" s="974">
        <v>1595.9</v>
      </c>
    </row>
    <row r="204" spans="1:9" x14ac:dyDescent="0.25">
      <c r="A204" s="975" t="str">
        <f>Inek2021A3[[#This Row],[ZPD2]]</f>
        <v>ZP20.03</v>
      </c>
      <c r="B204" s="975" t="str">
        <f>Inek2021A3[[#This Row],[OPSKode]]</f>
        <v>8-810.h5</v>
      </c>
      <c r="C204" s="974">
        <f>Inek2021A3[[#This Row],[Betrag2]]</f>
        <v>2393.85</v>
      </c>
      <c r="D204" s="975" t="s">
        <v>1214</v>
      </c>
      <c r="E204" s="975" t="s">
        <v>1215</v>
      </c>
      <c r="F204" s="975" t="s">
        <v>1223</v>
      </c>
      <c r="G204" s="975" t="s">
        <v>1224</v>
      </c>
      <c r="H204" s="975" t="s">
        <v>1225</v>
      </c>
      <c r="I204" s="974">
        <v>2393.85</v>
      </c>
    </row>
    <row r="205" spans="1:9" x14ac:dyDescent="0.25">
      <c r="A205" s="975" t="str">
        <f>Inek2021A3[[#This Row],[ZPD2]]</f>
        <v>ZP20.04</v>
      </c>
      <c r="B205" s="975" t="str">
        <f>Inek2021A3[[#This Row],[OPSKode]]</f>
        <v>8-810.h6</v>
      </c>
      <c r="C205" s="974">
        <f>Inek2021A3[[#This Row],[Betrag2]]</f>
        <v>3191.8</v>
      </c>
      <c r="D205" s="975" t="s">
        <v>1214</v>
      </c>
      <c r="E205" s="975" t="s">
        <v>1215</v>
      </c>
      <c r="F205" s="975" t="s">
        <v>1226</v>
      </c>
      <c r="G205" s="975" t="s">
        <v>1227</v>
      </c>
      <c r="H205" s="975" t="s">
        <v>1228</v>
      </c>
      <c r="I205" s="974">
        <v>3191.8</v>
      </c>
    </row>
    <row r="206" spans="1:9" x14ac:dyDescent="0.25">
      <c r="A206" s="975" t="str">
        <f>Inek2021A3[[#This Row],[ZPD2]]</f>
        <v>ZP20.05</v>
      </c>
      <c r="B206" s="975" t="str">
        <f>Inek2021A3[[#This Row],[OPSKode]]</f>
        <v>8-810.h7</v>
      </c>
      <c r="C206" s="974">
        <f>Inek2021A3[[#This Row],[Betrag2]]</f>
        <v>3989.75</v>
      </c>
      <c r="D206" s="975" t="s">
        <v>1214</v>
      </c>
      <c r="E206" s="975" t="s">
        <v>1215</v>
      </c>
      <c r="F206" s="975" t="s">
        <v>1229</v>
      </c>
      <c r="G206" s="975" t="s">
        <v>1230</v>
      </c>
      <c r="H206" s="975" t="s">
        <v>1231</v>
      </c>
      <c r="I206" s="974">
        <v>3989.75</v>
      </c>
    </row>
    <row r="207" spans="1:9" x14ac:dyDescent="0.25">
      <c r="A207" s="975" t="str">
        <f>Inek2021A3[[#This Row],[ZPD2]]</f>
        <v>ZP20.06</v>
      </c>
      <c r="B207" s="975" t="str">
        <f>Inek2021A3[[#This Row],[OPSKode]]</f>
        <v>8-810.h8</v>
      </c>
      <c r="C207" s="974">
        <f>Inek2021A3[[#This Row],[Betrag2]]</f>
        <v>5186.68</v>
      </c>
      <c r="D207" s="975" t="s">
        <v>1214</v>
      </c>
      <c r="E207" s="975" t="s">
        <v>1215</v>
      </c>
      <c r="F207" s="975" t="s">
        <v>1232</v>
      </c>
      <c r="G207" s="975" t="s">
        <v>1233</v>
      </c>
      <c r="H207" s="975" t="s">
        <v>1234</v>
      </c>
      <c r="I207" s="974">
        <v>5186.68</v>
      </c>
    </row>
    <row r="208" spans="1:9" x14ac:dyDescent="0.25">
      <c r="A208" s="975" t="str">
        <f>Inek2021A3[[#This Row],[ZPD2]]</f>
        <v>ZP20.07</v>
      </c>
      <c r="B208" s="975" t="str">
        <f>Inek2021A3[[#This Row],[OPSKode]]</f>
        <v>8-810.h9</v>
      </c>
      <c r="C208" s="974">
        <f>Inek2021A3[[#This Row],[Betrag2]]</f>
        <v>6782.58</v>
      </c>
      <c r="D208" s="975" t="s">
        <v>1214</v>
      </c>
      <c r="E208" s="975" t="s">
        <v>1215</v>
      </c>
      <c r="F208" s="975" t="s">
        <v>1235</v>
      </c>
      <c r="G208" s="975" t="s">
        <v>1236</v>
      </c>
      <c r="H208" s="975" t="s">
        <v>1237</v>
      </c>
      <c r="I208" s="974">
        <v>6782.58</v>
      </c>
    </row>
    <row r="209" spans="1:9" x14ac:dyDescent="0.25">
      <c r="A209" s="975" t="str">
        <f>Inek2021A3[[#This Row],[ZPD2]]</f>
        <v>ZP20.08</v>
      </c>
      <c r="B209" s="975" t="str">
        <f>Inek2021A3[[#This Row],[OPSKode]]</f>
        <v>8-810.ha</v>
      </c>
      <c r="C209" s="974">
        <f>Inek2021A3[[#This Row],[Betrag2]]</f>
        <v>8378.48</v>
      </c>
      <c r="D209" s="975" t="s">
        <v>1214</v>
      </c>
      <c r="E209" s="975" t="s">
        <v>1215</v>
      </c>
      <c r="F209" s="975" t="s">
        <v>1238</v>
      </c>
      <c r="G209" s="975" t="s">
        <v>1239</v>
      </c>
      <c r="H209" s="975" t="s">
        <v>1240</v>
      </c>
      <c r="I209" s="974">
        <v>8378.48</v>
      </c>
    </row>
    <row r="210" spans="1:9" x14ac:dyDescent="0.25">
      <c r="A210" s="975" t="str">
        <f>Inek2021A3[[#This Row],[ZPD2]]</f>
        <v>ZP20.09</v>
      </c>
      <c r="B210" s="975" t="str">
        <f>Inek2021A3[[#This Row],[OPSKode]]</f>
        <v>8-810.hb</v>
      </c>
      <c r="C210" s="974">
        <f>Inek2021A3[[#This Row],[Betrag2]]</f>
        <v>9974.3799999999992</v>
      </c>
      <c r="D210" s="975" t="s">
        <v>1214</v>
      </c>
      <c r="E210" s="975" t="s">
        <v>1215</v>
      </c>
      <c r="F210" s="975" t="s">
        <v>1241</v>
      </c>
      <c r="G210" s="975" t="s">
        <v>1242</v>
      </c>
      <c r="H210" s="975" t="s">
        <v>1243</v>
      </c>
      <c r="I210" s="974">
        <v>9974.3799999999992</v>
      </c>
    </row>
    <row r="211" spans="1:9" x14ac:dyDescent="0.25">
      <c r="A211" s="975" t="str">
        <f>Inek2021A3[[#This Row],[ZPD2]]</f>
        <v>ZP20.10</v>
      </c>
      <c r="B211" s="975" t="str">
        <f>Inek2021A3[[#This Row],[OPSKode]]</f>
        <v>8-810.hc</v>
      </c>
      <c r="C211" s="974">
        <f>Inek2021A3[[#This Row],[Betrag2]]</f>
        <v>12235.23</v>
      </c>
      <c r="D211" s="975" t="s">
        <v>1214</v>
      </c>
      <c r="E211" s="975" t="s">
        <v>1215</v>
      </c>
      <c r="F211" s="975" t="s">
        <v>1244</v>
      </c>
      <c r="G211" s="975" t="s">
        <v>1245</v>
      </c>
      <c r="H211" s="975" t="s">
        <v>1246</v>
      </c>
      <c r="I211" s="974">
        <v>12235.23</v>
      </c>
    </row>
    <row r="212" spans="1:9" x14ac:dyDescent="0.25">
      <c r="A212" s="975" t="str">
        <f>Inek2021A3[[#This Row],[ZPD2]]</f>
        <v>ZP20.11</v>
      </c>
      <c r="B212" s="975" t="str">
        <f>Inek2021A3[[#This Row],[OPSKode]]</f>
        <v>8-810.hd</v>
      </c>
      <c r="C212" s="974">
        <f>Inek2021A3[[#This Row],[Betrag2]]</f>
        <v>15427.03</v>
      </c>
      <c r="D212" s="975" t="s">
        <v>1214</v>
      </c>
      <c r="E212" s="975" t="s">
        <v>1215</v>
      </c>
      <c r="F212" s="975" t="s">
        <v>1247</v>
      </c>
      <c r="G212" s="975" t="s">
        <v>1248</v>
      </c>
      <c r="H212" s="975" t="s">
        <v>1249</v>
      </c>
      <c r="I212" s="974">
        <v>15427.03</v>
      </c>
    </row>
    <row r="213" spans="1:9" x14ac:dyDescent="0.25">
      <c r="A213" s="975" t="str">
        <f>Inek2021A3[[#This Row],[ZPD2]]</f>
        <v>ZP20.12</v>
      </c>
      <c r="B213" s="975" t="str">
        <f>Inek2021A3[[#This Row],[OPSKode]]</f>
        <v>8-810.he</v>
      </c>
      <c r="C213" s="974">
        <f>Inek2021A3[[#This Row],[Betrag2]]</f>
        <v>18618.830000000002</v>
      </c>
      <c r="D213" s="975" t="s">
        <v>1214</v>
      </c>
      <c r="E213" s="975" t="s">
        <v>1215</v>
      </c>
      <c r="F213" s="975" t="s">
        <v>1250</v>
      </c>
      <c r="G213" s="975" t="s">
        <v>1251</v>
      </c>
      <c r="H213" s="975" t="s">
        <v>1252</v>
      </c>
      <c r="I213" s="974">
        <v>18618.830000000002</v>
      </c>
    </row>
    <row r="214" spans="1:9" x14ac:dyDescent="0.25">
      <c r="C214" s="974"/>
      <c r="D214" s="975" t="s">
        <v>1253</v>
      </c>
      <c r="E214" s="975" t="s">
        <v>1254</v>
      </c>
      <c r="H214" s="975" t="s">
        <v>1255</v>
      </c>
    </row>
    <row r="215" spans="1:9" x14ac:dyDescent="0.25">
      <c r="A215" s="975" t="str">
        <f>Inek2021A3[[#This Row],[ZPD2]]</f>
        <v>ZP22.01</v>
      </c>
      <c r="B215" s="975" t="str">
        <f>Inek2021A3[[#This Row],[OPSKode]]</f>
        <v>6-002.80</v>
      </c>
      <c r="C215" s="974">
        <f>Inek2021A3[[#This Row],[Betrag2]]</f>
        <v>379.67</v>
      </c>
      <c r="D215" s="975" t="s">
        <v>1253</v>
      </c>
      <c r="E215" s="975" t="s">
        <v>1254</v>
      </c>
      <c r="F215" s="975" t="s">
        <v>1256</v>
      </c>
      <c r="G215" s="975" t="s">
        <v>1257</v>
      </c>
      <c r="H215" s="975" t="s">
        <v>1003</v>
      </c>
      <c r="I215" s="974">
        <v>379.67</v>
      </c>
    </row>
    <row r="216" spans="1:9" x14ac:dyDescent="0.25">
      <c r="A216" s="975" t="str">
        <f>Inek2021A3[[#This Row],[ZPD2]]</f>
        <v>ZP22.02</v>
      </c>
      <c r="B216" s="975" t="str">
        <f>Inek2021A3[[#This Row],[OPSKode]]</f>
        <v>6-002.81</v>
      </c>
      <c r="C216" s="974">
        <f>Inek2021A3[[#This Row],[Betrag2]]</f>
        <v>664.43</v>
      </c>
      <c r="D216" s="975" t="s">
        <v>1253</v>
      </c>
      <c r="E216" s="975" t="s">
        <v>1254</v>
      </c>
      <c r="F216" s="975" t="s">
        <v>1258</v>
      </c>
      <c r="G216" s="975" t="s">
        <v>1259</v>
      </c>
      <c r="H216" s="975" t="s">
        <v>1006</v>
      </c>
      <c r="I216" s="974">
        <v>664.43</v>
      </c>
    </row>
    <row r="217" spans="1:9" x14ac:dyDescent="0.25">
      <c r="A217" s="975" t="str">
        <f>Inek2021A3[[#This Row],[ZPD2]]</f>
        <v>ZP22.03</v>
      </c>
      <c r="B217" s="975" t="str">
        <f>Inek2021A3[[#This Row],[OPSKode]]</f>
        <v>6-002.82</v>
      </c>
      <c r="C217" s="974">
        <f>Inek2021A3[[#This Row],[Betrag2]]</f>
        <v>949.18</v>
      </c>
      <c r="D217" s="975" t="s">
        <v>1253</v>
      </c>
      <c r="E217" s="975" t="s">
        <v>1254</v>
      </c>
      <c r="F217" s="975" t="s">
        <v>1260</v>
      </c>
      <c r="G217" s="975" t="s">
        <v>1261</v>
      </c>
      <c r="H217" s="975" t="s">
        <v>1009</v>
      </c>
      <c r="I217" s="974">
        <v>949.18</v>
      </c>
    </row>
    <row r="218" spans="1:9" x14ac:dyDescent="0.25">
      <c r="A218" s="975" t="str">
        <f>Inek2021A3[[#This Row],[ZPD2]]</f>
        <v>ZP22.04</v>
      </c>
      <c r="B218" s="975" t="str">
        <f>Inek2021A3[[#This Row],[OPSKode]]</f>
        <v>6-002.83</v>
      </c>
      <c r="C218" s="974">
        <f>Inek2021A3[[#This Row],[Betrag2]]</f>
        <v>1233.94</v>
      </c>
      <c r="D218" s="975" t="s">
        <v>1253</v>
      </c>
      <c r="E218" s="975" t="s">
        <v>1254</v>
      </c>
      <c r="F218" s="975" t="s">
        <v>1262</v>
      </c>
      <c r="G218" s="975" t="s">
        <v>1263</v>
      </c>
      <c r="H218" s="975" t="s">
        <v>1012</v>
      </c>
      <c r="I218" s="974">
        <v>1233.94</v>
      </c>
    </row>
    <row r="219" spans="1:9" x14ac:dyDescent="0.25">
      <c r="A219" s="975" t="str">
        <f>Inek2021A3[[#This Row],[ZPD2]]</f>
        <v>ZP22.05</v>
      </c>
      <c r="B219" s="975" t="str">
        <f>Inek2021A3[[#This Row],[OPSKode]]</f>
        <v>6-002.84</v>
      </c>
      <c r="C219" s="974">
        <f>Inek2021A3[[#This Row],[Betrag2]]</f>
        <v>1518.69</v>
      </c>
      <c r="D219" s="975" t="s">
        <v>1253</v>
      </c>
      <c r="E219" s="975" t="s">
        <v>1254</v>
      </c>
      <c r="F219" s="975" t="s">
        <v>1264</v>
      </c>
      <c r="G219" s="975" t="s">
        <v>1265</v>
      </c>
      <c r="H219" s="975" t="s">
        <v>1015</v>
      </c>
      <c r="I219" s="974">
        <v>1518.69</v>
      </c>
    </row>
    <row r="220" spans="1:9" x14ac:dyDescent="0.25">
      <c r="A220" s="975" t="str">
        <f>Inek2021A3[[#This Row],[ZPD2]]</f>
        <v>ZP22.06</v>
      </c>
      <c r="B220" s="975" t="str">
        <f>Inek2021A3[[#This Row],[OPSKode]]</f>
        <v>6-002.85</v>
      </c>
      <c r="C220" s="974">
        <f>Inek2021A3[[#This Row],[Betrag2]]</f>
        <v>1803.45</v>
      </c>
      <c r="D220" s="975" t="s">
        <v>1253</v>
      </c>
      <c r="E220" s="975" t="s">
        <v>1254</v>
      </c>
      <c r="F220" s="975" t="s">
        <v>1266</v>
      </c>
      <c r="G220" s="975" t="s">
        <v>1267</v>
      </c>
      <c r="H220" s="975" t="s">
        <v>1018</v>
      </c>
      <c r="I220" s="974">
        <v>1803.45</v>
      </c>
    </row>
    <row r="221" spans="1:9" x14ac:dyDescent="0.25">
      <c r="A221" s="975" t="str">
        <f>Inek2021A3[[#This Row],[ZPD2]]</f>
        <v>ZP22.07</v>
      </c>
      <c r="B221" s="975" t="str">
        <f>Inek2021A3[[#This Row],[OPSKode]]</f>
        <v>6-002.86</v>
      </c>
      <c r="C221" s="974">
        <f>Inek2021A3[[#This Row],[Betrag2]]</f>
        <v>2088.1999999999998</v>
      </c>
      <c r="D221" s="975" t="s">
        <v>1253</v>
      </c>
      <c r="E221" s="975" t="s">
        <v>1254</v>
      </c>
      <c r="F221" s="975" t="s">
        <v>1268</v>
      </c>
      <c r="G221" s="975" t="s">
        <v>1269</v>
      </c>
      <c r="H221" s="975" t="s">
        <v>1021</v>
      </c>
      <c r="I221" s="974">
        <v>2088.1999999999998</v>
      </c>
    </row>
    <row r="222" spans="1:9" x14ac:dyDescent="0.25">
      <c r="A222" s="975" t="str">
        <f>Inek2021A3[[#This Row],[ZPD2]]</f>
        <v>ZP22.08</v>
      </c>
      <c r="B222" s="975" t="str">
        <f>Inek2021A3[[#This Row],[OPSKode]]</f>
        <v>6-002.87</v>
      </c>
      <c r="C222" s="974">
        <f>Inek2021A3[[#This Row],[Betrag2]]</f>
        <v>2359.1999999999998</v>
      </c>
      <c r="D222" s="975" t="s">
        <v>1253</v>
      </c>
      <c r="E222" s="975" t="s">
        <v>1254</v>
      </c>
      <c r="F222" s="975" t="s">
        <v>1270</v>
      </c>
      <c r="G222" s="975" t="s">
        <v>1271</v>
      </c>
      <c r="H222" s="975" t="s">
        <v>1024</v>
      </c>
      <c r="I222" s="974">
        <v>2359.1999999999998</v>
      </c>
    </row>
    <row r="223" spans="1:9" x14ac:dyDescent="0.25">
      <c r="A223" s="975" t="str">
        <f>Inek2021A3[[#This Row],[ZPD2]]</f>
        <v>ZP22.09</v>
      </c>
      <c r="B223" s="975" t="str">
        <f>Inek2021A3[[#This Row],[OPSKode]]</f>
        <v>6-002.88</v>
      </c>
      <c r="C223" s="974">
        <f>Inek2021A3[[#This Row],[Betrag2]]</f>
        <v>2650.21</v>
      </c>
      <c r="D223" s="975" t="s">
        <v>1253</v>
      </c>
      <c r="E223" s="975" t="s">
        <v>1254</v>
      </c>
      <c r="F223" s="975" t="s">
        <v>1272</v>
      </c>
      <c r="G223" s="975" t="s">
        <v>1273</v>
      </c>
      <c r="H223" s="975" t="s">
        <v>1027</v>
      </c>
      <c r="I223" s="974">
        <v>2650.21</v>
      </c>
    </row>
    <row r="224" spans="1:9" x14ac:dyDescent="0.25">
      <c r="A224" s="975" t="str">
        <f>Inek2021A3[[#This Row],[ZPD2]]</f>
        <v>ZP22.10</v>
      </c>
      <c r="B224" s="975" t="str">
        <f>Inek2021A3[[#This Row],[OPSKode]]</f>
        <v>6-002.89</v>
      </c>
      <c r="C224" s="974">
        <f>Inek2021A3[[#This Row],[Betrag2]]</f>
        <v>2942.47</v>
      </c>
      <c r="D224" s="975" t="s">
        <v>1253</v>
      </c>
      <c r="E224" s="975" t="s">
        <v>1254</v>
      </c>
      <c r="F224" s="975" t="s">
        <v>1274</v>
      </c>
      <c r="G224" s="975" t="s">
        <v>1275</v>
      </c>
      <c r="H224" s="975" t="s">
        <v>1030</v>
      </c>
      <c r="I224" s="974">
        <v>2942.47</v>
      </c>
    </row>
    <row r="225" spans="1:9" x14ac:dyDescent="0.25">
      <c r="A225" s="975" t="str">
        <f>Inek2021A3[[#This Row],[ZPD2]]</f>
        <v>ZP22.11</v>
      </c>
      <c r="B225" s="975" t="str">
        <f>Inek2021A3[[#This Row],[OPSKode]]</f>
        <v>6-002.8a</v>
      </c>
      <c r="C225" s="974">
        <f>Inek2021A3[[#This Row],[Betrag2]]</f>
        <v>3227.22</v>
      </c>
      <c r="D225" s="975" t="s">
        <v>1253</v>
      </c>
      <c r="E225" s="975" t="s">
        <v>1254</v>
      </c>
      <c r="F225" s="975" t="s">
        <v>1276</v>
      </c>
      <c r="G225" s="975" t="s">
        <v>1277</v>
      </c>
      <c r="H225" s="975" t="s">
        <v>1033</v>
      </c>
      <c r="I225" s="974">
        <v>3227.22</v>
      </c>
    </row>
    <row r="226" spans="1:9" x14ac:dyDescent="0.25">
      <c r="A226" s="975" t="str">
        <f>Inek2021A3[[#This Row],[ZPD2]]</f>
        <v>ZP22.12</v>
      </c>
      <c r="B226" s="975" t="str">
        <f>Inek2021A3[[#This Row],[OPSKode]]</f>
        <v>6-002.8b</v>
      </c>
      <c r="C226" s="974">
        <f>Inek2021A3[[#This Row],[Betrag2]]</f>
        <v>3606.9</v>
      </c>
      <c r="D226" s="975" t="s">
        <v>1253</v>
      </c>
      <c r="E226" s="975" t="s">
        <v>1254</v>
      </c>
      <c r="F226" s="975" t="s">
        <v>1278</v>
      </c>
      <c r="G226" s="975" t="s">
        <v>1279</v>
      </c>
      <c r="H226" s="975" t="s">
        <v>1036</v>
      </c>
      <c r="I226" s="974">
        <v>3606.9</v>
      </c>
    </row>
    <row r="227" spans="1:9" x14ac:dyDescent="0.25">
      <c r="A227" s="975" t="str">
        <f>Inek2021A3[[#This Row],[ZPD2]]</f>
        <v>ZP22.13</v>
      </c>
      <c r="B227" s="975" t="str">
        <f>Inek2021A3[[#This Row],[OPSKode]]</f>
        <v>6-002.8c</v>
      </c>
      <c r="C227" s="974">
        <f>Inek2021A3[[#This Row],[Betrag2]]</f>
        <v>4176.41</v>
      </c>
      <c r="D227" s="975" t="s">
        <v>1253</v>
      </c>
      <c r="E227" s="975" t="s">
        <v>1254</v>
      </c>
      <c r="F227" s="975" t="s">
        <v>1280</v>
      </c>
      <c r="G227" s="975" t="s">
        <v>1281</v>
      </c>
      <c r="H227" s="975" t="s">
        <v>1039</v>
      </c>
      <c r="I227" s="974">
        <v>4176.41</v>
      </c>
    </row>
    <row r="228" spans="1:9" x14ac:dyDescent="0.25">
      <c r="A228" s="975" t="str">
        <f>Inek2021A3[[#This Row],[ZPD2]]</f>
        <v>ZP22.14</v>
      </c>
      <c r="B228" s="975" t="str">
        <f>Inek2021A3[[#This Row],[OPSKode]]</f>
        <v>6-002.8d</v>
      </c>
      <c r="C228" s="974">
        <f>Inek2021A3[[#This Row],[Betrag2]]</f>
        <v>4745.92</v>
      </c>
      <c r="D228" s="975" t="s">
        <v>1253</v>
      </c>
      <c r="E228" s="975" t="s">
        <v>1254</v>
      </c>
      <c r="F228" s="975" t="s">
        <v>1282</v>
      </c>
      <c r="G228" s="975" t="s">
        <v>1283</v>
      </c>
      <c r="H228" s="975" t="s">
        <v>1042</v>
      </c>
      <c r="I228" s="974">
        <v>4745.92</v>
      </c>
    </row>
    <row r="229" spans="1:9" x14ac:dyDescent="0.25">
      <c r="A229" s="975" t="str">
        <f>Inek2021A3[[#This Row],[ZPD2]]</f>
        <v>ZP22.15</v>
      </c>
      <c r="B229" s="975" t="str">
        <f>Inek2021A3[[#This Row],[OPSKode]]</f>
        <v>6-002.8e</v>
      </c>
      <c r="C229" s="974">
        <f>Inek2021A3[[#This Row],[Betrag2]]</f>
        <v>5315.43</v>
      </c>
      <c r="D229" s="975" t="s">
        <v>1253</v>
      </c>
      <c r="E229" s="975" t="s">
        <v>1254</v>
      </c>
      <c r="F229" s="975" t="s">
        <v>1284</v>
      </c>
      <c r="G229" s="975" t="s">
        <v>1285</v>
      </c>
      <c r="H229" s="975" t="s">
        <v>1045</v>
      </c>
      <c r="I229" s="974">
        <v>5315.43</v>
      </c>
    </row>
    <row r="230" spans="1:9" x14ac:dyDescent="0.25">
      <c r="A230" s="975" t="str">
        <f>Inek2021A3[[#This Row],[ZPD2]]</f>
        <v>ZP22.16</v>
      </c>
      <c r="B230" s="975" t="str">
        <f>Inek2021A3[[#This Row],[OPSKode]]</f>
        <v>6-002.8f</v>
      </c>
      <c r="C230" s="974">
        <f>Inek2021A3[[#This Row],[Betrag2]]</f>
        <v>5884.94</v>
      </c>
      <c r="D230" s="975" t="s">
        <v>1253</v>
      </c>
      <c r="E230" s="975" t="s">
        <v>1254</v>
      </c>
      <c r="F230" s="975" t="s">
        <v>1286</v>
      </c>
      <c r="G230" s="975" t="s">
        <v>1287</v>
      </c>
      <c r="H230" s="975" t="s">
        <v>1048</v>
      </c>
      <c r="I230" s="974">
        <v>5884.94</v>
      </c>
    </row>
    <row r="231" spans="1:9" x14ac:dyDescent="0.25">
      <c r="A231" s="975" t="str">
        <f>Inek2021A3[[#This Row],[ZPD2]]</f>
        <v>ZP22.17</v>
      </c>
      <c r="B231" s="975" t="str">
        <f>Inek2021A3[[#This Row],[OPSKode]]</f>
        <v>6-002.8g</v>
      </c>
      <c r="C231" s="974">
        <f>Inek2021A3[[#This Row],[Betrag2]]</f>
        <v>6454.45</v>
      </c>
      <c r="D231" s="975" t="s">
        <v>1253</v>
      </c>
      <c r="E231" s="975" t="s">
        <v>1254</v>
      </c>
      <c r="F231" s="975" t="s">
        <v>1288</v>
      </c>
      <c r="G231" s="975" t="s">
        <v>1289</v>
      </c>
      <c r="H231" s="975" t="s">
        <v>1051</v>
      </c>
      <c r="I231" s="974">
        <v>6454.45</v>
      </c>
    </row>
    <row r="232" spans="1:9" x14ac:dyDescent="0.25">
      <c r="A232" s="975" t="str">
        <f>Inek2021A3[[#This Row],[ZPD2]]</f>
        <v>ZP22.18</v>
      </c>
      <c r="B232" s="975" t="str">
        <f>Inek2021A3[[#This Row],[OPSKode]]</f>
        <v>6-002.8h</v>
      </c>
      <c r="C232" s="974">
        <f>Inek2021A3[[#This Row],[Betrag2]]</f>
        <v>7023.96</v>
      </c>
      <c r="D232" s="975" t="s">
        <v>1253</v>
      </c>
      <c r="E232" s="975" t="s">
        <v>1254</v>
      </c>
      <c r="F232" s="975" t="s">
        <v>1290</v>
      </c>
      <c r="G232" s="975" t="s">
        <v>1291</v>
      </c>
      <c r="H232" s="975" t="s">
        <v>1292</v>
      </c>
      <c r="I232" s="974">
        <v>7023.96</v>
      </c>
    </row>
    <row r="233" spans="1:9" x14ac:dyDescent="0.25">
      <c r="C233" s="974"/>
      <c r="D233" s="975" t="s">
        <v>1293</v>
      </c>
      <c r="E233" s="975" t="s">
        <v>1294</v>
      </c>
      <c r="H233" s="975" t="s">
        <v>1295</v>
      </c>
    </row>
    <row r="234" spans="1:9" x14ac:dyDescent="0.25">
      <c r="A234" s="975" t="str">
        <f>Inek2021A3[[#This Row],[ZPD2]]</f>
        <v>ZP26.01</v>
      </c>
      <c r="B234" s="975" t="str">
        <f>Inek2021A3[[#This Row],[OPSKode]]</f>
        <v>6-002.e0</v>
      </c>
      <c r="C234" s="974">
        <f>Inek2021A3[[#This Row],[Betrag2]]</f>
        <v>31</v>
      </c>
      <c r="D234" s="975" t="s">
        <v>1293</v>
      </c>
      <c r="E234" s="975" t="s">
        <v>1294</v>
      </c>
      <c r="F234" s="975" t="s">
        <v>1296</v>
      </c>
      <c r="G234" s="975" t="s">
        <v>1297</v>
      </c>
      <c r="H234" s="975" t="s">
        <v>1298</v>
      </c>
      <c r="I234" s="974">
        <v>31</v>
      </c>
    </row>
    <row r="235" spans="1:9" x14ac:dyDescent="0.25">
      <c r="A235" s="975" t="str">
        <f>Inek2021A3[[#This Row],[ZPD2]]</f>
        <v>ZP26.02</v>
      </c>
      <c r="B235" s="975" t="str">
        <f>Inek2021A3[[#This Row],[OPSKode]]</f>
        <v>6-002.e1</v>
      </c>
      <c r="C235" s="974">
        <f>Inek2021A3[[#This Row],[Betrag2]]</f>
        <v>49.6</v>
      </c>
      <c r="D235" s="975" t="s">
        <v>1293</v>
      </c>
      <c r="E235" s="975" t="s">
        <v>1294</v>
      </c>
      <c r="F235" s="975" t="s">
        <v>1299</v>
      </c>
      <c r="G235" s="975" t="s">
        <v>1300</v>
      </c>
      <c r="H235" s="975" t="s">
        <v>1301</v>
      </c>
      <c r="I235" s="974">
        <v>49.6</v>
      </c>
    </row>
    <row r="236" spans="1:9" x14ac:dyDescent="0.25">
      <c r="A236" s="975" t="str">
        <f>Inek2021A3[[#This Row],[ZPD2]]</f>
        <v>ZP26.03</v>
      </c>
      <c r="B236" s="975" t="str">
        <f>Inek2021A3[[#This Row],[OPSKode]]</f>
        <v>6-002.e2</v>
      </c>
      <c r="C236" s="974">
        <f>Inek2021A3[[#This Row],[Betrag2]]</f>
        <v>72.33</v>
      </c>
      <c r="D236" s="975" t="s">
        <v>1293</v>
      </c>
      <c r="E236" s="975" t="s">
        <v>1294</v>
      </c>
      <c r="F236" s="975" t="s">
        <v>1302</v>
      </c>
      <c r="G236" s="975" t="s">
        <v>1303</v>
      </c>
      <c r="H236" s="975" t="s">
        <v>1304</v>
      </c>
      <c r="I236" s="974">
        <v>72.33</v>
      </c>
    </row>
    <row r="237" spans="1:9" x14ac:dyDescent="0.25">
      <c r="A237" s="975" t="str">
        <f>Inek2021A3[[#This Row],[ZPD2]]</f>
        <v>ZP26.04</v>
      </c>
      <c r="B237" s="975" t="str">
        <f>Inek2021A3[[#This Row],[OPSKode]]</f>
        <v>6-002.e3</v>
      </c>
      <c r="C237" s="974">
        <f>Inek2021A3[[#This Row],[Betrag2]]</f>
        <v>103.33</v>
      </c>
      <c r="D237" s="975" t="s">
        <v>1293</v>
      </c>
      <c r="E237" s="975" t="s">
        <v>1294</v>
      </c>
      <c r="F237" s="975" t="s">
        <v>1305</v>
      </c>
      <c r="G237" s="975" t="s">
        <v>1306</v>
      </c>
      <c r="H237" s="975" t="s">
        <v>1307</v>
      </c>
      <c r="I237" s="974">
        <v>103.33</v>
      </c>
    </row>
    <row r="238" spans="1:9" x14ac:dyDescent="0.25">
      <c r="A238" s="975" t="str">
        <f>Inek2021A3[[#This Row],[ZPD2]]</f>
        <v>ZP26.05</v>
      </c>
      <c r="B238" s="975" t="str">
        <f>Inek2021A3[[#This Row],[OPSKode]]</f>
        <v>6-002.e4</v>
      </c>
      <c r="C238" s="974">
        <f>Inek2021A3[[#This Row],[Betrag2]]</f>
        <v>134.33000000000001</v>
      </c>
      <c r="D238" s="975" t="s">
        <v>1293</v>
      </c>
      <c r="E238" s="975" t="s">
        <v>1294</v>
      </c>
      <c r="F238" s="975" t="s">
        <v>1308</v>
      </c>
      <c r="G238" s="975" t="s">
        <v>1309</v>
      </c>
      <c r="H238" s="975" t="s">
        <v>1310</v>
      </c>
      <c r="I238" s="974">
        <v>134.33000000000001</v>
      </c>
    </row>
    <row r="239" spans="1:9" x14ac:dyDescent="0.25">
      <c r="A239" s="975" t="str">
        <f>Inek2021A3[[#This Row],[ZPD2]]</f>
        <v>ZP26.06</v>
      </c>
      <c r="B239" s="975" t="str">
        <f>Inek2021A3[[#This Row],[OPSKode]]</f>
        <v>6-002.e5</v>
      </c>
      <c r="C239" s="974">
        <f>Inek2021A3[[#This Row],[Betrag2]]</f>
        <v>165.33</v>
      </c>
      <c r="D239" s="975" t="s">
        <v>1293</v>
      </c>
      <c r="E239" s="975" t="s">
        <v>1294</v>
      </c>
      <c r="F239" s="975" t="s">
        <v>1311</v>
      </c>
      <c r="G239" s="975" t="s">
        <v>1312</v>
      </c>
      <c r="H239" s="975" t="s">
        <v>1313</v>
      </c>
      <c r="I239" s="974">
        <v>165.33</v>
      </c>
    </row>
    <row r="240" spans="1:9" x14ac:dyDescent="0.25">
      <c r="A240" s="975" t="str">
        <f>Inek2021A3[[#This Row],[ZPD2]]</f>
        <v>ZP26.07</v>
      </c>
      <c r="B240" s="975" t="str">
        <f>Inek2021A3[[#This Row],[OPSKode]]</f>
        <v>6-002.e6</v>
      </c>
      <c r="C240" s="974">
        <f>Inek2021A3[[#This Row],[Betrag2]]</f>
        <v>196.33</v>
      </c>
      <c r="D240" s="975" t="s">
        <v>1293</v>
      </c>
      <c r="E240" s="975" t="s">
        <v>1294</v>
      </c>
      <c r="F240" s="975" t="s">
        <v>1314</v>
      </c>
      <c r="G240" s="975" t="s">
        <v>1315</v>
      </c>
      <c r="H240" s="975" t="s">
        <v>1316</v>
      </c>
      <c r="I240" s="974">
        <v>196.33</v>
      </c>
    </row>
    <row r="241" spans="1:9" x14ac:dyDescent="0.25">
      <c r="A241" s="975" t="str">
        <f>Inek2021A3[[#This Row],[ZPD2]]</f>
        <v>ZP26.08</v>
      </c>
      <c r="B241" s="975" t="str">
        <f>Inek2021A3[[#This Row],[OPSKode]]</f>
        <v>6-002.e7</v>
      </c>
      <c r="C241" s="974">
        <f>Inek2021A3[[#This Row],[Betrag2]]</f>
        <v>227.33</v>
      </c>
      <c r="D241" s="975" t="s">
        <v>1293</v>
      </c>
      <c r="E241" s="975" t="s">
        <v>1294</v>
      </c>
      <c r="F241" s="975" t="s">
        <v>1317</v>
      </c>
      <c r="G241" s="975" t="s">
        <v>1318</v>
      </c>
      <c r="H241" s="975" t="s">
        <v>1319</v>
      </c>
      <c r="I241" s="974">
        <v>227.33</v>
      </c>
    </row>
    <row r="242" spans="1:9" x14ac:dyDescent="0.25">
      <c r="A242" s="975" t="str">
        <f>Inek2021A3[[#This Row],[ZPD2]]</f>
        <v>ZP26.09</v>
      </c>
      <c r="B242" s="975" t="str">
        <f>Inek2021A3[[#This Row],[OPSKode]]</f>
        <v>6-002.e8</v>
      </c>
      <c r="C242" s="974">
        <f>Inek2021A3[[#This Row],[Betrag2]]</f>
        <v>258.33</v>
      </c>
      <c r="D242" s="975" t="s">
        <v>1293</v>
      </c>
      <c r="E242" s="975" t="s">
        <v>1294</v>
      </c>
      <c r="F242" s="975" t="s">
        <v>1320</v>
      </c>
      <c r="G242" s="975" t="s">
        <v>1321</v>
      </c>
      <c r="H242" s="975" t="s">
        <v>1322</v>
      </c>
      <c r="I242" s="974">
        <v>258.33</v>
      </c>
    </row>
    <row r="243" spans="1:9" x14ac:dyDescent="0.25">
      <c r="A243" s="975" t="str">
        <f>Inek2021A3[[#This Row],[ZPD2]]</f>
        <v>ZP26.10</v>
      </c>
      <c r="B243" s="975" t="str">
        <f>Inek2021A3[[#This Row],[OPSKode]]</f>
        <v>6-002.e9</v>
      </c>
      <c r="C243" s="974">
        <f>Inek2021A3[[#This Row],[Betrag2]]</f>
        <v>289.33</v>
      </c>
      <c r="D243" s="975" t="s">
        <v>1293</v>
      </c>
      <c r="E243" s="975" t="s">
        <v>1294</v>
      </c>
      <c r="F243" s="975" t="s">
        <v>1323</v>
      </c>
      <c r="G243" s="975" t="s">
        <v>1324</v>
      </c>
      <c r="H243" s="975" t="s">
        <v>1325</v>
      </c>
      <c r="I243" s="974">
        <v>289.33</v>
      </c>
    </row>
    <row r="244" spans="1:9" x14ac:dyDescent="0.25">
      <c r="A244" s="975" t="str">
        <f>Inek2021A3[[#This Row],[ZPD2]]</f>
        <v>ZP26.11</v>
      </c>
      <c r="B244" s="975" t="str">
        <f>Inek2021A3[[#This Row],[OPSKode]]</f>
        <v>6-002.ea</v>
      </c>
      <c r="C244" s="974">
        <f>Inek2021A3[[#This Row],[Betrag2]]</f>
        <v>320.33</v>
      </c>
      <c r="D244" s="975" t="s">
        <v>1293</v>
      </c>
      <c r="E244" s="975" t="s">
        <v>1294</v>
      </c>
      <c r="F244" s="975" t="s">
        <v>1326</v>
      </c>
      <c r="G244" s="975" t="s">
        <v>1327</v>
      </c>
      <c r="H244" s="975" t="s">
        <v>1328</v>
      </c>
      <c r="I244" s="974">
        <v>320.33</v>
      </c>
    </row>
    <row r="245" spans="1:9" x14ac:dyDescent="0.25">
      <c r="A245" s="975" t="str">
        <f>Inek2021A3[[#This Row],[ZPD2]]</f>
        <v>ZP26.12</v>
      </c>
      <c r="B245" s="975" t="str">
        <f>Inek2021A3[[#This Row],[OPSKode]]</f>
        <v>6-002.eb</v>
      </c>
      <c r="C245" s="974">
        <f>Inek2021A3[[#This Row],[Betrag2]]</f>
        <v>351.33</v>
      </c>
      <c r="D245" s="975" t="s">
        <v>1293</v>
      </c>
      <c r="E245" s="975" t="s">
        <v>1294</v>
      </c>
      <c r="F245" s="975" t="s">
        <v>1329</v>
      </c>
      <c r="G245" s="975" t="s">
        <v>1330</v>
      </c>
      <c r="H245" s="975" t="s">
        <v>1331</v>
      </c>
      <c r="I245" s="974">
        <v>351.33</v>
      </c>
    </row>
    <row r="246" spans="1:9" x14ac:dyDescent="0.25">
      <c r="A246" s="975" t="str">
        <f>Inek2021A3[[#This Row],[ZPD2]]</f>
        <v>ZP26.13</v>
      </c>
      <c r="B246" s="975" t="str">
        <f>Inek2021A3[[#This Row],[OPSKode]]</f>
        <v>6-002.ec</v>
      </c>
      <c r="C246" s="974">
        <f>Inek2021A3[[#This Row],[Betrag2]]</f>
        <v>392.67</v>
      </c>
      <c r="D246" s="975" t="s">
        <v>1293</v>
      </c>
      <c r="E246" s="975" t="s">
        <v>1294</v>
      </c>
      <c r="F246" s="975" t="s">
        <v>1332</v>
      </c>
      <c r="G246" s="975" t="s">
        <v>1333</v>
      </c>
      <c r="H246" s="975" t="s">
        <v>1334</v>
      </c>
      <c r="I246" s="974">
        <v>392.67</v>
      </c>
    </row>
    <row r="247" spans="1:9" x14ac:dyDescent="0.25">
      <c r="A247" s="975" t="str">
        <f>Inek2021A3[[#This Row],[ZPD2]]</f>
        <v>ZP26.14</v>
      </c>
      <c r="B247" s="975" t="str">
        <f>Inek2021A3[[#This Row],[OPSKode]]</f>
        <v>6-002.ed</v>
      </c>
      <c r="C247" s="974">
        <f>Inek2021A3[[#This Row],[Betrag2]]</f>
        <v>454.33</v>
      </c>
      <c r="D247" s="975" t="s">
        <v>1293</v>
      </c>
      <c r="E247" s="975" t="s">
        <v>1294</v>
      </c>
      <c r="F247" s="975" t="s">
        <v>1335</v>
      </c>
      <c r="G247" s="975" t="s">
        <v>1336</v>
      </c>
      <c r="H247" s="975" t="s">
        <v>1337</v>
      </c>
      <c r="I247" s="974">
        <v>454.33</v>
      </c>
    </row>
    <row r="248" spans="1:9" x14ac:dyDescent="0.25">
      <c r="A248" s="975" t="str">
        <f>Inek2021A3[[#This Row],[ZPD2]]</f>
        <v>ZP26.15</v>
      </c>
      <c r="B248" s="975" t="str">
        <f>Inek2021A3[[#This Row],[OPSKode]]</f>
        <v>6-002.ee</v>
      </c>
      <c r="C248" s="974">
        <f>Inek2021A3[[#This Row],[Betrag2]]</f>
        <v>516.66999999999996</v>
      </c>
      <c r="D248" s="975" t="s">
        <v>1293</v>
      </c>
      <c r="E248" s="975" t="s">
        <v>1294</v>
      </c>
      <c r="F248" s="975" t="s">
        <v>1338</v>
      </c>
      <c r="G248" s="975" t="s">
        <v>1339</v>
      </c>
      <c r="H248" s="975" t="s">
        <v>1340</v>
      </c>
      <c r="I248" s="974">
        <v>516.66999999999996</v>
      </c>
    </row>
    <row r="249" spans="1:9" x14ac:dyDescent="0.25">
      <c r="A249" s="975" t="str">
        <f>Inek2021A3[[#This Row],[ZPD2]]</f>
        <v>ZP26.16</v>
      </c>
      <c r="B249" s="975" t="str">
        <f>Inek2021A3[[#This Row],[OPSKode]]</f>
        <v>6-002.ef</v>
      </c>
      <c r="C249" s="974">
        <f>Inek2021A3[[#This Row],[Betrag2]]</f>
        <v>578.66999999999996</v>
      </c>
      <c r="D249" s="975" t="s">
        <v>1293</v>
      </c>
      <c r="E249" s="975" t="s">
        <v>1294</v>
      </c>
      <c r="F249" s="975" t="s">
        <v>1341</v>
      </c>
      <c r="G249" s="975" t="s">
        <v>1342</v>
      </c>
      <c r="H249" s="975" t="s">
        <v>1343</v>
      </c>
      <c r="I249" s="974">
        <v>578.66999999999996</v>
      </c>
    </row>
    <row r="250" spans="1:9" x14ac:dyDescent="0.25">
      <c r="A250" s="975" t="str">
        <f>Inek2021A3[[#This Row],[ZPD2]]</f>
        <v>ZP26.17</v>
      </c>
      <c r="B250" s="975" t="str">
        <f>Inek2021A3[[#This Row],[OPSKode]]</f>
        <v>6-002.eg</v>
      </c>
      <c r="C250" s="974">
        <f>Inek2021A3[[#This Row],[Betrag2]]</f>
        <v>640.66999999999996</v>
      </c>
      <c r="D250" s="975" t="s">
        <v>1293</v>
      </c>
      <c r="E250" s="975" t="s">
        <v>1294</v>
      </c>
      <c r="F250" s="975" t="s">
        <v>1344</v>
      </c>
      <c r="G250" s="975" t="s">
        <v>1345</v>
      </c>
      <c r="H250" s="975" t="s">
        <v>1346</v>
      </c>
      <c r="I250" s="974">
        <v>640.66999999999996</v>
      </c>
    </row>
    <row r="251" spans="1:9" x14ac:dyDescent="0.25">
      <c r="A251" s="975" t="str">
        <f>Inek2021A3[[#This Row],[ZPD2]]</f>
        <v>ZP26.18</v>
      </c>
      <c r="B251" s="975" t="str">
        <f>Inek2021A3[[#This Row],[OPSKode]]</f>
        <v>6-002.eh</v>
      </c>
      <c r="C251" s="974">
        <f>Inek2021A3[[#This Row],[Betrag2]]</f>
        <v>702.67</v>
      </c>
      <c r="D251" s="975" t="s">
        <v>1293</v>
      </c>
      <c r="E251" s="975" t="s">
        <v>1294</v>
      </c>
      <c r="F251" s="975" t="s">
        <v>1347</v>
      </c>
      <c r="G251" s="975" t="s">
        <v>1348</v>
      </c>
      <c r="H251" s="975" t="s">
        <v>1349</v>
      </c>
      <c r="I251" s="974">
        <v>702.67</v>
      </c>
    </row>
    <row r="252" spans="1:9" x14ac:dyDescent="0.25">
      <c r="A252" s="975" t="str">
        <f>Inek2021A3[[#This Row],[ZPD2]]</f>
        <v>ZP26.19</v>
      </c>
      <c r="B252" s="975" t="str">
        <f>Inek2021A3[[#This Row],[OPSKode]]</f>
        <v>6-002.ej</v>
      </c>
      <c r="C252" s="974">
        <f>Inek2021A3[[#This Row],[Betrag2]]</f>
        <v>785.33</v>
      </c>
      <c r="D252" s="975" t="s">
        <v>1293</v>
      </c>
      <c r="E252" s="975" t="s">
        <v>1294</v>
      </c>
      <c r="F252" s="975" t="s">
        <v>1350</v>
      </c>
      <c r="G252" s="975" t="s">
        <v>1351</v>
      </c>
      <c r="H252" s="975" t="s">
        <v>1352</v>
      </c>
      <c r="I252" s="974">
        <v>785.33</v>
      </c>
    </row>
    <row r="253" spans="1:9" x14ac:dyDescent="0.25">
      <c r="A253" s="975" t="str">
        <f>Inek2021A3[[#This Row],[ZPD2]]</f>
        <v>ZP26.20</v>
      </c>
      <c r="B253" s="975" t="str">
        <f>Inek2021A3[[#This Row],[OPSKode]]</f>
        <v>6-002.ek</v>
      </c>
      <c r="C253" s="974">
        <f>Inek2021A3[[#This Row],[Betrag2]]</f>
        <v>909.33</v>
      </c>
      <c r="D253" s="975" t="s">
        <v>1293</v>
      </c>
      <c r="E253" s="975" t="s">
        <v>1294</v>
      </c>
      <c r="F253" s="975" t="s">
        <v>1353</v>
      </c>
      <c r="G253" s="975" t="s">
        <v>1354</v>
      </c>
      <c r="H253" s="975" t="s">
        <v>1355</v>
      </c>
      <c r="I253" s="974">
        <v>909.33</v>
      </c>
    </row>
    <row r="254" spans="1:9" x14ac:dyDescent="0.25">
      <c r="C254" s="974"/>
      <c r="D254" s="975" t="s">
        <v>1356</v>
      </c>
      <c r="E254" s="975" t="s">
        <v>1357</v>
      </c>
      <c r="H254" s="975" t="s">
        <v>1358</v>
      </c>
    </row>
    <row r="255" spans="1:9" x14ac:dyDescent="0.25">
      <c r="A255" s="975" t="str">
        <f>Inek2021A3[[#This Row],[ZPD2]]</f>
        <v>ZP28.13</v>
      </c>
      <c r="B255" s="975" t="str">
        <f>Inek2021A3[[#This Row],[OPSKode]]</f>
        <v>6-002.hc</v>
      </c>
      <c r="C255" s="974">
        <f>Inek2021A3[[#This Row],[Betrag2]]</f>
        <v>123.8</v>
      </c>
      <c r="D255" s="975" t="s">
        <v>1356</v>
      </c>
      <c r="E255" s="975" t="s">
        <v>1357</v>
      </c>
      <c r="F255" s="975" t="s">
        <v>1359</v>
      </c>
      <c r="G255" s="975" t="s">
        <v>1360</v>
      </c>
      <c r="H255" s="975" t="s">
        <v>1361</v>
      </c>
      <c r="I255" s="974">
        <v>123.8</v>
      </c>
    </row>
    <row r="256" spans="1:9" x14ac:dyDescent="0.25">
      <c r="A256" s="975" t="str">
        <f>Inek2021A3[[#This Row],[ZPD2]]</f>
        <v>ZP28.14</v>
      </c>
      <c r="B256" s="975" t="str">
        <f>Inek2021A3[[#This Row],[OPSKode]]</f>
        <v>6-002.hd</v>
      </c>
      <c r="C256" s="974">
        <f>Inek2021A3[[#This Row],[Betrag2]]</f>
        <v>143.35</v>
      </c>
      <c r="D256" s="975" t="s">
        <v>1356</v>
      </c>
      <c r="E256" s="975" t="s">
        <v>1357</v>
      </c>
      <c r="F256" s="975" t="s">
        <v>1362</v>
      </c>
      <c r="G256" s="975" t="s">
        <v>1363</v>
      </c>
      <c r="H256" s="975" t="s">
        <v>1364</v>
      </c>
      <c r="I256" s="974">
        <v>143.35</v>
      </c>
    </row>
    <row r="257" spans="1:9" x14ac:dyDescent="0.25">
      <c r="A257" s="975" t="str">
        <f>Inek2021A3[[#This Row],[ZPD2]]</f>
        <v>ZP28.15</v>
      </c>
      <c r="B257" s="975" t="str">
        <f>Inek2021A3[[#This Row],[OPSKode]]</f>
        <v>6-002.he</v>
      </c>
      <c r="C257" s="974">
        <f>Inek2021A3[[#This Row],[Betrag2]]</f>
        <v>162.9</v>
      </c>
      <c r="D257" s="975" t="s">
        <v>1356</v>
      </c>
      <c r="E257" s="975" t="s">
        <v>1357</v>
      </c>
      <c r="F257" s="975" t="s">
        <v>1365</v>
      </c>
      <c r="G257" s="975" t="s">
        <v>1366</v>
      </c>
      <c r="H257" s="975" t="s">
        <v>1367</v>
      </c>
      <c r="I257" s="974">
        <v>162.9</v>
      </c>
    </row>
    <row r="258" spans="1:9" x14ac:dyDescent="0.25">
      <c r="A258" s="975" t="str">
        <f>Inek2021A3[[#This Row],[ZPD2]]</f>
        <v>ZP28.16</v>
      </c>
      <c r="B258" s="975" t="str">
        <f>Inek2021A3[[#This Row],[OPSKode]]</f>
        <v>6-002.hf</v>
      </c>
      <c r="C258" s="974">
        <f>Inek2021A3[[#This Row],[Betrag2]]</f>
        <v>182.45</v>
      </c>
      <c r="D258" s="975" t="s">
        <v>1356</v>
      </c>
      <c r="E258" s="975" t="s">
        <v>1357</v>
      </c>
      <c r="F258" s="975" t="s">
        <v>1368</v>
      </c>
      <c r="G258" s="975" t="s">
        <v>1369</v>
      </c>
      <c r="H258" s="975" t="s">
        <v>1370</v>
      </c>
      <c r="I258" s="974">
        <v>182.45</v>
      </c>
    </row>
    <row r="259" spans="1:9" x14ac:dyDescent="0.25">
      <c r="C259" s="974"/>
      <c r="D259" s="975" t="s">
        <v>1371</v>
      </c>
      <c r="E259" s="975" t="s">
        <v>1372</v>
      </c>
      <c r="H259" s="975" t="s">
        <v>1373</v>
      </c>
    </row>
    <row r="260" spans="1:9" x14ac:dyDescent="0.25">
      <c r="A260" s="975" t="str">
        <f>Inek2021A3[[#This Row],[ZPD2]]</f>
        <v>ZP32.01</v>
      </c>
      <c r="B260" s="975" t="str">
        <f>Inek2021A3[[#This Row],[OPSKode]]</f>
        <v>8-810.w0</v>
      </c>
      <c r="C260" s="974">
        <f>Inek2021A3[[#This Row],[Betrag2]]</f>
        <v>176.4</v>
      </c>
      <c r="D260" s="975" t="s">
        <v>1371</v>
      </c>
      <c r="E260" s="975" t="s">
        <v>1372</v>
      </c>
      <c r="F260" s="975" t="s">
        <v>1374</v>
      </c>
      <c r="G260" s="975" t="s">
        <v>1375</v>
      </c>
      <c r="H260" s="975" t="s">
        <v>1376</v>
      </c>
      <c r="I260" s="974">
        <v>176.4</v>
      </c>
    </row>
    <row r="261" spans="1:9" x14ac:dyDescent="0.25">
      <c r="A261" s="975" t="str">
        <f>Inek2021A3[[#This Row],[ZPD2]]</f>
        <v>ZP32.02</v>
      </c>
      <c r="B261" s="975" t="str">
        <f>Inek2021A3[[#This Row],[OPSKode]]</f>
        <v>8-810.w1</v>
      </c>
      <c r="C261" s="974">
        <f>Inek2021A3[[#This Row],[Betrag2]]</f>
        <v>352.8</v>
      </c>
      <c r="D261" s="975" t="s">
        <v>1371</v>
      </c>
      <c r="E261" s="975" t="s">
        <v>1372</v>
      </c>
      <c r="F261" s="975" t="s">
        <v>1377</v>
      </c>
      <c r="G261" s="975" t="s">
        <v>1378</v>
      </c>
      <c r="H261" s="975" t="s">
        <v>1379</v>
      </c>
      <c r="I261" s="974">
        <v>352.8</v>
      </c>
    </row>
    <row r="262" spans="1:9" x14ac:dyDescent="0.25">
      <c r="A262" s="975" t="str">
        <f>Inek2021A3[[#This Row],[ZPD2]]</f>
        <v>ZP32.03</v>
      </c>
      <c r="B262" s="975" t="str">
        <f>Inek2021A3[[#This Row],[OPSKode]]</f>
        <v>8-810.w2</v>
      </c>
      <c r="C262" s="974">
        <f>Inek2021A3[[#This Row],[Betrag2]]</f>
        <v>553.1</v>
      </c>
      <c r="D262" s="975" t="s">
        <v>1371</v>
      </c>
      <c r="E262" s="975" t="s">
        <v>1372</v>
      </c>
      <c r="F262" s="975" t="s">
        <v>1380</v>
      </c>
      <c r="G262" s="975" t="s">
        <v>1381</v>
      </c>
      <c r="H262" s="975" t="s">
        <v>1382</v>
      </c>
      <c r="I262" s="974">
        <v>553.1</v>
      </c>
    </row>
    <row r="263" spans="1:9" x14ac:dyDescent="0.25">
      <c r="A263" s="975" t="str">
        <f>Inek2021A3[[#This Row],[ZPD2]]</f>
        <v>ZP32.04</v>
      </c>
      <c r="B263" s="975" t="str">
        <f>Inek2021A3[[#This Row],[OPSKode]]</f>
        <v>8-810.w3</v>
      </c>
      <c r="C263" s="974">
        <f>Inek2021A3[[#This Row],[Betrag2]]</f>
        <v>970.18</v>
      </c>
      <c r="D263" s="975" t="s">
        <v>1371</v>
      </c>
      <c r="E263" s="975" t="s">
        <v>1372</v>
      </c>
      <c r="F263" s="975" t="s">
        <v>1383</v>
      </c>
      <c r="G263" s="975" t="s">
        <v>1384</v>
      </c>
      <c r="H263" s="975" t="s">
        <v>1385</v>
      </c>
      <c r="I263" s="974">
        <v>970.18</v>
      </c>
    </row>
    <row r="264" spans="1:9" x14ac:dyDescent="0.25">
      <c r="A264" s="975" t="str">
        <f>Inek2021A3[[#This Row],[ZPD2]]</f>
        <v>ZP32.05</v>
      </c>
      <c r="B264" s="975" t="str">
        <f>Inek2021A3[[#This Row],[OPSKode]]</f>
        <v>8-810.w4</v>
      </c>
      <c r="C264" s="974">
        <f>Inek2021A3[[#This Row],[Betrag2]]</f>
        <v>1499.37</v>
      </c>
      <c r="D264" s="975" t="s">
        <v>1371</v>
      </c>
      <c r="E264" s="975" t="s">
        <v>1372</v>
      </c>
      <c r="F264" s="975" t="s">
        <v>1386</v>
      </c>
      <c r="G264" s="975" t="s">
        <v>1387</v>
      </c>
      <c r="H264" s="975" t="s">
        <v>1388</v>
      </c>
      <c r="I264" s="974">
        <v>1499.37</v>
      </c>
    </row>
    <row r="265" spans="1:9" x14ac:dyDescent="0.25">
      <c r="A265" s="975" t="str">
        <f>Inek2021A3[[#This Row],[ZPD2]]</f>
        <v>ZP32.06</v>
      </c>
      <c r="B265" s="975" t="str">
        <f>Inek2021A3[[#This Row],[OPSKode]]</f>
        <v>8-810.w5</v>
      </c>
      <c r="C265" s="974">
        <f>Inek2021A3[[#This Row],[Betrag2]]</f>
        <v>2028.56</v>
      </c>
      <c r="D265" s="975" t="s">
        <v>1371</v>
      </c>
      <c r="E265" s="975" t="s">
        <v>1372</v>
      </c>
      <c r="F265" s="975" t="s">
        <v>1389</v>
      </c>
      <c r="G265" s="975" t="s">
        <v>1390</v>
      </c>
      <c r="H265" s="975" t="s">
        <v>1391</v>
      </c>
      <c r="I265" s="974">
        <v>2028.56</v>
      </c>
    </row>
    <row r="266" spans="1:9" x14ac:dyDescent="0.25">
      <c r="A266" s="975" t="str">
        <f>Inek2021A3[[#This Row],[ZPD2]]</f>
        <v>ZP32.07</v>
      </c>
      <c r="B266" s="975" t="str">
        <f>Inek2021A3[[#This Row],[OPSKode]]</f>
        <v>8-810.w6</v>
      </c>
      <c r="C266" s="974">
        <f>Inek2021A3[[#This Row],[Betrag2]]</f>
        <v>2557.75</v>
      </c>
      <c r="D266" s="975" t="s">
        <v>1371</v>
      </c>
      <c r="E266" s="975" t="s">
        <v>1372</v>
      </c>
      <c r="F266" s="975" t="s">
        <v>1392</v>
      </c>
      <c r="G266" s="975" t="s">
        <v>1393</v>
      </c>
      <c r="H266" s="975" t="s">
        <v>1394</v>
      </c>
      <c r="I266" s="974">
        <v>2557.75</v>
      </c>
    </row>
    <row r="267" spans="1:9" x14ac:dyDescent="0.25">
      <c r="A267" s="975" t="str">
        <f>Inek2021A3[[#This Row],[ZPD2]]</f>
        <v>ZP32.08</v>
      </c>
      <c r="B267" s="975" t="str">
        <f>Inek2021A3[[#This Row],[OPSKode]]</f>
        <v>8-810.w7</v>
      </c>
      <c r="C267" s="974">
        <f>Inek2021A3[[#This Row],[Betrag2]]</f>
        <v>3086.94</v>
      </c>
      <c r="D267" s="975" t="s">
        <v>1371</v>
      </c>
      <c r="E267" s="975" t="s">
        <v>1372</v>
      </c>
      <c r="F267" s="975" t="s">
        <v>1395</v>
      </c>
      <c r="G267" s="975" t="s">
        <v>1396</v>
      </c>
      <c r="H267" s="975" t="s">
        <v>1397</v>
      </c>
      <c r="I267" s="974">
        <v>3086.94</v>
      </c>
    </row>
    <row r="268" spans="1:9" x14ac:dyDescent="0.25">
      <c r="A268" s="975" t="str">
        <f>Inek2021A3[[#This Row],[ZPD2]]</f>
        <v>ZP32.09</v>
      </c>
      <c r="B268" s="975" t="str">
        <f>Inek2021A3[[#This Row],[OPSKode]]</f>
        <v>8-810.w8</v>
      </c>
      <c r="C268" s="974">
        <f>Inek2021A3[[#This Row],[Betrag2]]</f>
        <v>3616.13</v>
      </c>
      <c r="D268" s="975" t="s">
        <v>1371</v>
      </c>
      <c r="E268" s="975" t="s">
        <v>1372</v>
      </c>
      <c r="F268" s="975" t="s">
        <v>1398</v>
      </c>
      <c r="G268" s="975" t="s">
        <v>1399</v>
      </c>
      <c r="H268" s="975" t="s">
        <v>1400</v>
      </c>
      <c r="I268" s="974">
        <v>3616.13</v>
      </c>
    </row>
    <row r="269" spans="1:9" x14ac:dyDescent="0.25">
      <c r="A269" s="975" t="str">
        <f>Inek2021A3[[#This Row],[ZPD2]]</f>
        <v>ZP32.10</v>
      </c>
      <c r="B269" s="975" t="str">
        <f>Inek2021A3[[#This Row],[OPSKode]]</f>
        <v>8-810.w9</v>
      </c>
      <c r="C269" s="974">
        <f>Inek2021A3[[#This Row],[Betrag2]]</f>
        <v>4145.32</v>
      </c>
      <c r="D269" s="975" t="s">
        <v>1371</v>
      </c>
      <c r="E269" s="975" t="s">
        <v>1372</v>
      </c>
      <c r="F269" s="975" t="s">
        <v>1401</v>
      </c>
      <c r="G269" s="975" t="s">
        <v>1402</v>
      </c>
      <c r="H269" s="975" t="s">
        <v>1403</v>
      </c>
      <c r="I269" s="974">
        <v>4145.32</v>
      </c>
    </row>
    <row r="270" spans="1:9" x14ac:dyDescent="0.25">
      <c r="A270" s="975" t="str">
        <f>Inek2021A3[[#This Row],[ZPD2]]</f>
        <v>ZP32.11</v>
      </c>
      <c r="B270" s="975" t="str">
        <f>Inek2021A3[[#This Row],[OPSKode]]</f>
        <v>8-810.wa</v>
      </c>
      <c r="C270" s="974">
        <f>Inek2021A3[[#This Row],[Betrag2]]</f>
        <v>4850.8999999999996</v>
      </c>
      <c r="D270" s="975" t="s">
        <v>1371</v>
      </c>
      <c r="E270" s="975" t="s">
        <v>1372</v>
      </c>
      <c r="F270" s="975" t="s">
        <v>1404</v>
      </c>
      <c r="G270" s="975" t="s">
        <v>1405</v>
      </c>
      <c r="H270" s="975" t="s">
        <v>1406</v>
      </c>
      <c r="I270" s="974">
        <v>4850.8999999999996</v>
      </c>
    </row>
    <row r="271" spans="1:9" x14ac:dyDescent="0.25">
      <c r="A271" s="975" t="str">
        <f>Inek2021A3[[#This Row],[ZPD2]]</f>
        <v>ZP32.12</v>
      </c>
      <c r="B271" s="975" t="str">
        <f>Inek2021A3[[#This Row],[OPSKode]]</f>
        <v>8-810.wb</v>
      </c>
      <c r="C271" s="974">
        <f>Inek2021A3[[#This Row],[Betrag2]]</f>
        <v>5909.29</v>
      </c>
      <c r="D271" s="975" t="s">
        <v>1371</v>
      </c>
      <c r="E271" s="975" t="s">
        <v>1372</v>
      </c>
      <c r="F271" s="975" t="s">
        <v>1407</v>
      </c>
      <c r="G271" s="975" t="s">
        <v>1408</v>
      </c>
      <c r="H271" s="975" t="s">
        <v>1409</v>
      </c>
      <c r="I271" s="974">
        <v>5909.29</v>
      </c>
    </row>
    <row r="272" spans="1:9" x14ac:dyDescent="0.25">
      <c r="A272" s="975" t="str">
        <f>Inek2021A3[[#This Row],[ZPD2]]</f>
        <v>ZP32.13</v>
      </c>
      <c r="B272" s="975" t="str">
        <f>Inek2021A3[[#This Row],[OPSKode]]</f>
        <v>8-810.wc</v>
      </c>
      <c r="C272" s="974">
        <f>Inek2021A3[[#This Row],[Betrag2]]</f>
        <v>6967.67</v>
      </c>
      <c r="D272" s="975" t="s">
        <v>1371</v>
      </c>
      <c r="E272" s="975" t="s">
        <v>1372</v>
      </c>
      <c r="F272" s="975" t="s">
        <v>1410</v>
      </c>
      <c r="G272" s="975" t="s">
        <v>1411</v>
      </c>
      <c r="H272" s="975" t="s">
        <v>1412</v>
      </c>
      <c r="I272" s="974">
        <v>6967.67</v>
      </c>
    </row>
    <row r="273" spans="1:9" x14ac:dyDescent="0.25">
      <c r="A273" s="975" t="str">
        <f>Inek2021A3[[#This Row],[ZPD2]]</f>
        <v>ZP32.14</v>
      </c>
      <c r="B273" s="975" t="str">
        <f>Inek2021A3[[#This Row],[OPSKode]]</f>
        <v>8-810.wd</v>
      </c>
      <c r="C273" s="974">
        <f>Inek2021A3[[#This Row],[Betrag2]]</f>
        <v>8026.05</v>
      </c>
      <c r="D273" s="975" t="s">
        <v>1371</v>
      </c>
      <c r="E273" s="975" t="s">
        <v>1372</v>
      </c>
      <c r="F273" s="975" t="s">
        <v>1413</v>
      </c>
      <c r="G273" s="975" t="s">
        <v>1414</v>
      </c>
      <c r="H273" s="975" t="s">
        <v>1415</v>
      </c>
      <c r="I273" s="974">
        <v>8026.05</v>
      </c>
    </row>
    <row r="274" spans="1:9" x14ac:dyDescent="0.25">
      <c r="A274" s="975" t="str">
        <f>Inek2021A3[[#This Row],[ZPD2]]</f>
        <v>ZP32.15</v>
      </c>
      <c r="B274" s="975" t="str">
        <f>Inek2021A3[[#This Row],[OPSKode]]</f>
        <v>8-810.we</v>
      </c>
      <c r="C274" s="974">
        <f>Inek2021A3[[#This Row],[Betrag2]]</f>
        <v>9084.42</v>
      </c>
      <c r="D274" s="975" t="s">
        <v>1371</v>
      </c>
      <c r="E274" s="975" t="s">
        <v>1372</v>
      </c>
      <c r="F274" s="975" t="s">
        <v>1416</v>
      </c>
      <c r="G274" s="975" t="s">
        <v>1417</v>
      </c>
      <c r="H274" s="975" t="s">
        <v>1418</v>
      </c>
      <c r="I274" s="974">
        <v>9084.42</v>
      </c>
    </row>
    <row r="275" spans="1:9" x14ac:dyDescent="0.25">
      <c r="A275" s="975" t="str">
        <f>Inek2021A3[[#This Row],[ZPD2]]</f>
        <v>ZP32.16</v>
      </c>
      <c r="B275" s="975" t="str">
        <f>Inek2021A3[[#This Row],[OPSKode]]</f>
        <v>8-810.wf</v>
      </c>
      <c r="C275" s="974">
        <f>Inek2021A3[[#This Row],[Betrag2]]</f>
        <v>10142.799999999999</v>
      </c>
      <c r="D275" s="975" t="s">
        <v>1371</v>
      </c>
      <c r="E275" s="975" t="s">
        <v>1372</v>
      </c>
      <c r="F275" s="975" t="s">
        <v>1419</v>
      </c>
      <c r="G275" s="975" t="s">
        <v>1420</v>
      </c>
      <c r="H275" s="975" t="s">
        <v>1421</v>
      </c>
      <c r="I275" s="974">
        <v>10142.799999999999</v>
      </c>
    </row>
    <row r="276" spans="1:9" x14ac:dyDescent="0.25">
      <c r="A276" s="975" t="str">
        <f>Inek2021A3[[#This Row],[ZPD2]]</f>
        <v>ZP32.17</v>
      </c>
      <c r="B276" s="975" t="str">
        <f>Inek2021A3[[#This Row],[OPSKode]]</f>
        <v>8-810.wg</v>
      </c>
      <c r="C276" s="974">
        <f>Inek2021A3[[#This Row],[Betrag2]]</f>
        <v>11201.19</v>
      </c>
      <c r="D276" s="975" t="s">
        <v>1371</v>
      </c>
      <c r="E276" s="975" t="s">
        <v>1372</v>
      </c>
      <c r="F276" s="975" t="s">
        <v>1422</v>
      </c>
      <c r="G276" s="975" t="s">
        <v>1423</v>
      </c>
      <c r="H276" s="975" t="s">
        <v>1424</v>
      </c>
      <c r="I276" s="974">
        <v>11201.19</v>
      </c>
    </row>
    <row r="277" spans="1:9" x14ac:dyDescent="0.25">
      <c r="A277" s="975" t="str">
        <f>Inek2021A3[[#This Row],[ZPD2]]</f>
        <v>ZP32.18</v>
      </c>
      <c r="B277" s="975" t="str">
        <f>Inek2021A3[[#This Row],[OPSKode]]</f>
        <v>8-810.wh</v>
      </c>
      <c r="C277" s="974">
        <f>Inek2021A3[[#This Row],[Betrag2]]</f>
        <v>12259.57</v>
      </c>
      <c r="D277" s="975" t="s">
        <v>1371</v>
      </c>
      <c r="E277" s="975" t="s">
        <v>1372</v>
      </c>
      <c r="F277" s="975" t="s">
        <v>1425</v>
      </c>
      <c r="G277" s="975" t="s">
        <v>1426</v>
      </c>
      <c r="H277" s="975" t="s">
        <v>1427</v>
      </c>
      <c r="I277" s="974">
        <v>12259.57</v>
      </c>
    </row>
    <row r="278" spans="1:9" x14ac:dyDescent="0.25">
      <c r="A278" s="975" t="str">
        <f>Inek2021A3[[#This Row],[ZPD2]]</f>
        <v>ZP32.19</v>
      </c>
      <c r="B278" s="975" t="str">
        <f>Inek2021A3[[#This Row],[OPSKode]]</f>
        <v>8-810.wj</v>
      </c>
      <c r="C278" s="974">
        <f>Inek2021A3[[#This Row],[Betrag2]]</f>
        <v>13670.74</v>
      </c>
      <c r="D278" s="975" t="s">
        <v>1371</v>
      </c>
      <c r="E278" s="975" t="s">
        <v>1372</v>
      </c>
      <c r="F278" s="975" t="s">
        <v>1428</v>
      </c>
      <c r="G278" s="975" t="s">
        <v>1429</v>
      </c>
      <c r="H278" s="975" t="s">
        <v>1430</v>
      </c>
      <c r="I278" s="974">
        <v>13670.74</v>
      </c>
    </row>
    <row r="279" spans="1:9" x14ac:dyDescent="0.25">
      <c r="A279" s="975" t="str">
        <f>Inek2021A3[[#This Row],[ZPD2]]</f>
        <v>ZP32.20</v>
      </c>
      <c r="B279" s="975" t="str">
        <f>Inek2021A3[[#This Row],[OPSKode]]</f>
        <v>8-810.wk</v>
      </c>
      <c r="C279" s="974">
        <f>Inek2021A3[[#This Row],[Betrag2]]</f>
        <v>15787.5</v>
      </c>
      <c r="D279" s="975" t="s">
        <v>1371</v>
      </c>
      <c r="E279" s="975" t="s">
        <v>1372</v>
      </c>
      <c r="F279" s="975" t="s">
        <v>1431</v>
      </c>
      <c r="G279" s="975" t="s">
        <v>1432</v>
      </c>
      <c r="H279" s="975" t="s">
        <v>1433</v>
      </c>
      <c r="I279" s="974">
        <v>15787.5</v>
      </c>
    </row>
    <row r="280" spans="1:9" x14ac:dyDescent="0.25">
      <c r="A280" s="975" t="str">
        <f>Inek2021A3[[#This Row],[ZPD2]]</f>
        <v>ZP32.21</v>
      </c>
      <c r="B280" s="975" t="str">
        <f>Inek2021A3[[#This Row],[OPSKode]]</f>
        <v>8-810.wm</v>
      </c>
      <c r="C280" s="974">
        <f>Inek2021A3[[#This Row],[Betrag2]]</f>
        <v>17904.25</v>
      </c>
      <c r="D280" s="975" t="s">
        <v>1371</v>
      </c>
      <c r="E280" s="975" t="s">
        <v>1372</v>
      </c>
      <c r="F280" s="975" t="s">
        <v>1434</v>
      </c>
      <c r="G280" s="975" t="s">
        <v>1435</v>
      </c>
      <c r="H280" s="975" t="s">
        <v>1436</v>
      </c>
      <c r="I280" s="974">
        <v>17904.25</v>
      </c>
    </row>
    <row r="281" spans="1:9" x14ac:dyDescent="0.25">
      <c r="A281" s="975" t="str">
        <f>Inek2021A3[[#This Row],[ZPD2]]</f>
        <v>ZP32.22</v>
      </c>
      <c r="B281" s="975" t="str">
        <f>Inek2021A3[[#This Row],[OPSKode]]</f>
        <v>8-810.wn</v>
      </c>
      <c r="C281" s="974">
        <f>Inek2021A3[[#This Row],[Betrag2]]</f>
        <v>20726.599999999999</v>
      </c>
      <c r="D281" s="975" t="s">
        <v>1371</v>
      </c>
      <c r="E281" s="975" t="s">
        <v>1372</v>
      </c>
      <c r="F281" s="975" t="s">
        <v>1437</v>
      </c>
      <c r="G281" s="975" t="s">
        <v>1438</v>
      </c>
      <c r="H281" s="975" t="s">
        <v>1439</v>
      </c>
      <c r="I281" s="974">
        <v>20726.599999999999</v>
      </c>
    </row>
    <row r="282" spans="1:9" x14ac:dyDescent="0.25">
      <c r="A282" s="975" t="str">
        <f>Inek2021A3[[#This Row],[ZPD2]]</f>
        <v>ZP32.23</v>
      </c>
      <c r="B282" s="975" t="str">
        <f>Inek2021A3[[#This Row],[OPSKode]]</f>
        <v>8-810.wp</v>
      </c>
      <c r="C282" s="974">
        <f>Inek2021A3[[#This Row],[Betrag2]]</f>
        <v>25665.71</v>
      </c>
      <c r="D282" s="975" t="s">
        <v>1371</v>
      </c>
      <c r="E282" s="975" t="s">
        <v>1372</v>
      </c>
      <c r="F282" s="975" t="s">
        <v>1440</v>
      </c>
      <c r="G282" s="975" t="s">
        <v>1441</v>
      </c>
      <c r="H282" s="975" t="s">
        <v>1442</v>
      </c>
      <c r="I282" s="974">
        <v>25665.71</v>
      </c>
    </row>
    <row r="283" spans="1:9" x14ac:dyDescent="0.25">
      <c r="A283" s="975" t="str">
        <f>Inek2021A3[[#This Row],[ZPD2]]</f>
        <v>ZP32.24</v>
      </c>
      <c r="B283" s="975" t="str">
        <f>Inek2021A3[[#This Row],[OPSKode]]</f>
        <v>8-810.wq</v>
      </c>
      <c r="C283" s="974">
        <f>Inek2021A3[[#This Row],[Betrag2]]</f>
        <v>29899.23</v>
      </c>
      <c r="D283" s="975" t="s">
        <v>1371</v>
      </c>
      <c r="E283" s="975" t="s">
        <v>1372</v>
      </c>
      <c r="F283" s="975" t="s">
        <v>1443</v>
      </c>
      <c r="G283" s="975" t="s">
        <v>1444</v>
      </c>
      <c r="H283" s="975" t="s">
        <v>1445</v>
      </c>
      <c r="I283" s="974">
        <v>29899.23</v>
      </c>
    </row>
    <row r="284" spans="1:9" x14ac:dyDescent="0.25">
      <c r="A284" s="975" t="str">
        <f>Inek2021A3[[#This Row],[ZPD2]]</f>
        <v>ZP32.25</v>
      </c>
      <c r="B284" s="975" t="str">
        <f>Inek2021A3[[#This Row],[OPSKode]]</f>
        <v>8-810.wr</v>
      </c>
      <c r="C284" s="974">
        <f>Inek2021A3[[#This Row],[Betrag2]]</f>
        <v>34132.75</v>
      </c>
      <c r="D284" s="975" t="s">
        <v>1371</v>
      </c>
      <c r="E284" s="975" t="s">
        <v>1372</v>
      </c>
      <c r="F284" s="975" t="s">
        <v>1446</v>
      </c>
      <c r="G284" s="975" t="s">
        <v>1447</v>
      </c>
      <c r="H284" s="975" t="s">
        <v>1448</v>
      </c>
      <c r="I284" s="974">
        <v>34132.75</v>
      </c>
    </row>
    <row r="285" spans="1:9" x14ac:dyDescent="0.25">
      <c r="A285" s="975" t="str">
        <f>Inek2021A3[[#This Row],[ZPD2]]</f>
        <v>ZP32.26</v>
      </c>
      <c r="B285" s="975" t="str">
        <f>Inek2021A3[[#This Row],[OPSKode]]</f>
        <v>8-810.ws</v>
      </c>
      <c r="C285" s="974">
        <f>Inek2021A3[[#This Row],[Betrag2]]</f>
        <v>38366.26</v>
      </c>
      <c r="D285" s="975" t="s">
        <v>1371</v>
      </c>
      <c r="E285" s="975" t="s">
        <v>1372</v>
      </c>
      <c r="F285" s="975" t="s">
        <v>1449</v>
      </c>
      <c r="G285" s="975" t="s">
        <v>1450</v>
      </c>
      <c r="H285" s="975" t="s">
        <v>1451</v>
      </c>
      <c r="I285" s="974">
        <v>38366.26</v>
      </c>
    </row>
    <row r="286" spans="1:9" x14ac:dyDescent="0.25">
      <c r="A286" s="975" t="str">
        <f>Inek2021A3[[#This Row],[ZPD2]]</f>
        <v>ZP32.27</v>
      </c>
      <c r="B286" s="975" t="str">
        <f>Inek2021A3[[#This Row],[OPSKode]]</f>
        <v>8-810.wt</v>
      </c>
      <c r="C286" s="974">
        <f>Inek2021A3[[#This Row],[Betrag2]]</f>
        <v>42599.79</v>
      </c>
      <c r="D286" s="975" t="s">
        <v>1371</v>
      </c>
      <c r="E286" s="975" t="s">
        <v>1372</v>
      </c>
      <c r="F286" s="975" t="s">
        <v>1452</v>
      </c>
      <c r="G286" s="975" t="s">
        <v>1453</v>
      </c>
      <c r="H286" s="975" t="s">
        <v>1454</v>
      </c>
      <c r="I286" s="974">
        <v>42599.79</v>
      </c>
    </row>
    <row r="287" spans="1:9" x14ac:dyDescent="0.25">
      <c r="A287" s="975" t="str">
        <f>Inek2021A3[[#This Row],[ZPD2]]</f>
        <v>ZP32.28</v>
      </c>
      <c r="B287" s="975" t="str">
        <f>Inek2021A3[[#This Row],[OPSKode]]</f>
        <v>8-810.wu</v>
      </c>
      <c r="C287" s="974">
        <f>Inek2021A3[[#This Row],[Betrag2]]</f>
        <v>46833.31</v>
      </c>
      <c r="D287" s="975" t="s">
        <v>1371</v>
      </c>
      <c r="E287" s="975" t="s">
        <v>1372</v>
      </c>
      <c r="F287" s="975" t="s">
        <v>1455</v>
      </c>
      <c r="G287" s="975" t="s">
        <v>1456</v>
      </c>
      <c r="H287" s="975" t="s">
        <v>1457</v>
      </c>
      <c r="I287" s="974">
        <v>46833.31</v>
      </c>
    </row>
    <row r="288" spans="1:9" x14ac:dyDescent="0.25">
      <c r="C288" s="974"/>
      <c r="D288" s="975" t="s">
        <v>1458</v>
      </c>
      <c r="E288" s="975" t="s">
        <v>3219</v>
      </c>
      <c r="H288" s="975" t="s">
        <v>3220</v>
      </c>
    </row>
    <row r="289" spans="1:9" x14ac:dyDescent="0.25">
      <c r="A289" s="975" t="str">
        <f>Inek2021A3[[#This Row],[ZPD2]]</f>
        <v>ZP35.01</v>
      </c>
      <c r="B289" s="975" t="str">
        <f>Inek2021A3[[#This Row],[OPSKode]]</f>
        <v>6-003.30</v>
      </c>
      <c r="C289" s="974">
        <f>Inek2021A3[[#This Row],[Betrag2]]</f>
        <v>7798.23</v>
      </c>
      <c r="D289" s="975" t="s">
        <v>1458</v>
      </c>
      <c r="E289" s="975" t="s">
        <v>3219</v>
      </c>
      <c r="F289" s="975" t="s">
        <v>1461</v>
      </c>
      <c r="G289" s="975" t="s">
        <v>1462</v>
      </c>
      <c r="H289" s="975" t="s">
        <v>1463</v>
      </c>
      <c r="I289" s="974">
        <v>7798.23</v>
      </c>
    </row>
    <row r="290" spans="1:9" x14ac:dyDescent="0.25">
      <c r="A290" s="975" t="str">
        <f>Inek2021A3[[#This Row],[ZPD2]]</f>
        <v>ZP35.02</v>
      </c>
      <c r="B290" s="975" t="str">
        <f>Inek2021A3[[#This Row],[OPSKode]]</f>
        <v>6-003.31</v>
      </c>
      <c r="C290" s="974">
        <f>Inek2021A3[[#This Row],[Betrag2]]</f>
        <v>12477.17</v>
      </c>
      <c r="D290" s="975" t="s">
        <v>1458</v>
      </c>
      <c r="E290" s="975" t="s">
        <v>3219</v>
      </c>
      <c r="F290" s="975" t="s">
        <v>1464</v>
      </c>
      <c r="G290" s="975" t="s">
        <v>1465</v>
      </c>
      <c r="H290" s="975" t="s">
        <v>1466</v>
      </c>
      <c r="I290" s="974">
        <v>12477.17</v>
      </c>
    </row>
    <row r="291" spans="1:9" x14ac:dyDescent="0.25">
      <c r="A291" s="975" t="str">
        <f>Inek2021A3[[#This Row],[ZPD2]]</f>
        <v>ZP35.03</v>
      </c>
      <c r="B291" s="975" t="str">
        <f>Inek2021A3[[#This Row],[OPSKode]]</f>
        <v>6-003.32</v>
      </c>
      <c r="C291" s="974">
        <f>Inek2021A3[[#This Row],[Betrag2]]</f>
        <v>17156.11</v>
      </c>
      <c r="D291" s="975" t="s">
        <v>1458</v>
      </c>
      <c r="E291" s="975" t="s">
        <v>3219</v>
      </c>
      <c r="F291" s="975" t="s">
        <v>1467</v>
      </c>
      <c r="G291" s="975" t="s">
        <v>1468</v>
      </c>
      <c r="H291" s="975" t="s">
        <v>1469</v>
      </c>
      <c r="I291" s="974">
        <v>17156.11</v>
      </c>
    </row>
    <row r="292" spans="1:9" x14ac:dyDescent="0.25">
      <c r="C292" s="974"/>
      <c r="D292" s="975" t="s">
        <v>1470</v>
      </c>
      <c r="E292" s="975" t="s">
        <v>1471</v>
      </c>
      <c r="H292" s="975" t="s">
        <v>1472</v>
      </c>
    </row>
    <row r="293" spans="1:9" x14ac:dyDescent="0.25">
      <c r="A293" s="975" t="str">
        <f>Inek2021A3[[#This Row],[ZPD2]]</f>
        <v>ZP36.01</v>
      </c>
      <c r="B293" s="975" t="str">
        <f>Inek2021A3[[#This Row],[OPSKode]]</f>
        <v>6-003.f0</v>
      </c>
      <c r="C293" s="974">
        <f>Inek2021A3[[#This Row],[Betrag2]]</f>
        <v>2222.52</v>
      </c>
      <c r="D293" s="975" t="s">
        <v>1470</v>
      </c>
      <c r="E293" s="975" t="s">
        <v>1471</v>
      </c>
      <c r="F293" s="975" t="s">
        <v>1473</v>
      </c>
      <c r="G293" s="975" t="s">
        <v>1474</v>
      </c>
      <c r="H293" s="975" t="s">
        <v>1475</v>
      </c>
      <c r="I293" s="974">
        <v>2222.52</v>
      </c>
    </row>
    <row r="294" spans="1:9" x14ac:dyDescent="0.25">
      <c r="A294" s="975" t="str">
        <f>Inek2021A3[[#This Row],[ZPD2]]</f>
        <v>ZP36.02</v>
      </c>
      <c r="B294" s="975" t="str">
        <f>Inek2021A3[[#This Row],[OPSKode]]</f>
        <v>6-003.f1</v>
      </c>
      <c r="C294" s="974">
        <f>Inek2021A3[[#This Row],[Betrag2]]</f>
        <v>4445.04</v>
      </c>
      <c r="D294" s="975" t="s">
        <v>1470</v>
      </c>
      <c r="E294" s="975" t="s">
        <v>1471</v>
      </c>
      <c r="F294" s="975" t="s">
        <v>1476</v>
      </c>
      <c r="G294" s="975" t="s">
        <v>1477</v>
      </c>
      <c r="H294" s="975" t="s">
        <v>1478</v>
      </c>
      <c r="I294" s="974">
        <v>4445.04</v>
      </c>
    </row>
    <row r="295" spans="1:9" x14ac:dyDescent="0.25">
      <c r="A295" s="975" t="str">
        <f>Inek2021A3[[#This Row],[ZPD2]]</f>
        <v>ZP36.03</v>
      </c>
      <c r="B295" s="975" t="str">
        <f>Inek2021A3[[#This Row],[OPSKode]]</f>
        <v>6-003.f2</v>
      </c>
      <c r="C295" s="974">
        <f>Inek2021A3[[#This Row],[Betrag2]]</f>
        <v>6667.56</v>
      </c>
      <c r="D295" s="975" t="s">
        <v>1470</v>
      </c>
      <c r="E295" s="975" t="s">
        <v>1471</v>
      </c>
      <c r="F295" s="975" t="s">
        <v>1479</v>
      </c>
      <c r="G295" s="975" t="s">
        <v>1480</v>
      </c>
      <c r="H295" s="975" t="s">
        <v>1481</v>
      </c>
      <c r="I295" s="974">
        <v>6667.56</v>
      </c>
    </row>
    <row r="296" spans="1:9" x14ac:dyDescent="0.25">
      <c r="C296" s="974"/>
      <c r="D296" s="975" t="s">
        <v>1482</v>
      </c>
      <c r="E296" s="975" t="s">
        <v>1483</v>
      </c>
      <c r="H296" s="975" t="s">
        <v>1484</v>
      </c>
    </row>
    <row r="297" spans="1:9" x14ac:dyDescent="0.25">
      <c r="A297" s="975" t="str">
        <f>Inek2021A3[[#This Row],[ZPD2]]</f>
        <v>ZP37.01</v>
      </c>
      <c r="B297" s="975" t="str">
        <f>Inek2021A3[[#This Row],[OPSKode]]</f>
        <v>6-004.00</v>
      </c>
      <c r="C297" s="974">
        <f>Inek2021A3[[#This Row],[Betrag2]]</f>
        <v>240.61</v>
      </c>
      <c r="D297" s="975" t="s">
        <v>1482</v>
      </c>
      <c r="E297" s="975" t="s">
        <v>1483</v>
      </c>
      <c r="F297" s="975" t="s">
        <v>1485</v>
      </c>
      <c r="G297" s="975" t="s">
        <v>1486</v>
      </c>
      <c r="H297" s="975" t="s">
        <v>1487</v>
      </c>
      <c r="I297" s="974">
        <v>240.61</v>
      </c>
    </row>
    <row r="298" spans="1:9" x14ac:dyDescent="0.25">
      <c r="A298" s="975" t="str">
        <f>Inek2021A3[[#This Row],[ZPD2]]</f>
        <v>ZP37.02</v>
      </c>
      <c r="B298" s="975" t="str">
        <f>Inek2021A3[[#This Row],[OPSKode]]</f>
        <v>6-004.01</v>
      </c>
      <c r="C298" s="974">
        <f>Inek2021A3[[#This Row],[Betrag2]]</f>
        <v>421.07</v>
      </c>
      <c r="D298" s="975" t="s">
        <v>1482</v>
      </c>
      <c r="E298" s="975" t="s">
        <v>1483</v>
      </c>
      <c r="F298" s="975" t="s">
        <v>1488</v>
      </c>
      <c r="G298" s="975" t="s">
        <v>1489</v>
      </c>
      <c r="H298" s="975" t="s">
        <v>1490</v>
      </c>
      <c r="I298" s="974">
        <v>421.07</v>
      </c>
    </row>
    <row r="299" spans="1:9" x14ac:dyDescent="0.25">
      <c r="A299" s="975" t="str">
        <f>Inek2021A3[[#This Row],[ZPD2]]</f>
        <v>ZP37.03</v>
      </c>
      <c r="B299" s="975" t="str">
        <f>Inek2021A3[[#This Row],[OPSKode]]</f>
        <v>6-004.02</v>
      </c>
      <c r="C299" s="974">
        <f>Inek2021A3[[#This Row],[Betrag2]]</f>
        <v>601.53</v>
      </c>
      <c r="D299" s="975" t="s">
        <v>1482</v>
      </c>
      <c r="E299" s="975" t="s">
        <v>1483</v>
      </c>
      <c r="F299" s="975" t="s">
        <v>1491</v>
      </c>
      <c r="G299" s="975" t="s">
        <v>1492</v>
      </c>
      <c r="H299" s="975" t="s">
        <v>1493</v>
      </c>
      <c r="I299" s="974">
        <v>601.53</v>
      </c>
    </row>
    <row r="300" spans="1:9" x14ac:dyDescent="0.25">
      <c r="A300" s="975" t="str">
        <f>Inek2021A3[[#This Row],[ZPD2]]</f>
        <v>ZP37.04</v>
      </c>
      <c r="B300" s="975" t="str">
        <f>Inek2021A3[[#This Row],[OPSKode]]</f>
        <v>6-004.03</v>
      </c>
      <c r="C300" s="974">
        <f>Inek2021A3[[#This Row],[Betrag2]]</f>
        <v>781.99</v>
      </c>
      <c r="D300" s="975" t="s">
        <v>1482</v>
      </c>
      <c r="E300" s="975" t="s">
        <v>1483</v>
      </c>
      <c r="F300" s="975" t="s">
        <v>1494</v>
      </c>
      <c r="G300" s="975" t="s">
        <v>1495</v>
      </c>
      <c r="H300" s="975" t="s">
        <v>1496</v>
      </c>
      <c r="I300" s="974">
        <v>781.99</v>
      </c>
    </row>
    <row r="301" spans="1:9" x14ac:dyDescent="0.25">
      <c r="A301" s="975" t="str">
        <f>Inek2021A3[[#This Row],[ZPD2]]</f>
        <v>ZP37.05</v>
      </c>
      <c r="B301" s="975" t="str">
        <f>Inek2021A3[[#This Row],[OPSKode]]</f>
        <v>6-004.04</v>
      </c>
      <c r="C301" s="974">
        <f>Inek2021A3[[#This Row],[Betrag2]]</f>
        <v>962.45</v>
      </c>
      <c r="D301" s="975" t="s">
        <v>1482</v>
      </c>
      <c r="E301" s="975" t="s">
        <v>1483</v>
      </c>
      <c r="F301" s="975" t="s">
        <v>1497</v>
      </c>
      <c r="G301" s="975" t="s">
        <v>1498</v>
      </c>
      <c r="H301" s="975" t="s">
        <v>1499</v>
      </c>
      <c r="I301" s="974">
        <v>962.45</v>
      </c>
    </row>
    <row r="302" spans="1:9" x14ac:dyDescent="0.25">
      <c r="A302" s="975" t="str">
        <f>Inek2021A3[[#This Row],[ZPD2]]</f>
        <v>ZP37.06</v>
      </c>
      <c r="B302" s="975" t="str">
        <f>Inek2021A3[[#This Row],[OPSKode]]</f>
        <v>6-004.05</v>
      </c>
      <c r="C302" s="974">
        <f>Inek2021A3[[#This Row],[Betrag2]]</f>
        <v>1203.06</v>
      </c>
      <c r="D302" s="975" t="s">
        <v>1482</v>
      </c>
      <c r="E302" s="975" t="s">
        <v>1483</v>
      </c>
      <c r="F302" s="975" t="s">
        <v>1500</v>
      </c>
      <c r="G302" s="975" t="s">
        <v>1501</v>
      </c>
      <c r="H302" s="975" t="s">
        <v>1502</v>
      </c>
      <c r="I302" s="974">
        <v>1203.06</v>
      </c>
    </row>
    <row r="303" spans="1:9" x14ac:dyDescent="0.25">
      <c r="A303" s="975" t="str">
        <f>Inek2021A3[[#This Row],[ZPD2]]</f>
        <v>ZP37.07</v>
      </c>
      <c r="B303" s="975" t="str">
        <f>Inek2021A3[[#This Row],[OPSKode]]</f>
        <v>6-004.06</v>
      </c>
      <c r="C303" s="974">
        <f>Inek2021A3[[#This Row],[Betrag2]]</f>
        <v>1563.98</v>
      </c>
      <c r="D303" s="975" t="s">
        <v>1482</v>
      </c>
      <c r="E303" s="975" t="s">
        <v>1483</v>
      </c>
      <c r="F303" s="975" t="s">
        <v>1503</v>
      </c>
      <c r="G303" s="975" t="s">
        <v>1504</v>
      </c>
      <c r="H303" s="975" t="s">
        <v>1505</v>
      </c>
      <c r="I303" s="974">
        <v>1563.98</v>
      </c>
    </row>
    <row r="304" spans="1:9" x14ac:dyDescent="0.25">
      <c r="A304" s="975" t="str">
        <f>Inek2021A3[[#This Row],[ZPD2]]</f>
        <v>ZP37.08</v>
      </c>
      <c r="B304" s="975" t="str">
        <f>Inek2021A3[[#This Row],[OPSKode]]</f>
        <v>6-004.07</v>
      </c>
      <c r="C304" s="974">
        <f>Inek2021A3[[#This Row],[Betrag2]]</f>
        <v>1924.9</v>
      </c>
      <c r="D304" s="975" t="s">
        <v>1482</v>
      </c>
      <c r="E304" s="975" t="s">
        <v>1483</v>
      </c>
      <c r="F304" s="975" t="s">
        <v>1506</v>
      </c>
      <c r="G304" s="975" t="s">
        <v>1507</v>
      </c>
      <c r="H304" s="975" t="s">
        <v>1508</v>
      </c>
      <c r="I304" s="974">
        <v>1924.9</v>
      </c>
    </row>
    <row r="305" spans="1:9" x14ac:dyDescent="0.25">
      <c r="A305" s="975" t="str">
        <f>Inek2021A3[[#This Row],[ZPD2]]</f>
        <v>ZP37.09</v>
      </c>
      <c r="B305" s="975" t="str">
        <f>Inek2021A3[[#This Row],[OPSKode]]</f>
        <v>6-004.08</v>
      </c>
      <c r="C305" s="974">
        <f>Inek2021A3[[#This Row],[Betrag2]]</f>
        <v>2406.12</v>
      </c>
      <c r="D305" s="975" t="s">
        <v>1482</v>
      </c>
      <c r="E305" s="975" t="s">
        <v>1483</v>
      </c>
      <c r="F305" s="975" t="s">
        <v>1509</v>
      </c>
      <c r="G305" s="975" t="s">
        <v>1510</v>
      </c>
      <c r="H305" s="975" t="s">
        <v>1511</v>
      </c>
      <c r="I305" s="974">
        <v>2406.12</v>
      </c>
    </row>
    <row r="306" spans="1:9" x14ac:dyDescent="0.25">
      <c r="A306" s="975" t="str">
        <f>Inek2021A3[[#This Row],[ZPD2]]</f>
        <v>ZP37.10</v>
      </c>
      <c r="B306" s="975" t="str">
        <f>Inek2021A3[[#This Row],[OPSKode]]</f>
        <v>6-004.09</v>
      </c>
      <c r="C306" s="974">
        <f>Inek2021A3[[#This Row],[Betrag2]]</f>
        <v>3127.96</v>
      </c>
      <c r="D306" s="975" t="s">
        <v>1482</v>
      </c>
      <c r="E306" s="975" t="s">
        <v>1483</v>
      </c>
      <c r="F306" s="975" t="s">
        <v>1512</v>
      </c>
      <c r="G306" s="975" t="s">
        <v>1513</v>
      </c>
      <c r="H306" s="975" t="s">
        <v>1514</v>
      </c>
      <c r="I306" s="974">
        <v>3127.96</v>
      </c>
    </row>
    <row r="307" spans="1:9" x14ac:dyDescent="0.25">
      <c r="A307" s="975" t="str">
        <f>Inek2021A3[[#This Row],[ZPD2]]</f>
        <v>ZP37.11</v>
      </c>
      <c r="B307" s="975" t="str">
        <f>Inek2021A3[[#This Row],[OPSKode]]</f>
        <v>6-004.0a</v>
      </c>
      <c r="C307" s="974">
        <f>Inek2021A3[[#This Row],[Betrag2]]</f>
        <v>3849.79</v>
      </c>
      <c r="D307" s="975" t="s">
        <v>1482</v>
      </c>
      <c r="E307" s="975" t="s">
        <v>1483</v>
      </c>
      <c r="F307" s="975" t="s">
        <v>1515</v>
      </c>
      <c r="G307" s="975" t="s">
        <v>1516</v>
      </c>
      <c r="H307" s="975" t="s">
        <v>1517</v>
      </c>
      <c r="I307" s="974">
        <v>3849.79</v>
      </c>
    </row>
    <row r="308" spans="1:9" x14ac:dyDescent="0.25">
      <c r="A308" s="975" t="str">
        <f>Inek2021A3[[#This Row],[ZPD2]]</f>
        <v>ZP37.12</v>
      </c>
      <c r="B308" s="975" t="str">
        <f>Inek2021A3[[#This Row],[OPSKode]]</f>
        <v>6-004.0b</v>
      </c>
      <c r="C308" s="974">
        <f>Inek2021A3[[#This Row],[Betrag2]]</f>
        <v>4571.63</v>
      </c>
      <c r="D308" s="975" t="s">
        <v>1482</v>
      </c>
      <c r="E308" s="975" t="s">
        <v>1483</v>
      </c>
      <c r="F308" s="975" t="s">
        <v>1518</v>
      </c>
      <c r="G308" s="975" t="s">
        <v>1519</v>
      </c>
      <c r="H308" s="975" t="s">
        <v>1520</v>
      </c>
      <c r="I308" s="974">
        <v>4571.63</v>
      </c>
    </row>
    <row r="309" spans="1:9" x14ac:dyDescent="0.25">
      <c r="A309" s="975" t="str">
        <f>Inek2021A3[[#This Row],[ZPD2]]</f>
        <v>ZP37.13</v>
      </c>
      <c r="B309" s="975" t="str">
        <f>Inek2021A3[[#This Row],[OPSKode]]</f>
        <v>6-004.0c</v>
      </c>
      <c r="C309" s="974">
        <f>Inek2021A3[[#This Row],[Betrag2]]</f>
        <v>5293.46</v>
      </c>
      <c r="D309" s="975" t="s">
        <v>1482</v>
      </c>
      <c r="E309" s="975" t="s">
        <v>1483</v>
      </c>
      <c r="F309" s="975" t="s">
        <v>1521</v>
      </c>
      <c r="G309" s="975" t="s">
        <v>1522</v>
      </c>
      <c r="H309" s="975" t="s">
        <v>1523</v>
      </c>
      <c r="I309" s="974">
        <v>5293.46</v>
      </c>
    </row>
    <row r="310" spans="1:9" x14ac:dyDescent="0.25">
      <c r="A310" s="975" t="str">
        <f>Inek2021A3[[#This Row],[ZPD2]]</f>
        <v>ZP37.14</v>
      </c>
      <c r="B310" s="975" t="str">
        <f>Inek2021A3[[#This Row],[OPSKode]]</f>
        <v>6-004.0d</v>
      </c>
      <c r="C310" s="974">
        <f>Inek2021A3[[#This Row],[Betrag2]]</f>
        <v>6015.3</v>
      </c>
      <c r="D310" s="975" t="s">
        <v>1482</v>
      </c>
      <c r="E310" s="975" t="s">
        <v>1483</v>
      </c>
      <c r="F310" s="975" t="s">
        <v>1524</v>
      </c>
      <c r="G310" s="975" t="s">
        <v>1525</v>
      </c>
      <c r="H310" s="975" t="s">
        <v>1526</v>
      </c>
      <c r="I310" s="974">
        <v>6015.3</v>
      </c>
    </row>
    <row r="311" spans="1:9" x14ac:dyDescent="0.25">
      <c r="A311" s="975" t="str">
        <f>Inek2021A3[[#This Row],[ZPD2]]</f>
        <v>ZP37.15</v>
      </c>
      <c r="B311" s="975" t="str">
        <f>Inek2021A3[[#This Row],[OPSKode]]</f>
        <v>6-004.0e</v>
      </c>
      <c r="C311" s="974">
        <f>Inek2021A3[[#This Row],[Betrag2]]</f>
        <v>6737.14</v>
      </c>
      <c r="D311" s="975" t="s">
        <v>1482</v>
      </c>
      <c r="E311" s="975" t="s">
        <v>1483</v>
      </c>
      <c r="F311" s="975" t="s">
        <v>1527</v>
      </c>
      <c r="G311" s="975" t="s">
        <v>1528</v>
      </c>
      <c r="H311" s="975" t="s">
        <v>1529</v>
      </c>
      <c r="I311" s="974">
        <v>6737.14</v>
      </c>
    </row>
    <row r="312" spans="1:9" x14ac:dyDescent="0.25">
      <c r="A312" s="975" t="str">
        <f>Inek2021A3[[#This Row],[ZPD2]]</f>
        <v>ZP37.16</v>
      </c>
      <c r="B312" s="975" t="str">
        <f>Inek2021A3[[#This Row],[OPSKode]]</f>
        <v>6-004.0f</v>
      </c>
      <c r="C312" s="974">
        <f>Inek2021A3[[#This Row],[Betrag2]]</f>
        <v>7458.97</v>
      </c>
      <c r="D312" s="975" t="s">
        <v>1482</v>
      </c>
      <c r="E312" s="975" t="s">
        <v>1483</v>
      </c>
      <c r="F312" s="975" t="s">
        <v>1530</v>
      </c>
      <c r="G312" s="975" t="s">
        <v>1531</v>
      </c>
      <c r="H312" s="975" t="s">
        <v>1532</v>
      </c>
      <c r="I312" s="974">
        <v>7458.97</v>
      </c>
    </row>
    <row r="313" spans="1:9" x14ac:dyDescent="0.25">
      <c r="C313" s="974"/>
      <c r="D313" s="975" t="s">
        <v>1533</v>
      </c>
      <c r="E313" s="975" t="s">
        <v>1534</v>
      </c>
      <c r="H313" s="975" t="s">
        <v>1535</v>
      </c>
    </row>
    <row r="314" spans="1:9" x14ac:dyDescent="0.25">
      <c r="A314" s="975" t="str">
        <f>Inek2021A3[[#This Row],[ZPD2]]</f>
        <v>ZP38.01</v>
      </c>
      <c r="B314" s="975" t="str">
        <f>Inek2021A3[[#This Row],[OPSKode]]</f>
        <v>8-800.c1</v>
      </c>
      <c r="C314" s="974">
        <f>Inek2021A3[[#This Row],[Betrag2]]</f>
        <v>647.79</v>
      </c>
      <c r="D314" s="975" t="s">
        <v>1533</v>
      </c>
      <c r="E314" s="975" t="s">
        <v>1534</v>
      </c>
      <c r="F314" s="975" t="s">
        <v>1536</v>
      </c>
      <c r="G314" s="975" t="s">
        <v>1537</v>
      </c>
      <c r="H314" s="975" t="s">
        <v>1538</v>
      </c>
      <c r="I314" s="974">
        <v>647.79</v>
      </c>
    </row>
    <row r="315" spans="1:9" x14ac:dyDescent="0.25">
      <c r="A315" s="975" t="str">
        <f>Inek2021A3[[#This Row],[ZPD2]]</f>
        <v>ZP38.02</v>
      </c>
      <c r="B315" s="975" t="str">
        <f>Inek2021A3[[#This Row],[OPSKode]]</f>
        <v>8-800.c2</v>
      </c>
      <c r="C315" s="974">
        <f>Inek2021A3[[#This Row],[Betrag2]]</f>
        <v>1070.26</v>
      </c>
      <c r="D315" s="975" t="s">
        <v>1533</v>
      </c>
      <c r="E315" s="975" t="s">
        <v>1534</v>
      </c>
      <c r="F315" s="975" t="s">
        <v>1539</v>
      </c>
      <c r="G315" s="975" t="s">
        <v>1540</v>
      </c>
      <c r="H315" s="975" t="s">
        <v>1541</v>
      </c>
      <c r="I315" s="974">
        <v>1070.26</v>
      </c>
    </row>
    <row r="316" spans="1:9" x14ac:dyDescent="0.25">
      <c r="A316" s="975" t="str">
        <f>Inek2021A3[[#This Row],[ZPD2]]</f>
        <v>ZP38.03</v>
      </c>
      <c r="B316" s="975" t="str">
        <f>Inek2021A3[[#This Row],[OPSKode]]</f>
        <v>8-800.c3</v>
      </c>
      <c r="C316" s="974">
        <f>Inek2021A3[[#This Row],[Betrag2]]</f>
        <v>1577.22</v>
      </c>
      <c r="D316" s="975" t="s">
        <v>1533</v>
      </c>
      <c r="E316" s="975" t="s">
        <v>1534</v>
      </c>
      <c r="F316" s="975" t="s">
        <v>1542</v>
      </c>
      <c r="G316" s="975" t="s">
        <v>1543</v>
      </c>
      <c r="H316" s="975" t="s">
        <v>1544</v>
      </c>
      <c r="I316" s="974">
        <v>1577.22</v>
      </c>
    </row>
    <row r="317" spans="1:9" x14ac:dyDescent="0.25">
      <c r="A317" s="975" t="str">
        <f>Inek2021A3[[#This Row],[ZPD2]]</f>
        <v>ZP38.04</v>
      </c>
      <c r="B317" s="975" t="str">
        <f>Inek2021A3[[#This Row],[OPSKode]]</f>
        <v>8-800.c4</v>
      </c>
      <c r="C317" s="974">
        <f>Inek2021A3[[#This Row],[Betrag2]]</f>
        <v>2253.1799999999998</v>
      </c>
      <c r="D317" s="975" t="s">
        <v>1533</v>
      </c>
      <c r="E317" s="975" t="s">
        <v>1534</v>
      </c>
      <c r="F317" s="975" t="s">
        <v>1545</v>
      </c>
      <c r="G317" s="975" t="s">
        <v>1546</v>
      </c>
      <c r="H317" s="975" t="s">
        <v>1547</v>
      </c>
      <c r="I317" s="974">
        <v>2253.1799999999998</v>
      </c>
    </row>
    <row r="318" spans="1:9" x14ac:dyDescent="0.25">
      <c r="A318" s="975" t="str">
        <f>Inek2021A3[[#This Row],[ZPD2]]</f>
        <v>ZP38.05</v>
      </c>
      <c r="B318" s="975" t="str">
        <f>Inek2021A3[[#This Row],[OPSKode]]</f>
        <v>8-800.c5</v>
      </c>
      <c r="C318" s="974">
        <f>Inek2021A3[[#This Row],[Betrag2]]</f>
        <v>2929.13</v>
      </c>
      <c r="D318" s="975" t="s">
        <v>1533</v>
      </c>
      <c r="E318" s="975" t="s">
        <v>1534</v>
      </c>
      <c r="F318" s="975" t="s">
        <v>1548</v>
      </c>
      <c r="G318" s="975" t="s">
        <v>1549</v>
      </c>
      <c r="H318" s="975" t="s">
        <v>1550</v>
      </c>
      <c r="I318" s="974">
        <v>2929.13</v>
      </c>
    </row>
    <row r="319" spans="1:9" x14ac:dyDescent="0.25">
      <c r="A319" s="975" t="str">
        <f>Inek2021A3[[#This Row],[ZPD2]]</f>
        <v>ZP38.06</v>
      </c>
      <c r="B319" s="975" t="str">
        <f>Inek2021A3[[#This Row],[OPSKode]]</f>
        <v>8-800.c6</v>
      </c>
      <c r="C319" s="974">
        <f>Inek2021A3[[#This Row],[Betrag2]]</f>
        <v>3605.08</v>
      </c>
      <c r="D319" s="975" t="s">
        <v>1533</v>
      </c>
      <c r="E319" s="975" t="s">
        <v>1534</v>
      </c>
      <c r="F319" s="975" t="s">
        <v>1551</v>
      </c>
      <c r="G319" s="975" t="s">
        <v>1552</v>
      </c>
      <c r="H319" s="975" t="s">
        <v>1553</v>
      </c>
      <c r="I319" s="974">
        <v>3605.08</v>
      </c>
    </row>
    <row r="320" spans="1:9" x14ac:dyDescent="0.25">
      <c r="A320" s="975" t="str">
        <f>Inek2021A3[[#This Row],[ZPD2]]</f>
        <v>ZP38.07</v>
      </c>
      <c r="B320" s="975" t="str">
        <f>Inek2021A3[[#This Row],[OPSKode]]</f>
        <v>8-800.c7</v>
      </c>
      <c r="C320" s="974">
        <f>Inek2021A3[[#This Row],[Betrag2]]</f>
        <v>4281.03</v>
      </c>
      <c r="D320" s="975" t="s">
        <v>1533</v>
      </c>
      <c r="E320" s="975" t="s">
        <v>1534</v>
      </c>
      <c r="F320" s="975" t="s">
        <v>1554</v>
      </c>
      <c r="G320" s="975" t="s">
        <v>1555</v>
      </c>
      <c r="H320" s="975" t="s">
        <v>1556</v>
      </c>
      <c r="I320" s="974">
        <v>4281.03</v>
      </c>
    </row>
    <row r="321" spans="1:9" x14ac:dyDescent="0.25">
      <c r="A321" s="975" t="str">
        <f>Inek2021A3[[#This Row],[ZPD2]]</f>
        <v>ZP38.08</v>
      </c>
      <c r="B321" s="975" t="str">
        <f>Inek2021A3[[#This Row],[OPSKode]]</f>
        <v>8-800.c8</v>
      </c>
      <c r="C321" s="974">
        <f>Inek2021A3[[#This Row],[Betrag2]]</f>
        <v>4956.99</v>
      </c>
      <c r="D321" s="975" t="s">
        <v>1533</v>
      </c>
      <c r="E321" s="975" t="s">
        <v>1534</v>
      </c>
      <c r="F321" s="975" t="s">
        <v>1557</v>
      </c>
      <c r="G321" s="975" t="s">
        <v>1558</v>
      </c>
      <c r="H321" s="975" t="s">
        <v>1559</v>
      </c>
      <c r="I321" s="974">
        <v>4956.99</v>
      </c>
    </row>
    <row r="322" spans="1:9" x14ac:dyDescent="0.25">
      <c r="A322" s="975" t="str">
        <f>Inek2021A3[[#This Row],[ZPD2]]</f>
        <v>ZP38.09</v>
      </c>
      <c r="B322" s="975" t="str">
        <f>Inek2021A3[[#This Row],[OPSKode]]</f>
        <v>8-800.c9</v>
      </c>
      <c r="C322" s="974">
        <f>Inek2021A3[[#This Row],[Betrag2]]</f>
        <v>5632.94</v>
      </c>
      <c r="D322" s="975" t="s">
        <v>1533</v>
      </c>
      <c r="E322" s="975" t="s">
        <v>1534</v>
      </c>
      <c r="F322" s="975" t="s">
        <v>1560</v>
      </c>
      <c r="G322" s="975" t="s">
        <v>1561</v>
      </c>
      <c r="H322" s="975" t="s">
        <v>1562</v>
      </c>
      <c r="I322" s="974">
        <v>5632.94</v>
      </c>
    </row>
    <row r="323" spans="1:9" x14ac:dyDescent="0.25">
      <c r="A323" s="975" t="str">
        <f>Inek2021A3[[#This Row],[ZPD2]]</f>
        <v>ZP38.10</v>
      </c>
      <c r="B323" s="975" t="str">
        <f>Inek2021A3[[#This Row],[OPSKode]]</f>
        <v>8-800.ca</v>
      </c>
      <c r="C323" s="974">
        <f>Inek2021A3[[#This Row],[Betrag2]]</f>
        <v>6308.89</v>
      </c>
      <c r="D323" s="975" t="s">
        <v>1533</v>
      </c>
      <c r="E323" s="975" t="s">
        <v>1534</v>
      </c>
      <c r="F323" s="975" t="s">
        <v>1563</v>
      </c>
      <c r="G323" s="975" t="s">
        <v>1564</v>
      </c>
      <c r="H323" s="975" t="s">
        <v>1565</v>
      </c>
      <c r="I323" s="974">
        <v>6308.89</v>
      </c>
    </row>
    <row r="324" spans="1:9" x14ac:dyDescent="0.25">
      <c r="A324" s="975" t="str">
        <f>Inek2021A3[[#This Row],[ZPD2]]</f>
        <v>ZP38.11</v>
      </c>
      <c r="B324" s="975" t="str">
        <f>Inek2021A3[[#This Row],[OPSKode]]</f>
        <v>8-800.cb</v>
      </c>
      <c r="C324" s="974">
        <f>Inek2021A3[[#This Row],[Betrag2]]</f>
        <v>6984.85</v>
      </c>
      <c r="D324" s="975" t="s">
        <v>1533</v>
      </c>
      <c r="E324" s="975" t="s">
        <v>1534</v>
      </c>
      <c r="F324" s="975" t="s">
        <v>1566</v>
      </c>
      <c r="G324" s="975" t="s">
        <v>1567</v>
      </c>
      <c r="H324" s="975" t="s">
        <v>1568</v>
      </c>
      <c r="I324" s="974">
        <v>6984.85</v>
      </c>
    </row>
    <row r="325" spans="1:9" x14ac:dyDescent="0.25">
      <c r="A325" s="975" t="str">
        <f>Inek2021A3[[#This Row],[ZPD2]]</f>
        <v>ZP38.12</v>
      </c>
      <c r="B325" s="975" t="str">
        <f>Inek2021A3[[#This Row],[OPSKode]]</f>
        <v>8-800.cc</v>
      </c>
      <c r="C325" s="974">
        <f>Inek2021A3[[#This Row],[Betrag2]]</f>
        <v>7886.12</v>
      </c>
      <c r="D325" s="975" t="s">
        <v>1533</v>
      </c>
      <c r="E325" s="975" t="s">
        <v>1534</v>
      </c>
      <c r="F325" s="975" t="s">
        <v>1569</v>
      </c>
      <c r="G325" s="975" t="s">
        <v>1570</v>
      </c>
      <c r="H325" s="975" t="s">
        <v>1571</v>
      </c>
      <c r="I325" s="974">
        <v>7886.12</v>
      </c>
    </row>
    <row r="326" spans="1:9" x14ac:dyDescent="0.25">
      <c r="A326" s="975" t="str">
        <f>Inek2021A3[[#This Row],[ZPD2]]</f>
        <v>ZP38.13</v>
      </c>
      <c r="B326" s="975" t="str">
        <f>Inek2021A3[[#This Row],[OPSKode]]</f>
        <v>8-800.cd</v>
      </c>
      <c r="C326" s="974">
        <f>Inek2021A3[[#This Row],[Betrag2]]</f>
        <v>9238.02</v>
      </c>
      <c r="D326" s="975" t="s">
        <v>1533</v>
      </c>
      <c r="E326" s="975" t="s">
        <v>1534</v>
      </c>
      <c r="F326" s="975" t="s">
        <v>1572</v>
      </c>
      <c r="G326" s="975" t="s">
        <v>1573</v>
      </c>
      <c r="H326" s="975" t="s">
        <v>1574</v>
      </c>
      <c r="I326" s="974">
        <v>9238.02</v>
      </c>
    </row>
    <row r="327" spans="1:9" x14ac:dyDescent="0.25">
      <c r="A327" s="975" t="str">
        <f>Inek2021A3[[#This Row],[ZPD2]]</f>
        <v>ZP38.14</v>
      </c>
      <c r="B327" s="975" t="str">
        <f>Inek2021A3[[#This Row],[OPSKode]]</f>
        <v>8-800.ce</v>
      </c>
      <c r="C327" s="974">
        <f>Inek2021A3[[#This Row],[Betrag2]]</f>
        <v>10589.93</v>
      </c>
      <c r="D327" s="975" t="s">
        <v>1533</v>
      </c>
      <c r="E327" s="975" t="s">
        <v>1534</v>
      </c>
      <c r="F327" s="975" t="s">
        <v>1575</v>
      </c>
      <c r="G327" s="975" t="s">
        <v>1576</v>
      </c>
      <c r="H327" s="975" t="s">
        <v>1577</v>
      </c>
      <c r="I327" s="974">
        <v>10589.93</v>
      </c>
    </row>
    <row r="328" spans="1:9" x14ac:dyDescent="0.25">
      <c r="A328" s="975" t="str">
        <f>Inek2021A3[[#This Row],[ZPD2]]</f>
        <v>ZP38.15</v>
      </c>
      <c r="B328" s="975" t="str">
        <f>Inek2021A3[[#This Row],[OPSKode]]</f>
        <v>8-800.cf</v>
      </c>
      <c r="C328" s="974">
        <f>Inek2021A3[[#This Row],[Betrag2]]</f>
        <v>11941.83</v>
      </c>
      <c r="D328" s="975" t="s">
        <v>1533</v>
      </c>
      <c r="E328" s="975" t="s">
        <v>1534</v>
      </c>
      <c r="F328" s="975" t="s">
        <v>1578</v>
      </c>
      <c r="G328" s="975" t="s">
        <v>1579</v>
      </c>
      <c r="H328" s="975" t="s">
        <v>1580</v>
      </c>
      <c r="I328" s="974">
        <v>11941.83</v>
      </c>
    </row>
    <row r="329" spans="1:9" x14ac:dyDescent="0.25">
      <c r="A329" s="975" t="str">
        <f>Inek2021A3[[#This Row],[ZPD2]]</f>
        <v>ZP38.16</v>
      </c>
      <c r="B329" s="975" t="str">
        <f>Inek2021A3[[#This Row],[OPSKode]]</f>
        <v>8-800.cg</v>
      </c>
      <c r="C329" s="974">
        <f>Inek2021A3[[#This Row],[Betrag2]]</f>
        <v>13293.74</v>
      </c>
      <c r="D329" s="975" t="s">
        <v>1533</v>
      </c>
      <c r="E329" s="975" t="s">
        <v>1534</v>
      </c>
      <c r="F329" s="975" t="s">
        <v>1581</v>
      </c>
      <c r="G329" s="975" t="s">
        <v>1582</v>
      </c>
      <c r="H329" s="975" t="s">
        <v>1583</v>
      </c>
      <c r="I329" s="974">
        <v>13293.74</v>
      </c>
    </row>
    <row r="330" spans="1:9" x14ac:dyDescent="0.25">
      <c r="A330" s="975" t="str">
        <f>Inek2021A3[[#This Row],[ZPD2]]</f>
        <v>ZP38.17</v>
      </c>
      <c r="B330" s="975" t="str">
        <f>Inek2021A3[[#This Row],[OPSKode]]</f>
        <v>8-800.ch</v>
      </c>
      <c r="C330" s="974">
        <f>Inek2021A3[[#This Row],[Betrag2]]</f>
        <v>14645.64</v>
      </c>
      <c r="D330" s="975" t="s">
        <v>1533</v>
      </c>
      <c r="E330" s="975" t="s">
        <v>1534</v>
      </c>
      <c r="F330" s="975" t="s">
        <v>1584</v>
      </c>
      <c r="G330" s="975" t="s">
        <v>1585</v>
      </c>
      <c r="H330" s="975" t="s">
        <v>1586</v>
      </c>
      <c r="I330" s="974">
        <v>14645.64</v>
      </c>
    </row>
    <row r="331" spans="1:9" x14ac:dyDescent="0.25">
      <c r="A331" s="975" t="str">
        <f>Inek2021A3[[#This Row],[ZPD2]]</f>
        <v>ZP38.18</v>
      </c>
      <c r="B331" s="975" t="str">
        <f>Inek2021A3[[#This Row],[OPSKode]]</f>
        <v>8-800.cj</v>
      </c>
      <c r="C331" s="974">
        <f>Inek2021A3[[#This Row],[Betrag2]]</f>
        <v>15997.55</v>
      </c>
      <c r="D331" s="975" t="s">
        <v>1533</v>
      </c>
      <c r="E331" s="975" t="s">
        <v>1534</v>
      </c>
      <c r="F331" s="975" t="s">
        <v>1587</v>
      </c>
      <c r="G331" s="975" t="s">
        <v>1588</v>
      </c>
      <c r="H331" s="975" t="s">
        <v>1589</v>
      </c>
      <c r="I331" s="974">
        <v>15997.55</v>
      </c>
    </row>
    <row r="332" spans="1:9" x14ac:dyDescent="0.25">
      <c r="A332" s="975" t="str">
        <f>Inek2021A3[[#This Row],[ZPD2]]</f>
        <v>ZP38.19</v>
      </c>
      <c r="B332" s="975" t="str">
        <f>Inek2021A3[[#This Row],[OPSKode]]</f>
        <v>8-800.ck</v>
      </c>
      <c r="C332" s="974">
        <f>Inek2021A3[[#This Row],[Betrag2]]</f>
        <v>17349.46</v>
      </c>
      <c r="D332" s="975" t="s">
        <v>1533</v>
      </c>
      <c r="E332" s="975" t="s">
        <v>1534</v>
      </c>
      <c r="F332" s="975" t="s">
        <v>1590</v>
      </c>
      <c r="G332" s="975" t="s">
        <v>1591</v>
      </c>
      <c r="H332" s="975" t="s">
        <v>1592</v>
      </c>
      <c r="I332" s="974">
        <v>17349.46</v>
      </c>
    </row>
    <row r="333" spans="1:9" x14ac:dyDescent="0.25">
      <c r="A333" s="975" t="str">
        <f>Inek2021A3[[#This Row],[ZPD2]]</f>
        <v>ZP38.20</v>
      </c>
      <c r="B333" s="975" t="str">
        <f>Inek2021A3[[#This Row],[OPSKode]]</f>
        <v>8-800.cm</v>
      </c>
      <c r="C333" s="974">
        <f>Inek2021A3[[#This Row],[Betrag2]]</f>
        <v>18701.36</v>
      </c>
      <c r="D333" s="975" t="s">
        <v>1533</v>
      </c>
      <c r="E333" s="975" t="s">
        <v>1534</v>
      </c>
      <c r="F333" s="975" t="s">
        <v>1593</v>
      </c>
      <c r="G333" s="975" t="s">
        <v>1594</v>
      </c>
      <c r="H333" s="975" t="s">
        <v>1595</v>
      </c>
      <c r="I333" s="974">
        <v>18701.36</v>
      </c>
    </row>
    <row r="334" spans="1:9" x14ac:dyDescent="0.25">
      <c r="A334" s="975" t="str">
        <f>Inek2021A3[[#This Row],[ZPD2]]</f>
        <v>ZP38.21</v>
      </c>
      <c r="B334" s="975" t="str">
        <f>Inek2021A3[[#This Row],[OPSKode]]</f>
        <v>8-800.cn</v>
      </c>
      <c r="C334" s="974">
        <f>Inek2021A3[[#This Row],[Betrag2]]</f>
        <v>20053.27</v>
      </c>
      <c r="D334" s="975" t="s">
        <v>1533</v>
      </c>
      <c r="E334" s="975" t="s">
        <v>1534</v>
      </c>
      <c r="F334" s="975" t="s">
        <v>1596</v>
      </c>
      <c r="G334" s="975" t="s">
        <v>1597</v>
      </c>
      <c r="H334" s="975" t="s">
        <v>1598</v>
      </c>
      <c r="I334" s="974">
        <v>20053.27</v>
      </c>
    </row>
    <row r="335" spans="1:9" x14ac:dyDescent="0.25">
      <c r="A335" s="975" t="str">
        <f>Inek2021A3[[#This Row],[ZPD2]]</f>
        <v>ZP38.22</v>
      </c>
      <c r="B335" s="975" t="str">
        <f>Inek2021A3[[#This Row],[OPSKode]]</f>
        <v>8-800.cp</v>
      </c>
      <c r="C335" s="974">
        <f>Inek2021A3[[#This Row],[Betrag2]]</f>
        <v>21405.17</v>
      </c>
      <c r="D335" s="975" t="s">
        <v>1533</v>
      </c>
      <c r="E335" s="975" t="s">
        <v>1534</v>
      </c>
      <c r="F335" s="975" t="s">
        <v>1599</v>
      </c>
      <c r="G335" s="975" t="s">
        <v>1600</v>
      </c>
      <c r="H335" s="975" t="s">
        <v>1601</v>
      </c>
      <c r="I335" s="974">
        <v>21405.17</v>
      </c>
    </row>
    <row r="336" spans="1:9" x14ac:dyDescent="0.25">
      <c r="A336" s="975" t="str">
        <f>Inek2021A3[[#This Row],[ZPD2]]</f>
        <v>ZP38.23</v>
      </c>
      <c r="B336" s="975" t="str">
        <f>Inek2021A3[[#This Row],[OPSKode]]</f>
        <v>8-800.cq</v>
      </c>
      <c r="C336" s="974">
        <f>Inek2021A3[[#This Row],[Betrag2]]</f>
        <v>22757.08</v>
      </c>
      <c r="D336" s="975" t="s">
        <v>1533</v>
      </c>
      <c r="E336" s="975" t="s">
        <v>1534</v>
      </c>
      <c r="F336" s="975" t="s">
        <v>1602</v>
      </c>
      <c r="G336" s="975" t="s">
        <v>1603</v>
      </c>
      <c r="H336" s="975" t="s">
        <v>1604</v>
      </c>
      <c r="I336" s="974">
        <v>22757.08</v>
      </c>
    </row>
    <row r="337" spans="1:9" x14ac:dyDescent="0.25">
      <c r="A337" s="975" t="str">
        <f>Inek2021A3[[#This Row],[ZPD2]]</f>
        <v>ZP38.24</v>
      </c>
      <c r="B337" s="975" t="str">
        <f>Inek2021A3[[#This Row],[OPSKode]]</f>
        <v>8-800.cr</v>
      </c>
      <c r="C337" s="974">
        <f>Inek2021A3[[#This Row],[Betrag2]]</f>
        <v>24108.98</v>
      </c>
      <c r="D337" s="975" t="s">
        <v>1533</v>
      </c>
      <c r="E337" s="975" t="s">
        <v>1534</v>
      </c>
      <c r="F337" s="975" t="s">
        <v>1605</v>
      </c>
      <c r="G337" s="975" t="s">
        <v>1606</v>
      </c>
      <c r="H337" s="975" t="s">
        <v>1607</v>
      </c>
      <c r="I337" s="974">
        <v>24108.98</v>
      </c>
    </row>
    <row r="338" spans="1:9" x14ac:dyDescent="0.25">
      <c r="C338" s="974"/>
      <c r="D338" s="975" t="s">
        <v>1608</v>
      </c>
      <c r="E338" s="975" t="s">
        <v>1609</v>
      </c>
      <c r="H338" s="975" t="s">
        <v>1610</v>
      </c>
    </row>
    <row r="339" spans="1:9" x14ac:dyDescent="0.25">
      <c r="A339" s="975" t="str">
        <f>Inek2021A3[[#This Row],[ZPD2]]</f>
        <v>ZP39.01</v>
      </c>
      <c r="B339" s="975" t="str">
        <f>Inek2021A3[[#This Row],[OPSKode]]</f>
        <v>8-800.60</v>
      </c>
      <c r="C339" s="974">
        <f>Inek2021A3[[#This Row],[Betrag2]]</f>
        <v>401.42</v>
      </c>
      <c r="D339" s="975" t="s">
        <v>1608</v>
      </c>
      <c r="E339" s="975" t="s">
        <v>1609</v>
      </c>
      <c r="F339" s="975" t="s">
        <v>1611</v>
      </c>
      <c r="G339" s="975" t="s">
        <v>1612</v>
      </c>
      <c r="H339" s="975" t="s">
        <v>1613</v>
      </c>
      <c r="I339" s="974">
        <v>401.42</v>
      </c>
    </row>
    <row r="340" spans="1:9" x14ac:dyDescent="0.25">
      <c r="A340" s="975" t="str">
        <f>Inek2021A3[[#This Row],[ZPD2]]</f>
        <v>ZP39.02</v>
      </c>
      <c r="B340" s="975" t="str">
        <f>Inek2021A3[[#This Row],[OPSKode]]</f>
        <v>8-800.61</v>
      </c>
      <c r="C340" s="974">
        <f>Inek2021A3[[#This Row],[Betrag2]]</f>
        <v>802.85</v>
      </c>
      <c r="D340" s="975" t="s">
        <v>1608</v>
      </c>
      <c r="E340" s="975" t="s">
        <v>1609</v>
      </c>
      <c r="F340" s="975" t="s">
        <v>1614</v>
      </c>
      <c r="G340" s="975" t="s">
        <v>1615</v>
      </c>
      <c r="H340" s="975" t="s">
        <v>1616</v>
      </c>
      <c r="I340" s="974">
        <v>802.85</v>
      </c>
    </row>
    <row r="341" spans="1:9" x14ac:dyDescent="0.25">
      <c r="A341" s="975" t="str">
        <f>Inek2021A3[[#This Row],[ZPD2]]</f>
        <v>ZP39.03</v>
      </c>
      <c r="B341" s="975" t="str">
        <f>Inek2021A3[[#This Row],[OPSKode]]</f>
        <v>8-800.62</v>
      </c>
      <c r="C341" s="974">
        <f>Inek2021A3[[#This Row],[Betrag2]]</f>
        <v>1365.22</v>
      </c>
      <c r="D341" s="975" t="s">
        <v>1608</v>
      </c>
      <c r="E341" s="975" t="s">
        <v>1609</v>
      </c>
      <c r="F341" s="975" t="s">
        <v>1617</v>
      </c>
      <c r="G341" s="975" t="s">
        <v>1618</v>
      </c>
      <c r="H341" s="975" t="s">
        <v>1619</v>
      </c>
      <c r="I341" s="974">
        <v>1365.22</v>
      </c>
    </row>
    <row r="342" spans="1:9" x14ac:dyDescent="0.25">
      <c r="A342" s="975" t="str">
        <f>Inek2021A3[[#This Row],[ZPD2]]</f>
        <v>ZP39.04</v>
      </c>
      <c r="B342" s="975" t="str">
        <f>Inek2021A3[[#This Row],[OPSKode]]</f>
        <v>8-800.63</v>
      </c>
      <c r="C342" s="974">
        <f>Inek2021A3[[#This Row],[Betrag2]]</f>
        <v>2207.83</v>
      </c>
      <c r="D342" s="975" t="s">
        <v>1608</v>
      </c>
      <c r="E342" s="975" t="s">
        <v>1609</v>
      </c>
      <c r="F342" s="975" t="s">
        <v>1620</v>
      </c>
      <c r="G342" s="975" t="s">
        <v>1621</v>
      </c>
      <c r="H342" s="975" t="s">
        <v>1622</v>
      </c>
      <c r="I342" s="974">
        <v>2207.83</v>
      </c>
    </row>
    <row r="343" spans="1:9" x14ac:dyDescent="0.25">
      <c r="A343" s="975" t="str">
        <f>Inek2021A3[[#This Row],[ZPD2]]</f>
        <v>ZP39.05</v>
      </c>
      <c r="B343" s="975" t="str">
        <f>Inek2021A3[[#This Row],[OPSKode]]</f>
        <v>8-800.64</v>
      </c>
      <c r="C343" s="974">
        <f>Inek2021A3[[#This Row],[Betrag2]]</f>
        <v>2965.75</v>
      </c>
      <c r="D343" s="975" t="s">
        <v>1608</v>
      </c>
      <c r="E343" s="975" t="s">
        <v>1609</v>
      </c>
      <c r="F343" s="975" t="s">
        <v>1623</v>
      </c>
      <c r="G343" s="975" t="s">
        <v>1624</v>
      </c>
      <c r="H343" s="975" t="s">
        <v>1625</v>
      </c>
      <c r="I343" s="974">
        <v>2965.75</v>
      </c>
    </row>
    <row r="344" spans="1:9" x14ac:dyDescent="0.25">
      <c r="A344" s="975" t="str">
        <f>Inek2021A3[[#This Row],[ZPD2]]</f>
        <v>ZP39.06</v>
      </c>
      <c r="B344" s="975" t="str">
        <f>Inek2021A3[[#This Row],[OPSKode]]</f>
        <v>8-800.65</v>
      </c>
      <c r="C344" s="974">
        <f>Inek2021A3[[#This Row],[Betrag2]]</f>
        <v>3768.21</v>
      </c>
      <c r="D344" s="975" t="s">
        <v>1608</v>
      </c>
      <c r="E344" s="975" t="s">
        <v>1609</v>
      </c>
      <c r="F344" s="975" t="s">
        <v>1626</v>
      </c>
      <c r="G344" s="975" t="s">
        <v>1627</v>
      </c>
      <c r="H344" s="975" t="s">
        <v>1628</v>
      </c>
      <c r="I344" s="974">
        <v>3768.21</v>
      </c>
    </row>
    <row r="345" spans="1:9" x14ac:dyDescent="0.25">
      <c r="A345" s="975" t="str">
        <f>Inek2021A3[[#This Row],[ZPD2]]</f>
        <v>ZP39.07</v>
      </c>
      <c r="B345" s="975" t="str">
        <f>Inek2021A3[[#This Row],[OPSKode]]</f>
        <v>8-800.66</v>
      </c>
      <c r="C345" s="974">
        <f>Inek2021A3[[#This Row],[Betrag2]]</f>
        <v>4516.0200000000004</v>
      </c>
      <c r="D345" s="975" t="s">
        <v>1608</v>
      </c>
      <c r="E345" s="975" t="s">
        <v>1609</v>
      </c>
      <c r="F345" s="975" t="s">
        <v>1629</v>
      </c>
      <c r="G345" s="975" t="s">
        <v>1630</v>
      </c>
      <c r="H345" s="975" t="s">
        <v>1631</v>
      </c>
      <c r="I345" s="974">
        <v>4516.0200000000004</v>
      </c>
    </row>
    <row r="346" spans="1:9" x14ac:dyDescent="0.25">
      <c r="A346" s="975" t="str">
        <f>Inek2021A3[[#This Row],[ZPD2]]</f>
        <v>ZP39.08</v>
      </c>
      <c r="B346" s="975" t="str">
        <f>Inek2021A3[[#This Row],[OPSKode]]</f>
        <v>8-800.67</v>
      </c>
      <c r="C346" s="974">
        <f>Inek2021A3[[#This Row],[Betrag2]]</f>
        <v>5419.23</v>
      </c>
      <c r="D346" s="975" t="s">
        <v>1608</v>
      </c>
      <c r="E346" s="975" t="s">
        <v>1609</v>
      </c>
      <c r="F346" s="975" t="s">
        <v>1632</v>
      </c>
      <c r="G346" s="975" t="s">
        <v>1633</v>
      </c>
      <c r="H346" s="975" t="s">
        <v>1634</v>
      </c>
      <c r="I346" s="974">
        <v>5419.23</v>
      </c>
    </row>
    <row r="347" spans="1:9" x14ac:dyDescent="0.25">
      <c r="A347" s="975" t="str">
        <f>Inek2021A3[[#This Row],[ZPD2]]</f>
        <v>ZP39.09</v>
      </c>
      <c r="B347" s="975" t="str">
        <f>Inek2021A3[[#This Row],[OPSKode]]</f>
        <v>8-800.68</v>
      </c>
      <c r="C347" s="974">
        <f>Inek2021A3[[#This Row],[Betrag2]]</f>
        <v>6222.08</v>
      </c>
      <c r="D347" s="975" t="s">
        <v>1608</v>
      </c>
      <c r="E347" s="975" t="s">
        <v>1609</v>
      </c>
      <c r="F347" s="975" t="s">
        <v>1635</v>
      </c>
      <c r="G347" s="975" t="s">
        <v>1636</v>
      </c>
      <c r="H347" s="975" t="s">
        <v>1637</v>
      </c>
      <c r="I347" s="974">
        <v>6222.08</v>
      </c>
    </row>
    <row r="348" spans="1:9" x14ac:dyDescent="0.25">
      <c r="A348" s="975" t="str">
        <f>Inek2021A3[[#This Row],[ZPD2]]</f>
        <v>ZP39.10</v>
      </c>
      <c r="B348" s="975" t="str">
        <f>Inek2021A3[[#This Row],[OPSKode]]</f>
        <v>8-800.69</v>
      </c>
      <c r="C348" s="974">
        <f>Inek2021A3[[#This Row],[Betrag2]]</f>
        <v>7024.92</v>
      </c>
      <c r="D348" s="975" t="s">
        <v>1608</v>
      </c>
      <c r="E348" s="975" t="s">
        <v>1609</v>
      </c>
      <c r="F348" s="975" t="s">
        <v>1638</v>
      </c>
      <c r="G348" s="975" t="s">
        <v>1639</v>
      </c>
      <c r="H348" s="975" t="s">
        <v>1640</v>
      </c>
      <c r="I348" s="974">
        <v>7024.92</v>
      </c>
    </row>
    <row r="349" spans="1:9" x14ac:dyDescent="0.25">
      <c r="A349" s="975" t="str">
        <f>Inek2021A3[[#This Row],[ZPD2]]</f>
        <v>ZP39.11</v>
      </c>
      <c r="B349" s="975" t="str">
        <f>Inek2021A3[[#This Row],[OPSKode]]</f>
        <v>8-800.6a</v>
      </c>
      <c r="C349" s="974">
        <f>Inek2021A3[[#This Row],[Betrag2]]</f>
        <v>8028.48</v>
      </c>
      <c r="D349" s="975" t="s">
        <v>1608</v>
      </c>
      <c r="E349" s="975" t="s">
        <v>1609</v>
      </c>
      <c r="F349" s="975" t="s">
        <v>1641</v>
      </c>
      <c r="G349" s="975" t="s">
        <v>1642</v>
      </c>
      <c r="H349" s="975" t="s">
        <v>1643</v>
      </c>
      <c r="I349" s="974">
        <v>8028.48</v>
      </c>
    </row>
    <row r="350" spans="1:9" x14ac:dyDescent="0.25">
      <c r="A350" s="975" t="str">
        <f>Inek2021A3[[#This Row],[ZPD2]]</f>
        <v>ZP39.12</v>
      </c>
      <c r="B350" s="975" t="str">
        <f>Inek2021A3[[#This Row],[OPSKode]]</f>
        <v>8-800.6b</v>
      </c>
      <c r="C350" s="974">
        <f>Inek2021A3[[#This Row],[Betrag2]]</f>
        <v>9634.18</v>
      </c>
      <c r="D350" s="975" t="s">
        <v>1608</v>
      </c>
      <c r="E350" s="975" t="s">
        <v>1609</v>
      </c>
      <c r="F350" s="975" t="s">
        <v>1644</v>
      </c>
      <c r="G350" s="975" t="s">
        <v>1645</v>
      </c>
      <c r="H350" s="975" t="s">
        <v>1646</v>
      </c>
      <c r="I350" s="974">
        <v>9634.18</v>
      </c>
    </row>
    <row r="351" spans="1:9" x14ac:dyDescent="0.25">
      <c r="A351" s="975" t="str">
        <f>Inek2021A3[[#This Row],[ZPD2]]</f>
        <v>ZP39.13</v>
      </c>
      <c r="B351" s="975" t="str">
        <f>Inek2021A3[[#This Row],[OPSKode]]</f>
        <v>8-800.6c</v>
      </c>
      <c r="C351" s="974">
        <f>Inek2021A3[[#This Row],[Betrag2]]</f>
        <v>11239.88</v>
      </c>
      <c r="D351" s="975" t="s">
        <v>1608</v>
      </c>
      <c r="E351" s="975" t="s">
        <v>1609</v>
      </c>
      <c r="F351" s="975" t="s">
        <v>1647</v>
      </c>
      <c r="G351" s="975" t="s">
        <v>1648</v>
      </c>
      <c r="H351" s="975" t="s">
        <v>1649</v>
      </c>
      <c r="I351" s="974">
        <v>11239.88</v>
      </c>
    </row>
    <row r="352" spans="1:9" x14ac:dyDescent="0.25">
      <c r="A352" s="975" t="str">
        <f>Inek2021A3[[#This Row],[ZPD2]]</f>
        <v>ZP39.14</v>
      </c>
      <c r="B352" s="975" t="str">
        <f>Inek2021A3[[#This Row],[OPSKode]]</f>
        <v>8-800.6d</v>
      </c>
      <c r="C352" s="974">
        <f>Inek2021A3[[#This Row],[Betrag2]]</f>
        <v>12845.57</v>
      </c>
      <c r="D352" s="975" t="s">
        <v>1608</v>
      </c>
      <c r="E352" s="975" t="s">
        <v>1609</v>
      </c>
      <c r="F352" s="975" t="s">
        <v>1650</v>
      </c>
      <c r="G352" s="975" t="s">
        <v>1651</v>
      </c>
      <c r="H352" s="975" t="s">
        <v>1652</v>
      </c>
      <c r="I352" s="974">
        <v>12845.57</v>
      </c>
    </row>
    <row r="353" spans="1:9" x14ac:dyDescent="0.25">
      <c r="A353" s="975" t="str">
        <f>Inek2021A3[[#This Row],[ZPD2]]</f>
        <v>ZP39.15</v>
      </c>
      <c r="B353" s="975" t="str">
        <f>Inek2021A3[[#This Row],[OPSKode]]</f>
        <v>8-800.6e</v>
      </c>
      <c r="C353" s="974">
        <f>Inek2021A3[[#This Row],[Betrag2]]</f>
        <v>14451.27</v>
      </c>
      <c r="D353" s="975" t="s">
        <v>1608</v>
      </c>
      <c r="E353" s="975" t="s">
        <v>1609</v>
      </c>
      <c r="F353" s="975" t="s">
        <v>1653</v>
      </c>
      <c r="G353" s="975" t="s">
        <v>1654</v>
      </c>
      <c r="H353" s="975" t="s">
        <v>1655</v>
      </c>
      <c r="I353" s="974">
        <v>14451.27</v>
      </c>
    </row>
    <row r="354" spans="1:9" x14ac:dyDescent="0.25">
      <c r="A354" s="975" t="str">
        <f>Inek2021A3[[#This Row],[ZPD2]]</f>
        <v>ZP39.16</v>
      </c>
      <c r="B354" s="975" t="str">
        <f>Inek2021A3[[#This Row],[OPSKode]]</f>
        <v>8-800.6g</v>
      </c>
      <c r="C354" s="974">
        <f>Inek2021A3[[#This Row],[Betrag2]]</f>
        <v>16056.97</v>
      </c>
      <c r="D354" s="975" t="s">
        <v>1608</v>
      </c>
      <c r="E354" s="975" t="s">
        <v>1609</v>
      </c>
      <c r="F354" s="975" t="s">
        <v>1656</v>
      </c>
      <c r="G354" s="975" t="s">
        <v>1657</v>
      </c>
      <c r="H354" s="975" t="s">
        <v>1658</v>
      </c>
      <c r="I354" s="974">
        <v>16056.97</v>
      </c>
    </row>
    <row r="355" spans="1:9" x14ac:dyDescent="0.25">
      <c r="A355" s="975" t="str">
        <f>Inek2021A3[[#This Row],[ZPD2]]</f>
        <v>ZP39.17</v>
      </c>
      <c r="B355" s="975" t="str">
        <f>Inek2021A3[[#This Row],[OPSKode]]</f>
        <v>8-800.6h</v>
      </c>
      <c r="C355" s="974">
        <f>Inek2021A3[[#This Row],[Betrag2]]</f>
        <v>17662.66</v>
      </c>
      <c r="D355" s="975" t="s">
        <v>1608</v>
      </c>
      <c r="E355" s="975" t="s">
        <v>1609</v>
      </c>
      <c r="F355" s="975" t="s">
        <v>1659</v>
      </c>
      <c r="G355" s="975" t="s">
        <v>1660</v>
      </c>
      <c r="H355" s="975" t="s">
        <v>1661</v>
      </c>
      <c r="I355" s="974">
        <v>17662.66</v>
      </c>
    </row>
    <row r="356" spans="1:9" x14ac:dyDescent="0.25">
      <c r="A356" s="975" t="str">
        <f>Inek2021A3[[#This Row],[ZPD2]]</f>
        <v>ZP39.18</v>
      </c>
      <c r="B356" s="975" t="str">
        <f>Inek2021A3[[#This Row],[OPSKode]]</f>
        <v>8-800.6j</v>
      </c>
      <c r="C356" s="974">
        <f>Inek2021A3[[#This Row],[Betrag2]]</f>
        <v>19268.36</v>
      </c>
      <c r="D356" s="975" t="s">
        <v>1608</v>
      </c>
      <c r="E356" s="975" t="s">
        <v>1609</v>
      </c>
      <c r="F356" s="975" t="s">
        <v>1662</v>
      </c>
      <c r="G356" s="975" t="s">
        <v>1663</v>
      </c>
      <c r="H356" s="975" t="s">
        <v>1664</v>
      </c>
      <c r="I356" s="974">
        <v>19268.36</v>
      </c>
    </row>
    <row r="357" spans="1:9" x14ac:dyDescent="0.25">
      <c r="A357" s="975" t="str">
        <f>Inek2021A3[[#This Row],[ZPD2]]</f>
        <v>ZP39.19</v>
      </c>
      <c r="B357" s="975" t="str">
        <f>Inek2021A3[[#This Row],[OPSKode]]</f>
        <v>8-800.6k</v>
      </c>
      <c r="C357" s="974">
        <f>Inek2021A3[[#This Row],[Betrag2]]</f>
        <v>20874.060000000001</v>
      </c>
      <c r="D357" s="975" t="s">
        <v>1608</v>
      </c>
      <c r="E357" s="975" t="s">
        <v>1609</v>
      </c>
      <c r="F357" s="975" t="s">
        <v>1665</v>
      </c>
      <c r="G357" s="975" t="s">
        <v>1666</v>
      </c>
      <c r="H357" s="975" t="s">
        <v>1667</v>
      </c>
      <c r="I357" s="974">
        <v>20874.060000000001</v>
      </c>
    </row>
    <row r="358" spans="1:9" x14ac:dyDescent="0.25">
      <c r="A358" s="975" t="str">
        <f>Inek2021A3[[#This Row],[ZPD2]]</f>
        <v>ZP39.20</v>
      </c>
      <c r="B358" s="975" t="str">
        <f>Inek2021A3[[#This Row],[OPSKode]]</f>
        <v>8-800.6m</v>
      </c>
      <c r="C358" s="974">
        <f>Inek2021A3[[#This Row],[Betrag2]]</f>
        <v>22479.759999999998</v>
      </c>
      <c r="D358" s="975" t="s">
        <v>1608</v>
      </c>
      <c r="E358" s="975" t="s">
        <v>1609</v>
      </c>
      <c r="F358" s="975" t="s">
        <v>1668</v>
      </c>
      <c r="G358" s="975" t="s">
        <v>1669</v>
      </c>
      <c r="H358" s="975" t="s">
        <v>1670</v>
      </c>
      <c r="I358" s="974">
        <v>22479.759999999998</v>
      </c>
    </row>
    <row r="359" spans="1:9" x14ac:dyDescent="0.25">
      <c r="A359" s="975" t="str">
        <f>Inek2021A3[[#This Row],[ZPD2]]</f>
        <v>ZP39.21</v>
      </c>
      <c r="B359" s="975" t="str">
        <f>Inek2021A3[[#This Row],[OPSKode]]</f>
        <v>8-800.6n</v>
      </c>
      <c r="C359" s="974">
        <f>Inek2021A3[[#This Row],[Betrag2]]</f>
        <v>24085.45</v>
      </c>
      <c r="D359" s="975" t="s">
        <v>1608</v>
      </c>
      <c r="E359" s="975" t="s">
        <v>1609</v>
      </c>
      <c r="F359" s="975" t="s">
        <v>1671</v>
      </c>
      <c r="G359" s="975" t="s">
        <v>1672</v>
      </c>
      <c r="H359" s="975" t="s">
        <v>1673</v>
      </c>
      <c r="I359" s="974">
        <v>24085.45</v>
      </c>
    </row>
    <row r="360" spans="1:9" x14ac:dyDescent="0.25">
      <c r="A360" s="975" t="str">
        <f>Inek2021A3[[#This Row],[ZPD2]]</f>
        <v>ZP39.22</v>
      </c>
      <c r="B360" s="975" t="str">
        <f>Inek2021A3[[#This Row],[OPSKode]]</f>
        <v>8-800.6p</v>
      </c>
      <c r="C360" s="974">
        <f>Inek2021A3[[#This Row],[Betrag2]]</f>
        <v>25691.15</v>
      </c>
      <c r="D360" s="975" t="s">
        <v>1608</v>
      </c>
      <c r="E360" s="975" t="s">
        <v>1609</v>
      </c>
      <c r="F360" s="975" t="s">
        <v>1674</v>
      </c>
      <c r="G360" s="975" t="s">
        <v>1675</v>
      </c>
      <c r="H360" s="975" t="s">
        <v>1676</v>
      </c>
      <c r="I360" s="974">
        <v>25691.15</v>
      </c>
    </row>
    <row r="361" spans="1:9" x14ac:dyDescent="0.25">
      <c r="A361" s="975" t="str">
        <f>Inek2021A3[[#This Row],[ZPD2]]</f>
        <v>ZP39.23</v>
      </c>
      <c r="B361" s="975" t="str">
        <f>Inek2021A3[[#This Row],[OPSKode]]</f>
        <v>8-800.6q</v>
      </c>
      <c r="C361" s="974">
        <f>Inek2021A3[[#This Row],[Betrag2]]</f>
        <v>27296.85</v>
      </c>
      <c r="D361" s="975" t="s">
        <v>1608</v>
      </c>
      <c r="E361" s="975" t="s">
        <v>1609</v>
      </c>
      <c r="F361" s="975" t="s">
        <v>1677</v>
      </c>
      <c r="G361" s="975" t="s">
        <v>1678</v>
      </c>
      <c r="H361" s="975" t="s">
        <v>1679</v>
      </c>
      <c r="I361" s="974">
        <v>27296.85</v>
      </c>
    </row>
    <row r="362" spans="1:9" x14ac:dyDescent="0.25">
      <c r="A362" s="975" t="str">
        <f>Inek2021A3[[#This Row],[ZPD2]]</f>
        <v>ZP39.24</v>
      </c>
      <c r="C362" s="976" t="s">
        <v>1680</v>
      </c>
      <c r="D362" s="975" t="s">
        <v>1608</v>
      </c>
      <c r="E362" s="975" t="s">
        <v>1609</v>
      </c>
      <c r="F362" s="975" t="s">
        <v>1681</v>
      </c>
      <c r="H362" s="975" t="s">
        <v>1682</v>
      </c>
    </row>
    <row r="363" spans="1:9" x14ac:dyDescent="0.25">
      <c r="A363" s="975" t="str">
        <f>Inek2021A3[[#This Row],[ZPD2]]</f>
        <v>ZP39.25</v>
      </c>
      <c r="B363" s="975" t="str">
        <f>Inek2021A3[[#This Row],[OPSKode]]</f>
        <v>8-800.6s</v>
      </c>
      <c r="C363" s="974">
        <f>Inek2021A3[[#This Row],[Betrag2]]</f>
        <v>29303.97</v>
      </c>
      <c r="D363" s="975" t="s">
        <v>1608</v>
      </c>
      <c r="E363" s="975" t="s">
        <v>1609</v>
      </c>
      <c r="F363" s="975" t="s">
        <v>1683</v>
      </c>
      <c r="G363" s="975" t="s">
        <v>1684</v>
      </c>
      <c r="H363" s="975" t="s">
        <v>1685</v>
      </c>
      <c r="I363" s="974">
        <v>29303.97</v>
      </c>
    </row>
    <row r="364" spans="1:9" x14ac:dyDescent="0.25">
      <c r="A364" s="975" t="str">
        <f>Inek2021A3[[#This Row],[ZPD2]]</f>
        <v>ZP39.26</v>
      </c>
      <c r="B364" s="975" t="str">
        <f>Inek2021A3[[#This Row],[OPSKode]]</f>
        <v>8-800.6t</v>
      </c>
      <c r="C364" s="974">
        <f>Inek2021A3[[#This Row],[Betrag2]]</f>
        <v>32515.360000000001</v>
      </c>
      <c r="D364" s="975" t="s">
        <v>1608</v>
      </c>
      <c r="E364" s="975" t="s">
        <v>1609</v>
      </c>
      <c r="F364" s="975" t="s">
        <v>1686</v>
      </c>
      <c r="G364" s="975" t="s">
        <v>1687</v>
      </c>
      <c r="H364" s="975" t="s">
        <v>1688</v>
      </c>
      <c r="I364" s="974">
        <v>32515.360000000001</v>
      </c>
    </row>
    <row r="365" spans="1:9" x14ac:dyDescent="0.25">
      <c r="A365" s="975" t="str">
        <f>Inek2021A3[[#This Row],[ZPD2]]</f>
        <v>ZP39.27</v>
      </c>
      <c r="B365" s="975" t="str">
        <f>Inek2021A3[[#This Row],[OPSKode]]</f>
        <v>8-800.6u</v>
      </c>
      <c r="C365" s="974">
        <f>Inek2021A3[[#This Row],[Betrag2]]</f>
        <v>35726.75</v>
      </c>
      <c r="D365" s="975" t="s">
        <v>1608</v>
      </c>
      <c r="E365" s="975" t="s">
        <v>1609</v>
      </c>
      <c r="F365" s="975" t="s">
        <v>1689</v>
      </c>
      <c r="G365" s="975" t="s">
        <v>1690</v>
      </c>
      <c r="H365" s="975" t="s">
        <v>1691</v>
      </c>
      <c r="I365" s="974">
        <v>35726.75</v>
      </c>
    </row>
    <row r="366" spans="1:9" x14ac:dyDescent="0.25">
      <c r="A366" s="975" t="str">
        <f>Inek2021A3[[#This Row],[ZPD2]]</f>
        <v>ZP39.28</v>
      </c>
      <c r="B366" s="975" t="str">
        <f>Inek2021A3[[#This Row],[OPSKode]]</f>
        <v>8-800.6v</v>
      </c>
      <c r="C366" s="974">
        <f>Inek2021A3[[#This Row],[Betrag2]]</f>
        <v>38938.15</v>
      </c>
      <c r="D366" s="975" t="s">
        <v>1608</v>
      </c>
      <c r="E366" s="975" t="s">
        <v>1609</v>
      </c>
      <c r="F366" s="975" t="s">
        <v>1692</v>
      </c>
      <c r="G366" s="975" t="s">
        <v>1693</v>
      </c>
      <c r="H366" s="975" t="s">
        <v>1694</v>
      </c>
      <c r="I366" s="974">
        <v>38938.15</v>
      </c>
    </row>
    <row r="367" spans="1:9" x14ac:dyDescent="0.25">
      <c r="A367" s="975" t="str">
        <f>Inek2021A3[[#This Row],[ZPD2]]</f>
        <v>ZP39.29</v>
      </c>
      <c r="B367" s="975" t="str">
        <f>Inek2021A3[[#This Row],[OPSKode]]</f>
        <v>8-800.6w</v>
      </c>
      <c r="C367" s="974">
        <f>Inek2021A3[[#This Row],[Betrag2]]</f>
        <v>42149.54</v>
      </c>
      <c r="D367" s="975" t="s">
        <v>1608</v>
      </c>
      <c r="E367" s="975" t="s">
        <v>1609</v>
      </c>
      <c r="F367" s="975" t="s">
        <v>1695</v>
      </c>
      <c r="G367" s="975" t="s">
        <v>1696</v>
      </c>
      <c r="H367" s="975" t="s">
        <v>1697</v>
      </c>
      <c r="I367" s="974">
        <v>42149.54</v>
      </c>
    </row>
    <row r="368" spans="1:9" x14ac:dyDescent="0.25">
      <c r="A368" s="975" t="str">
        <f>Inek2021A3[[#This Row],[ZPD2]]</f>
        <v>ZP39.30</v>
      </c>
      <c r="B368" s="975" t="str">
        <f>Inek2021A3[[#This Row],[OPSKode]]</f>
        <v>8-800.6z</v>
      </c>
      <c r="C368" s="974">
        <f>Inek2021A3[[#This Row],[Betrag2]]</f>
        <v>45360.93</v>
      </c>
      <c r="D368" s="975" t="s">
        <v>1608</v>
      </c>
      <c r="E368" s="975" t="s">
        <v>1609</v>
      </c>
      <c r="F368" s="975" t="s">
        <v>1698</v>
      </c>
      <c r="G368" s="975" t="s">
        <v>1699</v>
      </c>
      <c r="H368" s="975" t="s">
        <v>1700</v>
      </c>
      <c r="I368" s="974">
        <v>45360.93</v>
      </c>
    </row>
    <row r="369" spans="1:9" x14ac:dyDescent="0.25">
      <c r="C369" s="974"/>
      <c r="D369" s="975" t="s">
        <v>1701</v>
      </c>
      <c r="E369" s="975" t="s">
        <v>1702</v>
      </c>
      <c r="H369" s="975" t="s">
        <v>1703</v>
      </c>
    </row>
    <row r="370" spans="1:9" x14ac:dyDescent="0.25">
      <c r="A370" s="975" t="str">
        <f>Inek2021A3[[#This Row],[ZPD2]]</f>
        <v>ZP41.01</v>
      </c>
      <c r="B370" s="975" t="str">
        <f>Inek2021A3[[#This Row],[OPSKode]]</f>
        <v>6-002.q0</v>
      </c>
      <c r="C370" s="974">
        <f>Inek2021A3[[#This Row],[Betrag2]]</f>
        <v>242.11</v>
      </c>
      <c r="D370" s="975" t="s">
        <v>1701</v>
      </c>
      <c r="E370" s="975" t="s">
        <v>1702</v>
      </c>
      <c r="F370" s="975" t="s">
        <v>1704</v>
      </c>
      <c r="G370" s="975" t="s">
        <v>1705</v>
      </c>
      <c r="H370" s="975" t="s">
        <v>1706</v>
      </c>
      <c r="I370" s="974">
        <v>242.11</v>
      </c>
    </row>
    <row r="371" spans="1:9" x14ac:dyDescent="0.25">
      <c r="A371" s="975" t="str">
        <f>Inek2021A3[[#This Row],[ZPD2]]</f>
        <v>ZP41.02</v>
      </c>
      <c r="B371" s="975" t="str">
        <f>Inek2021A3[[#This Row],[OPSKode]]</f>
        <v>6-002.q1</v>
      </c>
      <c r="C371" s="974">
        <f>Inek2021A3[[#This Row],[Betrag2]]</f>
        <v>387.38</v>
      </c>
      <c r="D371" s="975" t="s">
        <v>1701</v>
      </c>
      <c r="E371" s="975" t="s">
        <v>1702</v>
      </c>
      <c r="F371" s="975" t="s">
        <v>1707</v>
      </c>
      <c r="G371" s="975" t="s">
        <v>1708</v>
      </c>
      <c r="H371" s="975" t="s">
        <v>1709</v>
      </c>
      <c r="I371" s="974">
        <v>387.38</v>
      </c>
    </row>
    <row r="372" spans="1:9" x14ac:dyDescent="0.25">
      <c r="A372" s="975" t="str">
        <f>Inek2021A3[[#This Row],[ZPD2]]</f>
        <v>ZP41.03</v>
      </c>
      <c r="B372" s="975" t="str">
        <f>Inek2021A3[[#This Row],[OPSKode]]</f>
        <v>6-002.q2</v>
      </c>
      <c r="C372" s="974">
        <f>Inek2021A3[[#This Row],[Betrag2]]</f>
        <v>548.79</v>
      </c>
      <c r="D372" s="975" t="s">
        <v>1701</v>
      </c>
      <c r="E372" s="975" t="s">
        <v>1702</v>
      </c>
      <c r="F372" s="975" t="s">
        <v>1710</v>
      </c>
      <c r="G372" s="975" t="s">
        <v>1711</v>
      </c>
      <c r="H372" s="975" t="s">
        <v>862</v>
      </c>
      <c r="I372" s="974">
        <v>548.79</v>
      </c>
    </row>
    <row r="373" spans="1:9" x14ac:dyDescent="0.25">
      <c r="A373" s="975" t="str">
        <f>Inek2021A3[[#This Row],[ZPD2]]</f>
        <v>ZP41.04</v>
      </c>
      <c r="B373" s="975" t="str">
        <f>Inek2021A3[[#This Row],[OPSKode]]</f>
        <v>6-002.q3</v>
      </c>
      <c r="C373" s="974">
        <f>Inek2021A3[[#This Row],[Betrag2]]</f>
        <v>742.48</v>
      </c>
      <c r="D373" s="975" t="s">
        <v>1701</v>
      </c>
      <c r="E373" s="975" t="s">
        <v>1702</v>
      </c>
      <c r="F373" s="975" t="s">
        <v>1712</v>
      </c>
      <c r="G373" s="975" t="s">
        <v>1713</v>
      </c>
      <c r="H373" s="975" t="s">
        <v>865</v>
      </c>
      <c r="I373" s="974">
        <v>742.48</v>
      </c>
    </row>
    <row r="374" spans="1:9" x14ac:dyDescent="0.25">
      <c r="A374" s="975" t="str">
        <f>Inek2021A3[[#This Row],[ZPD2]]</f>
        <v>ZP41.05</v>
      </c>
      <c r="B374" s="975" t="str">
        <f>Inek2021A3[[#This Row],[OPSKode]]</f>
        <v>6-002.q4</v>
      </c>
      <c r="C374" s="974">
        <f>Inek2021A3[[#This Row],[Betrag2]]</f>
        <v>936.17</v>
      </c>
      <c r="D374" s="975" t="s">
        <v>1701</v>
      </c>
      <c r="E374" s="975" t="s">
        <v>1702</v>
      </c>
      <c r="F374" s="975" t="s">
        <v>1714</v>
      </c>
      <c r="G374" s="975" t="s">
        <v>1715</v>
      </c>
      <c r="H374" s="975" t="s">
        <v>868</v>
      </c>
      <c r="I374" s="974">
        <v>936.17</v>
      </c>
    </row>
    <row r="375" spans="1:9" x14ac:dyDescent="0.25">
      <c r="A375" s="975" t="str">
        <f>Inek2021A3[[#This Row],[ZPD2]]</f>
        <v>ZP41.06</v>
      </c>
      <c r="B375" s="975" t="str">
        <f>Inek2021A3[[#This Row],[OPSKode]]</f>
        <v>6-002.q5</v>
      </c>
      <c r="C375" s="974">
        <f>Inek2021A3[[#This Row],[Betrag2]]</f>
        <v>1129.8599999999999</v>
      </c>
      <c r="D375" s="975" t="s">
        <v>1701</v>
      </c>
      <c r="E375" s="975" t="s">
        <v>1702</v>
      </c>
      <c r="F375" s="975" t="s">
        <v>1716</v>
      </c>
      <c r="G375" s="975" t="s">
        <v>1717</v>
      </c>
      <c r="H375" s="975" t="s">
        <v>871</v>
      </c>
      <c r="I375" s="974">
        <v>1129.8599999999999</v>
      </c>
    </row>
    <row r="376" spans="1:9" x14ac:dyDescent="0.25">
      <c r="A376" s="975" t="str">
        <f>Inek2021A3[[#This Row],[ZPD2]]</f>
        <v>ZP41.07</v>
      </c>
      <c r="B376" s="975" t="str">
        <f>Inek2021A3[[#This Row],[OPSKode]]</f>
        <v>6-002.q6</v>
      </c>
      <c r="C376" s="974">
        <f>Inek2021A3[[#This Row],[Betrag2]]</f>
        <v>1323.55</v>
      </c>
      <c r="D376" s="975" t="s">
        <v>1701</v>
      </c>
      <c r="E376" s="975" t="s">
        <v>1702</v>
      </c>
      <c r="F376" s="975" t="s">
        <v>1718</v>
      </c>
      <c r="G376" s="975" t="s">
        <v>1719</v>
      </c>
      <c r="H376" s="975" t="s">
        <v>874</v>
      </c>
      <c r="I376" s="974">
        <v>1323.55</v>
      </c>
    </row>
    <row r="377" spans="1:9" x14ac:dyDescent="0.25">
      <c r="A377" s="975" t="str">
        <f>Inek2021A3[[#This Row],[ZPD2]]</f>
        <v>ZP41.08</v>
      </c>
      <c r="B377" s="975" t="str">
        <f>Inek2021A3[[#This Row],[OPSKode]]</f>
        <v>6-002.q7</v>
      </c>
      <c r="C377" s="974">
        <f>Inek2021A3[[#This Row],[Betrag2]]</f>
        <v>1517.24</v>
      </c>
      <c r="D377" s="975" t="s">
        <v>1701</v>
      </c>
      <c r="E377" s="975" t="s">
        <v>1702</v>
      </c>
      <c r="F377" s="975" t="s">
        <v>1720</v>
      </c>
      <c r="G377" s="975" t="s">
        <v>1721</v>
      </c>
      <c r="H377" s="975" t="s">
        <v>877</v>
      </c>
      <c r="I377" s="974">
        <v>1517.24</v>
      </c>
    </row>
    <row r="378" spans="1:9" x14ac:dyDescent="0.25">
      <c r="A378" s="975" t="str">
        <f>Inek2021A3[[#This Row],[ZPD2]]</f>
        <v>ZP41.09</v>
      </c>
      <c r="B378" s="975" t="str">
        <f>Inek2021A3[[#This Row],[OPSKode]]</f>
        <v>6-002.q8</v>
      </c>
      <c r="C378" s="974">
        <f>Inek2021A3[[#This Row],[Betrag2]]</f>
        <v>1710.93</v>
      </c>
      <c r="D378" s="975" t="s">
        <v>1701</v>
      </c>
      <c r="E378" s="975" t="s">
        <v>1702</v>
      </c>
      <c r="F378" s="975" t="s">
        <v>1722</v>
      </c>
      <c r="G378" s="975" t="s">
        <v>1723</v>
      </c>
      <c r="H378" s="975" t="s">
        <v>1724</v>
      </c>
      <c r="I378" s="974">
        <v>1710.93</v>
      </c>
    </row>
    <row r="379" spans="1:9" x14ac:dyDescent="0.25">
      <c r="A379" s="975" t="str">
        <f>Inek2021A3[[#This Row],[ZPD2]]</f>
        <v>ZP41.10</v>
      </c>
      <c r="B379" s="975" t="str">
        <f>Inek2021A3[[#This Row],[OPSKode]]</f>
        <v>6-002.q9</v>
      </c>
      <c r="C379" s="974">
        <f>Inek2021A3[[#This Row],[Betrag2]]</f>
        <v>1969.18</v>
      </c>
      <c r="D379" s="975" t="s">
        <v>1701</v>
      </c>
      <c r="E379" s="975" t="s">
        <v>1702</v>
      </c>
      <c r="F379" s="975" t="s">
        <v>1725</v>
      </c>
      <c r="G379" s="975" t="s">
        <v>1726</v>
      </c>
      <c r="H379" s="975" t="s">
        <v>1727</v>
      </c>
      <c r="I379" s="974">
        <v>1969.18</v>
      </c>
    </row>
    <row r="380" spans="1:9" x14ac:dyDescent="0.25">
      <c r="A380" s="975" t="str">
        <f>Inek2021A3[[#This Row],[ZPD2]]</f>
        <v>ZP41.11</v>
      </c>
      <c r="B380" s="975" t="str">
        <f>Inek2021A3[[#This Row],[OPSKode]]</f>
        <v>6-002.qa</v>
      </c>
      <c r="C380" s="974">
        <f>Inek2021A3[[#This Row],[Betrag2]]</f>
        <v>2356.56</v>
      </c>
      <c r="D380" s="975" t="s">
        <v>1701</v>
      </c>
      <c r="E380" s="975" t="s">
        <v>1702</v>
      </c>
      <c r="F380" s="975" t="s">
        <v>1728</v>
      </c>
      <c r="G380" s="975" t="s">
        <v>1729</v>
      </c>
      <c r="H380" s="975" t="s">
        <v>1730</v>
      </c>
      <c r="I380" s="974">
        <v>2356.56</v>
      </c>
    </row>
    <row r="381" spans="1:9" x14ac:dyDescent="0.25">
      <c r="A381" s="975" t="str">
        <f>Inek2021A3[[#This Row],[ZPD2]]</f>
        <v>ZP41.12</v>
      </c>
      <c r="B381" s="975" t="str">
        <f>Inek2021A3[[#This Row],[OPSKode]]</f>
        <v>6-002.qb</v>
      </c>
      <c r="C381" s="974">
        <f>Inek2021A3[[#This Row],[Betrag2]]</f>
        <v>2743.94</v>
      </c>
      <c r="D381" s="975" t="s">
        <v>1701</v>
      </c>
      <c r="E381" s="975" t="s">
        <v>1702</v>
      </c>
      <c r="F381" s="975" t="s">
        <v>1731</v>
      </c>
      <c r="G381" s="975" t="s">
        <v>1732</v>
      </c>
      <c r="H381" s="975" t="s">
        <v>1733</v>
      </c>
      <c r="I381" s="974">
        <v>2743.94</v>
      </c>
    </row>
    <row r="382" spans="1:9" x14ac:dyDescent="0.25">
      <c r="A382" s="975" t="str">
        <f>Inek2021A3[[#This Row],[ZPD2]]</f>
        <v>ZP41.13</v>
      </c>
      <c r="B382" s="975" t="str">
        <f>Inek2021A3[[#This Row],[OPSKode]]</f>
        <v>6-002.qc</v>
      </c>
      <c r="C382" s="974">
        <f>Inek2021A3[[#This Row],[Betrag2]]</f>
        <v>3131.32</v>
      </c>
      <c r="D382" s="975" t="s">
        <v>1701</v>
      </c>
      <c r="E382" s="975" t="s">
        <v>1702</v>
      </c>
      <c r="F382" s="975" t="s">
        <v>1734</v>
      </c>
      <c r="G382" s="975" t="s">
        <v>1735</v>
      </c>
      <c r="H382" s="975" t="s">
        <v>1736</v>
      </c>
      <c r="I382" s="974">
        <v>3131.32</v>
      </c>
    </row>
    <row r="383" spans="1:9" x14ac:dyDescent="0.25">
      <c r="A383" s="975" t="str">
        <f>Inek2021A3[[#This Row],[ZPD2]]</f>
        <v>ZP41.14</v>
      </c>
      <c r="B383" s="975" t="str">
        <f>Inek2021A3[[#This Row],[OPSKode]]</f>
        <v>6-002.qd</v>
      </c>
      <c r="C383" s="974">
        <f>Inek2021A3[[#This Row],[Betrag2]]</f>
        <v>3518.7</v>
      </c>
      <c r="D383" s="975" t="s">
        <v>1701</v>
      </c>
      <c r="E383" s="975" t="s">
        <v>1702</v>
      </c>
      <c r="F383" s="975" t="s">
        <v>1737</v>
      </c>
      <c r="G383" s="975" t="s">
        <v>1738</v>
      </c>
      <c r="H383" s="975" t="s">
        <v>1739</v>
      </c>
      <c r="I383" s="974">
        <v>3518.7</v>
      </c>
    </row>
    <row r="384" spans="1:9" x14ac:dyDescent="0.25">
      <c r="A384" s="975" t="str">
        <f>Inek2021A3[[#This Row],[ZPD2]]</f>
        <v>ZP41.15</v>
      </c>
      <c r="B384" s="975" t="str">
        <f>Inek2021A3[[#This Row],[OPSKode]]</f>
        <v>6-002.qe</v>
      </c>
      <c r="C384" s="974">
        <f>Inek2021A3[[#This Row],[Betrag2]]</f>
        <v>3906.08</v>
      </c>
      <c r="D384" s="975" t="s">
        <v>1701</v>
      </c>
      <c r="E384" s="975" t="s">
        <v>1702</v>
      </c>
      <c r="F384" s="975" t="s">
        <v>1740</v>
      </c>
      <c r="G384" s="975" t="s">
        <v>1741</v>
      </c>
      <c r="H384" s="975" t="s">
        <v>1742</v>
      </c>
      <c r="I384" s="974">
        <v>3906.08</v>
      </c>
    </row>
    <row r="385" spans="1:9" x14ac:dyDescent="0.25">
      <c r="A385" s="975" t="str">
        <f>Inek2021A3[[#This Row],[ZPD2]]</f>
        <v>ZP41.16</v>
      </c>
      <c r="B385" s="975" t="str">
        <f>Inek2021A3[[#This Row],[OPSKode]]</f>
        <v>6-002.qf</v>
      </c>
      <c r="C385" s="974">
        <f>Inek2021A3[[#This Row],[Betrag2]]</f>
        <v>4809.97</v>
      </c>
      <c r="D385" s="975" t="s">
        <v>1701</v>
      </c>
      <c r="E385" s="975" t="s">
        <v>1702</v>
      </c>
      <c r="F385" s="975" t="s">
        <v>1743</v>
      </c>
      <c r="G385" s="975" t="s">
        <v>1744</v>
      </c>
      <c r="H385" s="975" t="s">
        <v>1745</v>
      </c>
      <c r="I385" s="974">
        <v>4809.97</v>
      </c>
    </row>
    <row r="386" spans="1:9" x14ac:dyDescent="0.25">
      <c r="A386" s="975" t="str">
        <f>Inek2021A3[[#This Row],[ZPD2]]</f>
        <v>ZP41.17</v>
      </c>
      <c r="B386" s="975" t="str">
        <f>Inek2021A3[[#This Row],[OPSKode]]</f>
        <v>6-002.qg</v>
      </c>
      <c r="C386" s="974">
        <f>Inek2021A3[[#This Row],[Betrag2]]</f>
        <v>6746.87</v>
      </c>
      <c r="D386" s="975" t="s">
        <v>1701</v>
      </c>
      <c r="E386" s="975" t="s">
        <v>1702</v>
      </c>
      <c r="F386" s="975" t="s">
        <v>1746</v>
      </c>
      <c r="G386" s="975" t="s">
        <v>1747</v>
      </c>
      <c r="H386" s="975" t="s">
        <v>1748</v>
      </c>
      <c r="I386" s="974">
        <v>6746.87</v>
      </c>
    </row>
    <row r="387" spans="1:9" x14ac:dyDescent="0.25">
      <c r="A387" s="975" t="str">
        <f>Inek2021A3[[#This Row],[ZPD2]]</f>
        <v>ZP41.18</v>
      </c>
      <c r="B387" s="975" t="str">
        <f>Inek2021A3[[#This Row],[OPSKode]]</f>
        <v>6-002.qh</v>
      </c>
      <c r="C387" s="974">
        <f>Inek2021A3[[#This Row],[Betrag2]]</f>
        <v>8683.77</v>
      </c>
      <c r="D387" s="975" t="s">
        <v>1701</v>
      </c>
      <c r="E387" s="975" t="s">
        <v>1702</v>
      </c>
      <c r="F387" s="975" t="s">
        <v>1749</v>
      </c>
      <c r="G387" s="975" t="s">
        <v>1750</v>
      </c>
      <c r="H387" s="975" t="s">
        <v>1751</v>
      </c>
      <c r="I387" s="974">
        <v>8683.77</v>
      </c>
    </row>
    <row r="388" spans="1:9" x14ac:dyDescent="0.25">
      <c r="A388" s="975" t="str">
        <f>Inek2021A3[[#This Row],[ZPD2]]</f>
        <v>ZP41.19</v>
      </c>
      <c r="B388" s="975" t="str">
        <f>Inek2021A3[[#This Row],[OPSKode]]</f>
        <v>6-002.qj</v>
      </c>
      <c r="C388" s="974">
        <f>Inek2021A3[[#This Row],[Betrag2]]</f>
        <v>10620.67</v>
      </c>
      <c r="D388" s="975" t="s">
        <v>1701</v>
      </c>
      <c r="E388" s="975" t="s">
        <v>1702</v>
      </c>
      <c r="F388" s="975" t="s">
        <v>1752</v>
      </c>
      <c r="G388" s="975" t="s">
        <v>1753</v>
      </c>
      <c r="H388" s="975" t="s">
        <v>1754</v>
      </c>
      <c r="I388" s="974">
        <v>10620.67</v>
      </c>
    </row>
    <row r="389" spans="1:9" x14ac:dyDescent="0.25">
      <c r="A389" s="975" t="str">
        <f>Inek2021A3[[#This Row],[ZPD2]]</f>
        <v>ZP41.20</v>
      </c>
      <c r="B389" s="975" t="str">
        <f>Inek2021A3[[#This Row],[OPSKode]]</f>
        <v>6-002.qk</v>
      </c>
      <c r="C389" s="974">
        <f>Inek2021A3[[#This Row],[Betrag2]]</f>
        <v>13526.02</v>
      </c>
      <c r="D389" s="975" t="s">
        <v>1701</v>
      </c>
      <c r="E389" s="975" t="s">
        <v>1702</v>
      </c>
      <c r="F389" s="975" t="s">
        <v>1755</v>
      </c>
      <c r="G389" s="975" t="s">
        <v>1756</v>
      </c>
      <c r="H389" s="975" t="s">
        <v>1757</v>
      </c>
      <c r="I389" s="974">
        <v>13526.02</v>
      </c>
    </row>
    <row r="390" spans="1:9" x14ac:dyDescent="0.25">
      <c r="A390" s="975" t="str">
        <f>Inek2021A3[[#This Row],[ZPD2]]</f>
        <v>ZP41.21</v>
      </c>
      <c r="B390" s="975" t="str">
        <f>Inek2021A3[[#This Row],[OPSKode]]</f>
        <v>6-002.qm</v>
      </c>
      <c r="C390" s="974">
        <f>Inek2021A3[[#This Row],[Betrag2]]</f>
        <v>18343.88</v>
      </c>
      <c r="D390" s="975" t="s">
        <v>1701</v>
      </c>
      <c r="E390" s="975" t="s">
        <v>1702</v>
      </c>
      <c r="F390" s="975" t="s">
        <v>1758</v>
      </c>
      <c r="G390" s="975" t="s">
        <v>1759</v>
      </c>
      <c r="H390" s="975" t="s">
        <v>1760</v>
      </c>
      <c r="I390" s="974">
        <v>18343.88</v>
      </c>
    </row>
    <row r="391" spans="1:9" x14ac:dyDescent="0.25">
      <c r="A391" s="975" t="str">
        <f>Inek2021A3[[#This Row],[ZPD2]]</f>
        <v>ZP41.22</v>
      </c>
      <c r="B391" s="975" t="str">
        <f>Inek2021A3[[#This Row],[OPSKode]]</f>
        <v>6-002.qn</v>
      </c>
      <c r="C391" s="974">
        <f>Inek2021A3[[#This Row],[Betrag2]]</f>
        <v>23210.52</v>
      </c>
      <c r="D391" s="975" t="s">
        <v>1701</v>
      </c>
      <c r="E391" s="975" t="s">
        <v>1702</v>
      </c>
      <c r="F391" s="975" t="s">
        <v>1761</v>
      </c>
      <c r="G391" s="975" t="s">
        <v>1762</v>
      </c>
      <c r="H391" s="975" t="s">
        <v>1763</v>
      </c>
      <c r="I391" s="974">
        <v>23210.52</v>
      </c>
    </row>
    <row r="392" spans="1:9" x14ac:dyDescent="0.25">
      <c r="A392" s="975" t="str">
        <f>Inek2021A3[[#This Row],[ZPD2]]</f>
        <v>ZP41.23</v>
      </c>
      <c r="B392" s="975" t="str">
        <f>Inek2021A3[[#This Row],[OPSKode]]</f>
        <v>6-002.qp</v>
      </c>
      <c r="C392" s="974">
        <f>Inek2021A3[[#This Row],[Betrag2]]</f>
        <v>29666.85</v>
      </c>
      <c r="D392" s="975" t="s">
        <v>1701</v>
      </c>
      <c r="E392" s="975" t="s">
        <v>1702</v>
      </c>
      <c r="F392" s="975" t="s">
        <v>1764</v>
      </c>
      <c r="G392" s="975" t="s">
        <v>1765</v>
      </c>
      <c r="H392" s="975" t="s">
        <v>1766</v>
      </c>
      <c r="I392" s="974">
        <v>29666.85</v>
      </c>
    </row>
    <row r="393" spans="1:9" x14ac:dyDescent="0.25">
      <c r="A393" s="975" t="str">
        <f>Inek2021A3[[#This Row],[ZPD2]]</f>
        <v>ZP41.24</v>
      </c>
      <c r="B393" s="975" t="str">
        <f>Inek2021A3[[#This Row],[OPSKode]]</f>
        <v>6-002.qq</v>
      </c>
      <c r="C393" s="974">
        <f>Inek2021A3[[#This Row],[Betrag2]]</f>
        <v>39351.35</v>
      </c>
      <c r="D393" s="975" t="s">
        <v>1701</v>
      </c>
      <c r="E393" s="975" t="s">
        <v>1702</v>
      </c>
      <c r="F393" s="975" t="s">
        <v>1767</v>
      </c>
      <c r="G393" s="975" t="s">
        <v>1768</v>
      </c>
      <c r="H393" s="975" t="s">
        <v>1769</v>
      </c>
      <c r="I393" s="974">
        <v>39351.35</v>
      </c>
    </row>
    <row r="394" spans="1:9" x14ac:dyDescent="0.25">
      <c r="A394" s="975" t="str">
        <f>Inek2021A3[[#This Row],[ZPD2]]</f>
        <v>ZP41.25</v>
      </c>
      <c r="B394" s="975" t="str">
        <f>Inek2021A3[[#This Row],[OPSKode]]</f>
        <v>6-002.qr</v>
      </c>
      <c r="C394" s="974">
        <f>Inek2021A3[[#This Row],[Betrag2]]</f>
        <v>49035.85</v>
      </c>
      <c r="D394" s="975" t="s">
        <v>1701</v>
      </c>
      <c r="E394" s="975" t="s">
        <v>1702</v>
      </c>
      <c r="F394" s="975" t="s">
        <v>1770</v>
      </c>
      <c r="G394" s="975" t="s">
        <v>1771</v>
      </c>
      <c r="H394" s="975" t="s">
        <v>1772</v>
      </c>
      <c r="I394" s="974">
        <v>49035.85</v>
      </c>
    </row>
    <row r="395" spans="1:9" x14ac:dyDescent="0.25">
      <c r="A395" s="975" t="str">
        <f>Inek2021A3[[#This Row],[ZPD2]]</f>
        <v>ZP41.26</v>
      </c>
      <c r="B395" s="975" t="str">
        <f>Inek2021A3[[#This Row],[OPSKode]]</f>
        <v>6-002.qs</v>
      </c>
      <c r="C395" s="974">
        <f>Inek2021A3[[#This Row],[Betrag2]]</f>
        <v>58720.35</v>
      </c>
      <c r="D395" s="975" t="s">
        <v>1701</v>
      </c>
      <c r="E395" s="975" t="s">
        <v>1702</v>
      </c>
      <c r="F395" s="975" t="s">
        <v>1773</v>
      </c>
      <c r="G395" s="975" t="s">
        <v>1774</v>
      </c>
      <c r="H395" s="975" t="s">
        <v>1775</v>
      </c>
      <c r="I395" s="974">
        <v>58720.35</v>
      </c>
    </row>
    <row r="396" spans="1:9" x14ac:dyDescent="0.25">
      <c r="A396" s="975" t="str">
        <f>Inek2021A3[[#This Row],[ZPD2]]</f>
        <v>ZP41.27</v>
      </c>
      <c r="B396" s="975" t="str">
        <f>Inek2021A3[[#This Row],[OPSKode]]</f>
        <v>6-002.qt</v>
      </c>
      <c r="C396" s="974">
        <f>Inek2021A3[[#This Row],[Betrag2]]</f>
        <v>68404.850000000006</v>
      </c>
      <c r="D396" s="975" t="s">
        <v>1701</v>
      </c>
      <c r="E396" s="975" t="s">
        <v>1702</v>
      </c>
      <c r="F396" s="975" t="s">
        <v>1776</v>
      </c>
      <c r="G396" s="975" t="s">
        <v>1777</v>
      </c>
      <c r="H396" s="975" t="s">
        <v>1778</v>
      </c>
      <c r="I396" s="974">
        <v>68404.850000000006</v>
      </c>
    </row>
    <row r="397" spans="1:9" x14ac:dyDescent="0.25">
      <c r="A397" s="975" t="str">
        <f>Inek2021A3[[#This Row],[ZPD2]]</f>
        <v>ZP41.28</v>
      </c>
      <c r="B397" s="975" t="str">
        <f>Inek2021A3[[#This Row],[OPSKode]]</f>
        <v>6-002.qu</v>
      </c>
      <c r="C397" s="974">
        <f>Inek2021A3[[#This Row],[Betrag2]]</f>
        <v>78089.350000000006</v>
      </c>
      <c r="D397" s="975" t="s">
        <v>1701</v>
      </c>
      <c r="E397" s="975" t="s">
        <v>1702</v>
      </c>
      <c r="F397" s="975" t="s">
        <v>1779</v>
      </c>
      <c r="G397" s="975" t="s">
        <v>1780</v>
      </c>
      <c r="H397" s="975" t="s">
        <v>1781</v>
      </c>
      <c r="I397" s="974">
        <v>78089.350000000006</v>
      </c>
    </row>
    <row r="398" spans="1:9" x14ac:dyDescent="0.25">
      <c r="A398" s="975" t="str">
        <f>Inek2021A3[[#This Row],[ZPD2]]</f>
        <v>ZP41.29</v>
      </c>
      <c r="B398" s="975" t="str">
        <f>Inek2021A3[[#This Row],[OPSKode]]</f>
        <v>6-002.qv</v>
      </c>
      <c r="C398" s="974">
        <f>Inek2021A3[[#This Row],[Betrag2]]</f>
        <v>87773.85</v>
      </c>
      <c r="D398" s="975" t="s">
        <v>1701</v>
      </c>
      <c r="E398" s="975" t="s">
        <v>1702</v>
      </c>
      <c r="F398" s="975" t="s">
        <v>1782</v>
      </c>
      <c r="G398" s="975" t="s">
        <v>1783</v>
      </c>
      <c r="H398" s="975" t="s">
        <v>1784</v>
      </c>
      <c r="I398" s="974">
        <v>87773.85</v>
      </c>
    </row>
    <row r="399" spans="1:9" x14ac:dyDescent="0.25">
      <c r="C399" s="974"/>
      <c r="D399" s="975" t="s">
        <v>1785</v>
      </c>
      <c r="E399" s="975" t="s">
        <v>1786</v>
      </c>
      <c r="H399" s="975" t="s">
        <v>1787</v>
      </c>
    </row>
    <row r="400" spans="1:9" x14ac:dyDescent="0.25">
      <c r="A400" s="975" t="str">
        <f>Inek2021A3[[#This Row],[ZPD2]]</f>
        <v>ZP44.01</v>
      </c>
      <c r="B400" s="975" t="str">
        <f>Inek2021A3[[#This Row],[OPSKode]]</f>
        <v>6-002.c0</v>
      </c>
      <c r="C400" s="974">
        <f>Inek2021A3[[#This Row],[Betrag2]]</f>
        <v>191.09</v>
      </c>
      <c r="D400" s="975" t="s">
        <v>1785</v>
      </c>
      <c r="E400" s="975" t="s">
        <v>1786</v>
      </c>
      <c r="F400" s="975" t="s">
        <v>1788</v>
      </c>
      <c r="G400" s="975" t="s">
        <v>1789</v>
      </c>
      <c r="H400" s="975" t="s">
        <v>1790</v>
      </c>
      <c r="I400" s="974">
        <v>191.09</v>
      </c>
    </row>
    <row r="401" spans="1:9" x14ac:dyDescent="0.25">
      <c r="A401" s="975" t="str">
        <f>Inek2021A3[[#This Row],[ZPD2]]</f>
        <v>ZP44.02</v>
      </c>
      <c r="B401" s="975" t="str">
        <f>Inek2021A3[[#This Row],[OPSKode]]</f>
        <v>6-002.c1</v>
      </c>
      <c r="C401" s="974">
        <f>Inek2021A3[[#This Row],[Betrag2]]</f>
        <v>334.41</v>
      </c>
      <c r="D401" s="975" t="s">
        <v>1785</v>
      </c>
      <c r="E401" s="975" t="s">
        <v>1786</v>
      </c>
      <c r="F401" s="975" t="s">
        <v>1791</v>
      </c>
      <c r="G401" s="975" t="s">
        <v>1792</v>
      </c>
      <c r="H401" s="975" t="s">
        <v>1793</v>
      </c>
      <c r="I401" s="974">
        <v>334.41</v>
      </c>
    </row>
    <row r="402" spans="1:9" x14ac:dyDescent="0.25">
      <c r="A402" s="975" t="str">
        <f>Inek2021A3[[#This Row],[ZPD2]]</f>
        <v>ZP44.03</v>
      </c>
      <c r="B402" s="975" t="str">
        <f>Inek2021A3[[#This Row],[OPSKode]]</f>
        <v>6-002.c2</v>
      </c>
      <c r="C402" s="974">
        <f>Inek2021A3[[#This Row],[Betrag2]]</f>
        <v>477.73</v>
      </c>
      <c r="D402" s="975" t="s">
        <v>1785</v>
      </c>
      <c r="E402" s="975" t="s">
        <v>1786</v>
      </c>
      <c r="F402" s="975" t="s">
        <v>1794</v>
      </c>
      <c r="G402" s="975" t="s">
        <v>1795</v>
      </c>
      <c r="H402" s="975" t="s">
        <v>1796</v>
      </c>
      <c r="I402" s="974">
        <v>477.73</v>
      </c>
    </row>
    <row r="403" spans="1:9" x14ac:dyDescent="0.25">
      <c r="A403" s="975" t="str">
        <f>Inek2021A3[[#This Row],[ZPD2]]</f>
        <v>ZP44.04</v>
      </c>
      <c r="B403" s="975" t="str">
        <f>Inek2021A3[[#This Row],[OPSKode]]</f>
        <v>6-002.c3</v>
      </c>
      <c r="C403" s="974">
        <f>Inek2021A3[[#This Row],[Betrag2]]</f>
        <v>621.04999999999995</v>
      </c>
      <c r="D403" s="975" t="s">
        <v>1785</v>
      </c>
      <c r="E403" s="975" t="s">
        <v>1786</v>
      </c>
      <c r="F403" s="975" t="s">
        <v>1797</v>
      </c>
      <c r="G403" s="975" t="s">
        <v>1798</v>
      </c>
      <c r="H403" s="975" t="s">
        <v>1799</v>
      </c>
      <c r="I403" s="974">
        <v>621.04999999999995</v>
      </c>
    </row>
    <row r="404" spans="1:9" x14ac:dyDescent="0.25">
      <c r="A404" s="975" t="str">
        <f>Inek2021A3[[#This Row],[ZPD2]]</f>
        <v>ZP44.05</v>
      </c>
      <c r="B404" s="975" t="str">
        <f>Inek2021A3[[#This Row],[OPSKode]]</f>
        <v>6-002.c4</v>
      </c>
      <c r="C404" s="974">
        <f>Inek2021A3[[#This Row],[Betrag2]]</f>
        <v>764.37</v>
      </c>
      <c r="D404" s="975" t="s">
        <v>1785</v>
      </c>
      <c r="E404" s="975" t="s">
        <v>1786</v>
      </c>
      <c r="F404" s="975" t="s">
        <v>1800</v>
      </c>
      <c r="G404" s="975" t="s">
        <v>1801</v>
      </c>
      <c r="H404" s="975" t="s">
        <v>1802</v>
      </c>
      <c r="I404" s="974">
        <v>764.37</v>
      </c>
    </row>
    <row r="405" spans="1:9" x14ac:dyDescent="0.25">
      <c r="A405" s="975" t="str">
        <f>Inek2021A3[[#This Row],[ZPD2]]</f>
        <v>ZP44.06</v>
      </c>
      <c r="B405" s="975" t="str">
        <f>Inek2021A3[[#This Row],[OPSKode]]</f>
        <v>6-002.c5</v>
      </c>
      <c r="C405" s="974">
        <f>Inek2021A3[[#This Row],[Betrag2]]</f>
        <v>907.69</v>
      </c>
      <c r="D405" s="975" t="s">
        <v>1785</v>
      </c>
      <c r="E405" s="975" t="s">
        <v>1786</v>
      </c>
      <c r="F405" s="975" t="s">
        <v>1803</v>
      </c>
      <c r="G405" s="975" t="s">
        <v>1804</v>
      </c>
      <c r="H405" s="975" t="s">
        <v>1805</v>
      </c>
      <c r="I405" s="974">
        <v>907.69</v>
      </c>
    </row>
    <row r="406" spans="1:9" x14ac:dyDescent="0.25">
      <c r="A406" s="975" t="str">
        <f>Inek2021A3[[#This Row],[ZPD2]]</f>
        <v>ZP44.07</v>
      </c>
      <c r="B406" s="975" t="str">
        <f>Inek2021A3[[#This Row],[OPSKode]]</f>
        <v>6-002.c6</v>
      </c>
      <c r="C406" s="974">
        <f>Inek2021A3[[#This Row],[Betrag2]]</f>
        <v>1051.01</v>
      </c>
      <c r="D406" s="975" t="s">
        <v>1785</v>
      </c>
      <c r="E406" s="975" t="s">
        <v>1786</v>
      </c>
      <c r="F406" s="975" t="s">
        <v>1806</v>
      </c>
      <c r="G406" s="975" t="s">
        <v>1807</v>
      </c>
      <c r="H406" s="975" t="s">
        <v>1808</v>
      </c>
      <c r="I406" s="974">
        <v>1051.01</v>
      </c>
    </row>
    <row r="407" spans="1:9" x14ac:dyDescent="0.25">
      <c r="A407" s="975" t="str">
        <f>Inek2021A3[[#This Row],[ZPD2]]</f>
        <v>ZP44.08</v>
      </c>
      <c r="B407" s="975" t="str">
        <f>Inek2021A3[[#This Row],[OPSKode]]</f>
        <v>6-002.c7</v>
      </c>
      <c r="C407" s="974">
        <f>Inek2021A3[[#This Row],[Betrag2]]</f>
        <v>1194.33</v>
      </c>
      <c r="D407" s="975" t="s">
        <v>1785</v>
      </c>
      <c r="E407" s="975" t="s">
        <v>1786</v>
      </c>
      <c r="F407" s="975" t="s">
        <v>1809</v>
      </c>
      <c r="G407" s="975" t="s">
        <v>1810</v>
      </c>
      <c r="H407" s="975" t="s">
        <v>1811</v>
      </c>
      <c r="I407" s="974">
        <v>1194.33</v>
      </c>
    </row>
    <row r="408" spans="1:9" x14ac:dyDescent="0.25">
      <c r="A408" s="975" t="str">
        <f>Inek2021A3[[#This Row],[ZPD2]]</f>
        <v>ZP44.09</v>
      </c>
      <c r="B408" s="975" t="str">
        <f>Inek2021A3[[#This Row],[OPSKode]]</f>
        <v>6-002.c8</v>
      </c>
      <c r="C408" s="974">
        <f>Inek2021A3[[#This Row],[Betrag2]]</f>
        <v>1337.65</v>
      </c>
      <c r="D408" s="975" t="s">
        <v>1785</v>
      </c>
      <c r="E408" s="975" t="s">
        <v>1786</v>
      </c>
      <c r="F408" s="975" t="s">
        <v>1812</v>
      </c>
      <c r="G408" s="975" t="s">
        <v>1813</v>
      </c>
      <c r="H408" s="975" t="s">
        <v>1814</v>
      </c>
      <c r="I408" s="974">
        <v>1337.65</v>
      </c>
    </row>
    <row r="409" spans="1:9" x14ac:dyDescent="0.25">
      <c r="A409" s="975" t="str">
        <f>Inek2021A3[[#This Row],[ZPD2]]</f>
        <v>ZP44.10</v>
      </c>
      <c r="B409" s="975" t="str">
        <f>Inek2021A3[[#This Row],[OPSKode]]</f>
        <v>6-002.c9</v>
      </c>
      <c r="C409" s="974">
        <f>Inek2021A3[[#This Row],[Betrag2]]</f>
        <v>1528.75</v>
      </c>
      <c r="D409" s="975" t="s">
        <v>1785</v>
      </c>
      <c r="E409" s="975" t="s">
        <v>1786</v>
      </c>
      <c r="F409" s="975" t="s">
        <v>1815</v>
      </c>
      <c r="G409" s="975" t="s">
        <v>1816</v>
      </c>
      <c r="H409" s="975" t="s">
        <v>1817</v>
      </c>
      <c r="I409" s="974">
        <v>1528.75</v>
      </c>
    </row>
    <row r="410" spans="1:9" x14ac:dyDescent="0.25">
      <c r="A410" s="975" t="str">
        <f>Inek2021A3[[#This Row],[ZPD2]]</f>
        <v>ZP44.11</v>
      </c>
      <c r="B410" s="975" t="str">
        <f>Inek2021A3[[#This Row],[OPSKode]]</f>
        <v>6-002.ca</v>
      </c>
      <c r="C410" s="974">
        <f>Inek2021A3[[#This Row],[Betrag2]]</f>
        <v>1815.39</v>
      </c>
      <c r="D410" s="975" t="s">
        <v>1785</v>
      </c>
      <c r="E410" s="975" t="s">
        <v>1786</v>
      </c>
      <c r="F410" s="975" t="s">
        <v>1818</v>
      </c>
      <c r="G410" s="975" t="s">
        <v>1819</v>
      </c>
      <c r="H410" s="975" t="s">
        <v>1820</v>
      </c>
      <c r="I410" s="974">
        <v>1815.39</v>
      </c>
    </row>
    <row r="411" spans="1:9" x14ac:dyDescent="0.25">
      <c r="A411" s="975" t="str">
        <f>Inek2021A3[[#This Row],[ZPD2]]</f>
        <v>ZP44.12</v>
      </c>
      <c r="B411" s="975" t="str">
        <f>Inek2021A3[[#This Row],[OPSKode]]</f>
        <v>6-002.cb</v>
      </c>
      <c r="C411" s="974">
        <f>Inek2021A3[[#This Row],[Betrag2]]</f>
        <v>2102.0300000000002</v>
      </c>
      <c r="D411" s="975" t="s">
        <v>1785</v>
      </c>
      <c r="E411" s="975" t="s">
        <v>1786</v>
      </c>
      <c r="F411" s="975" t="s">
        <v>1821</v>
      </c>
      <c r="G411" s="975" t="s">
        <v>1822</v>
      </c>
      <c r="H411" s="975" t="s">
        <v>1823</v>
      </c>
      <c r="I411" s="974">
        <v>2102.0300000000002</v>
      </c>
    </row>
    <row r="412" spans="1:9" x14ac:dyDescent="0.25">
      <c r="A412" s="975" t="str">
        <f>Inek2021A3[[#This Row],[ZPD2]]</f>
        <v>ZP44.13</v>
      </c>
      <c r="B412" s="975" t="str">
        <f>Inek2021A3[[#This Row],[OPSKode]]</f>
        <v>6-002.cc</v>
      </c>
      <c r="C412" s="974">
        <f>Inek2021A3[[#This Row],[Betrag2]]</f>
        <v>2388.67</v>
      </c>
      <c r="D412" s="975" t="s">
        <v>1785</v>
      </c>
      <c r="E412" s="975" t="s">
        <v>1786</v>
      </c>
      <c r="F412" s="975" t="s">
        <v>1824</v>
      </c>
      <c r="G412" s="975" t="s">
        <v>1825</v>
      </c>
      <c r="H412" s="975" t="s">
        <v>1826</v>
      </c>
      <c r="I412" s="974">
        <v>2388.67</v>
      </c>
    </row>
    <row r="413" spans="1:9" x14ac:dyDescent="0.25">
      <c r="A413" s="975" t="str">
        <f>Inek2021A3[[#This Row],[ZPD2]]</f>
        <v>ZP44.14</v>
      </c>
      <c r="B413" s="975" t="str">
        <f>Inek2021A3[[#This Row],[OPSKode]]</f>
        <v>6-002.cd</v>
      </c>
      <c r="C413" s="974">
        <f>Inek2021A3[[#This Row],[Betrag2]]</f>
        <v>2675.31</v>
      </c>
      <c r="D413" s="975" t="s">
        <v>1785</v>
      </c>
      <c r="E413" s="975" t="s">
        <v>1786</v>
      </c>
      <c r="F413" s="975" t="s">
        <v>1827</v>
      </c>
      <c r="G413" s="975" t="s">
        <v>1828</v>
      </c>
      <c r="H413" s="975" t="s">
        <v>1829</v>
      </c>
      <c r="I413" s="974">
        <v>2675.31</v>
      </c>
    </row>
    <row r="414" spans="1:9" x14ac:dyDescent="0.25">
      <c r="A414" s="975" t="str">
        <f>Inek2021A3[[#This Row],[ZPD2]]</f>
        <v>ZP44.15</v>
      </c>
      <c r="B414" s="975" t="str">
        <f>Inek2021A3[[#This Row],[OPSKode]]</f>
        <v>6-002.ce</v>
      </c>
      <c r="C414" s="974">
        <f>Inek2021A3[[#This Row],[Betrag2]]</f>
        <v>2961.95</v>
      </c>
      <c r="D414" s="975" t="s">
        <v>1785</v>
      </c>
      <c r="E414" s="975" t="s">
        <v>1786</v>
      </c>
      <c r="F414" s="975" t="s">
        <v>1830</v>
      </c>
      <c r="G414" s="975" t="s">
        <v>1831</v>
      </c>
      <c r="H414" s="975" t="s">
        <v>1832</v>
      </c>
      <c r="I414" s="974">
        <v>2961.95</v>
      </c>
    </row>
    <row r="415" spans="1:9" x14ac:dyDescent="0.25">
      <c r="A415" s="975" t="str">
        <f>Inek2021A3[[#This Row],[ZPD2]]</f>
        <v>ZP44.16</v>
      </c>
      <c r="B415" s="975" t="str">
        <f>Inek2021A3[[#This Row],[OPSKode]]</f>
        <v>6-002.cg</v>
      </c>
      <c r="C415" s="974">
        <f>Inek2021A3[[#This Row],[Betrag2]]</f>
        <v>3344.13</v>
      </c>
      <c r="D415" s="975" t="s">
        <v>1785</v>
      </c>
      <c r="E415" s="975" t="s">
        <v>1786</v>
      </c>
      <c r="F415" s="975" t="s">
        <v>1833</v>
      </c>
      <c r="G415" s="975" t="s">
        <v>1834</v>
      </c>
      <c r="H415" s="975" t="s">
        <v>1835</v>
      </c>
      <c r="I415" s="974">
        <v>3344.13</v>
      </c>
    </row>
    <row r="416" spans="1:9" x14ac:dyDescent="0.25">
      <c r="A416" s="975" t="str">
        <f>Inek2021A3[[#This Row],[ZPD2]]</f>
        <v>ZP44.17</v>
      </c>
      <c r="B416" s="975" t="str">
        <f>Inek2021A3[[#This Row],[OPSKode]]</f>
        <v>6-002.ch</v>
      </c>
      <c r="C416" s="974">
        <f>Inek2021A3[[#This Row],[Betrag2]]</f>
        <v>3917.41</v>
      </c>
      <c r="D416" s="975" t="s">
        <v>1785</v>
      </c>
      <c r="E416" s="975" t="s">
        <v>1786</v>
      </c>
      <c r="F416" s="975" t="s">
        <v>1836</v>
      </c>
      <c r="G416" s="975" t="s">
        <v>1837</v>
      </c>
      <c r="H416" s="975" t="s">
        <v>1838</v>
      </c>
      <c r="I416" s="974">
        <v>3917.41</v>
      </c>
    </row>
    <row r="417" spans="1:9" x14ac:dyDescent="0.25">
      <c r="A417" s="975" t="str">
        <f>Inek2021A3[[#This Row],[ZPD2]]</f>
        <v>ZP44.18</v>
      </c>
      <c r="B417" s="975" t="str">
        <f>Inek2021A3[[#This Row],[OPSKode]]</f>
        <v>6-002.cj</v>
      </c>
      <c r="C417" s="974">
        <f>Inek2021A3[[#This Row],[Betrag2]]</f>
        <v>4490.6899999999996</v>
      </c>
      <c r="D417" s="975" t="s">
        <v>1785</v>
      </c>
      <c r="E417" s="975" t="s">
        <v>1786</v>
      </c>
      <c r="F417" s="975" t="s">
        <v>1839</v>
      </c>
      <c r="G417" s="975" t="s">
        <v>1840</v>
      </c>
      <c r="H417" s="975" t="s">
        <v>1841</v>
      </c>
      <c r="I417" s="974">
        <v>4490.6899999999996</v>
      </c>
    </row>
    <row r="418" spans="1:9" x14ac:dyDescent="0.25">
      <c r="A418" s="975" t="str">
        <f>Inek2021A3[[#This Row],[ZPD2]]</f>
        <v>ZP44.19</v>
      </c>
      <c r="B418" s="975" t="str">
        <f>Inek2021A3[[#This Row],[OPSKode]]</f>
        <v>6-002.ck</v>
      </c>
      <c r="C418" s="974">
        <f>Inek2021A3[[#This Row],[Betrag2]]</f>
        <v>5255.07</v>
      </c>
      <c r="D418" s="975" t="s">
        <v>1785</v>
      </c>
      <c r="E418" s="975" t="s">
        <v>1786</v>
      </c>
      <c r="F418" s="975" t="s">
        <v>1842</v>
      </c>
      <c r="G418" s="975" t="s">
        <v>1843</v>
      </c>
      <c r="H418" s="975" t="s">
        <v>1844</v>
      </c>
      <c r="I418" s="974">
        <v>5255.07</v>
      </c>
    </row>
    <row r="419" spans="1:9" x14ac:dyDescent="0.25">
      <c r="A419" s="975" t="str">
        <f>Inek2021A3[[#This Row],[ZPD2]]</f>
        <v>ZP44.20</v>
      </c>
      <c r="B419" s="975" t="str">
        <f>Inek2021A3[[#This Row],[OPSKode]]</f>
        <v>6-002.cm</v>
      </c>
      <c r="C419" s="974">
        <f>Inek2021A3[[#This Row],[Betrag2]]</f>
        <v>6401.63</v>
      </c>
      <c r="D419" s="975" t="s">
        <v>1785</v>
      </c>
      <c r="E419" s="975" t="s">
        <v>1786</v>
      </c>
      <c r="F419" s="975" t="s">
        <v>1845</v>
      </c>
      <c r="G419" s="975" t="s">
        <v>1846</v>
      </c>
      <c r="H419" s="975" t="s">
        <v>1847</v>
      </c>
      <c r="I419" s="974">
        <v>6401.63</v>
      </c>
    </row>
    <row r="420" spans="1:9" x14ac:dyDescent="0.25">
      <c r="A420" s="975" t="str">
        <f>Inek2021A3[[#This Row],[ZPD2]]</f>
        <v>ZP44.21</v>
      </c>
      <c r="B420" s="975" t="str">
        <f>Inek2021A3[[#This Row],[OPSKode]]</f>
        <v>6-002.cn</v>
      </c>
      <c r="C420" s="974">
        <f>Inek2021A3[[#This Row],[Betrag2]]</f>
        <v>7548.19</v>
      </c>
      <c r="D420" s="975" t="s">
        <v>1785</v>
      </c>
      <c r="E420" s="975" t="s">
        <v>1786</v>
      </c>
      <c r="F420" s="975" t="s">
        <v>1848</v>
      </c>
      <c r="G420" s="975" t="s">
        <v>1849</v>
      </c>
      <c r="H420" s="975" t="s">
        <v>1850</v>
      </c>
      <c r="I420" s="974">
        <v>7548.19</v>
      </c>
    </row>
    <row r="421" spans="1:9" x14ac:dyDescent="0.25">
      <c r="A421" s="975" t="str">
        <f>Inek2021A3[[#This Row],[ZPD2]]</f>
        <v>ZP44.22</v>
      </c>
      <c r="B421" s="975" t="str">
        <f>Inek2021A3[[#This Row],[OPSKode]]</f>
        <v>6-002.cp</v>
      </c>
      <c r="C421" s="974">
        <f>Inek2021A3[[#This Row],[Betrag2]]</f>
        <v>8694.75</v>
      </c>
      <c r="D421" s="975" t="s">
        <v>1785</v>
      </c>
      <c r="E421" s="975" t="s">
        <v>1786</v>
      </c>
      <c r="F421" s="975" t="s">
        <v>1851</v>
      </c>
      <c r="G421" s="975" t="s">
        <v>1852</v>
      </c>
      <c r="H421" s="975" t="s">
        <v>1853</v>
      </c>
      <c r="I421" s="974">
        <v>8694.75</v>
      </c>
    </row>
    <row r="422" spans="1:9" x14ac:dyDescent="0.25">
      <c r="C422" s="974"/>
      <c r="D422" s="975" t="s">
        <v>1854</v>
      </c>
      <c r="E422" s="975" t="s">
        <v>1855</v>
      </c>
      <c r="H422" s="975" t="s">
        <v>1856</v>
      </c>
    </row>
    <row r="423" spans="1:9" x14ac:dyDescent="0.25">
      <c r="A423" s="975" t="str">
        <f>Inek2021A3[[#This Row],[ZPD2]]</f>
        <v>ZP47.01</v>
      </c>
      <c r="B423" s="975" t="str">
        <f>Inek2021A3[[#This Row],[OPSKode]]</f>
        <v>6-004.70</v>
      </c>
      <c r="C423" s="974">
        <f>Inek2021A3[[#This Row],[Betrag2]]</f>
        <v>1246.3699999999999</v>
      </c>
      <c r="D423" s="975" t="s">
        <v>1854</v>
      </c>
      <c r="E423" s="975" t="s">
        <v>1855</v>
      </c>
      <c r="F423" s="975" t="s">
        <v>1857</v>
      </c>
      <c r="G423" s="975" t="s">
        <v>1858</v>
      </c>
      <c r="H423" s="975" t="s">
        <v>1859</v>
      </c>
      <c r="I423" s="974">
        <v>1246.3699999999999</v>
      </c>
    </row>
    <row r="424" spans="1:9" x14ac:dyDescent="0.25">
      <c r="A424" s="975" t="str">
        <f>Inek2021A3[[#This Row],[ZPD2]]</f>
        <v>ZP47.02</v>
      </c>
      <c r="B424" s="975" t="str">
        <f>Inek2021A3[[#This Row],[OPSKode]]</f>
        <v>6-004.71</v>
      </c>
      <c r="C424" s="974">
        <f>Inek2021A3[[#This Row],[Betrag2]]</f>
        <v>1926.2</v>
      </c>
      <c r="D424" s="975" t="s">
        <v>1854</v>
      </c>
      <c r="E424" s="975" t="s">
        <v>1855</v>
      </c>
      <c r="F424" s="975" t="s">
        <v>1860</v>
      </c>
      <c r="G424" s="975" t="s">
        <v>1861</v>
      </c>
      <c r="H424" s="975" t="s">
        <v>1862</v>
      </c>
      <c r="I424" s="974">
        <v>1926.2</v>
      </c>
    </row>
    <row r="425" spans="1:9" x14ac:dyDescent="0.25">
      <c r="A425" s="975" t="str">
        <f>Inek2021A3[[#This Row],[ZPD2]]</f>
        <v>ZP47.03</v>
      </c>
      <c r="B425" s="975" t="str">
        <f>Inek2021A3[[#This Row],[OPSKode]]</f>
        <v>6-004.72</v>
      </c>
      <c r="C425" s="974">
        <f>Inek2021A3[[#This Row],[Betrag2]]</f>
        <v>2596.8000000000002</v>
      </c>
      <c r="D425" s="975" t="s">
        <v>1854</v>
      </c>
      <c r="E425" s="975" t="s">
        <v>1855</v>
      </c>
      <c r="F425" s="975" t="s">
        <v>1863</v>
      </c>
      <c r="G425" s="975" t="s">
        <v>1864</v>
      </c>
      <c r="H425" s="975" t="s">
        <v>1865</v>
      </c>
      <c r="I425" s="974">
        <v>2596.8000000000002</v>
      </c>
    </row>
    <row r="426" spans="1:9" x14ac:dyDescent="0.25">
      <c r="A426" s="975" t="str">
        <f>Inek2021A3[[#This Row],[ZPD2]]</f>
        <v>ZP47.04</v>
      </c>
      <c r="B426" s="975" t="str">
        <f>Inek2021A3[[#This Row],[OPSKode]]</f>
        <v>6-004.73</v>
      </c>
      <c r="C426" s="974">
        <f>Inek2021A3[[#This Row],[Betrag2]]</f>
        <v>3285.87</v>
      </c>
      <c r="D426" s="975" t="s">
        <v>1854</v>
      </c>
      <c r="E426" s="975" t="s">
        <v>1855</v>
      </c>
      <c r="F426" s="975" t="s">
        <v>1866</v>
      </c>
      <c r="G426" s="975" t="s">
        <v>1867</v>
      </c>
      <c r="H426" s="975" t="s">
        <v>1868</v>
      </c>
      <c r="I426" s="974">
        <v>3285.87</v>
      </c>
    </row>
    <row r="427" spans="1:9" x14ac:dyDescent="0.25">
      <c r="A427" s="975" t="str">
        <f>Inek2021A3[[#This Row],[ZPD2]]</f>
        <v>ZP47.05</v>
      </c>
      <c r="B427" s="975" t="str">
        <f>Inek2021A3[[#This Row],[OPSKode]]</f>
        <v>6-004.74</v>
      </c>
      <c r="C427" s="974">
        <f>Inek2021A3[[#This Row],[Betrag2]]</f>
        <v>3872.12</v>
      </c>
      <c r="D427" s="975" t="s">
        <v>1854</v>
      </c>
      <c r="E427" s="975" t="s">
        <v>1855</v>
      </c>
      <c r="F427" s="975" t="s">
        <v>1869</v>
      </c>
      <c r="G427" s="975" t="s">
        <v>1870</v>
      </c>
      <c r="H427" s="975" t="s">
        <v>1871</v>
      </c>
      <c r="I427" s="974">
        <v>3872.12</v>
      </c>
    </row>
    <row r="428" spans="1:9" x14ac:dyDescent="0.25">
      <c r="A428" s="975" t="str">
        <f>Inek2021A3[[#This Row],[ZPD2]]</f>
        <v>ZP47.06</v>
      </c>
      <c r="B428" s="975" t="str">
        <f>Inek2021A3[[#This Row],[OPSKode]]</f>
        <v>6-004.75</v>
      </c>
      <c r="C428" s="974">
        <f>Inek2021A3[[#This Row],[Betrag2]]</f>
        <v>4645.55</v>
      </c>
      <c r="D428" s="975" t="s">
        <v>1854</v>
      </c>
      <c r="E428" s="975" t="s">
        <v>1855</v>
      </c>
      <c r="F428" s="975" t="s">
        <v>1872</v>
      </c>
      <c r="G428" s="975" t="s">
        <v>1873</v>
      </c>
      <c r="H428" s="975" t="s">
        <v>1874</v>
      </c>
      <c r="I428" s="974">
        <v>4645.55</v>
      </c>
    </row>
    <row r="429" spans="1:9" x14ac:dyDescent="0.25">
      <c r="A429" s="975" t="str">
        <f>Inek2021A3[[#This Row],[ZPD2]]</f>
        <v>ZP47.07</v>
      </c>
      <c r="B429" s="975" t="str">
        <f>Inek2021A3[[#This Row],[OPSKode]]</f>
        <v>6-004.76</v>
      </c>
      <c r="C429" s="974">
        <f>Inek2021A3[[#This Row],[Betrag2]]</f>
        <v>5325.38</v>
      </c>
      <c r="D429" s="975" t="s">
        <v>1854</v>
      </c>
      <c r="E429" s="975" t="s">
        <v>1855</v>
      </c>
      <c r="F429" s="975" t="s">
        <v>1875</v>
      </c>
      <c r="G429" s="975" t="s">
        <v>1876</v>
      </c>
      <c r="H429" s="975" t="s">
        <v>1877</v>
      </c>
      <c r="I429" s="974">
        <v>5325.38</v>
      </c>
    </row>
    <row r="430" spans="1:9" x14ac:dyDescent="0.25">
      <c r="A430" s="975" t="str">
        <f>Inek2021A3[[#This Row],[ZPD2]]</f>
        <v>ZP47.08</v>
      </c>
      <c r="B430" s="975" t="str">
        <f>Inek2021A3[[#This Row],[OPSKode]]</f>
        <v>6-004.77</v>
      </c>
      <c r="C430" s="974">
        <f>Inek2021A3[[#This Row],[Betrag2]]</f>
        <v>6231.83</v>
      </c>
      <c r="D430" s="975" t="s">
        <v>1854</v>
      </c>
      <c r="E430" s="975" t="s">
        <v>1855</v>
      </c>
      <c r="F430" s="975" t="s">
        <v>1878</v>
      </c>
      <c r="G430" s="975" t="s">
        <v>1879</v>
      </c>
      <c r="H430" s="975" t="s">
        <v>1880</v>
      </c>
      <c r="I430" s="974">
        <v>6231.83</v>
      </c>
    </row>
    <row r="431" spans="1:9" x14ac:dyDescent="0.25">
      <c r="A431" s="975" t="str">
        <f>Inek2021A3[[#This Row],[ZPD2]]</f>
        <v>ZP47.09</v>
      </c>
      <c r="B431" s="975" t="str">
        <f>Inek2021A3[[#This Row],[OPSKode]]</f>
        <v>6-004.78</v>
      </c>
      <c r="C431" s="974">
        <f>Inek2021A3[[#This Row],[Betrag2]]</f>
        <v>7591.5</v>
      </c>
      <c r="D431" s="975" t="s">
        <v>1854</v>
      </c>
      <c r="E431" s="975" t="s">
        <v>1855</v>
      </c>
      <c r="F431" s="975" t="s">
        <v>1881</v>
      </c>
      <c r="G431" s="975" t="s">
        <v>1882</v>
      </c>
      <c r="H431" s="975" t="s">
        <v>1883</v>
      </c>
      <c r="I431" s="974">
        <v>7591.5</v>
      </c>
    </row>
    <row r="432" spans="1:9" x14ac:dyDescent="0.25">
      <c r="A432" s="975" t="str">
        <f>Inek2021A3[[#This Row],[ZPD2]]</f>
        <v>ZP47.10</v>
      </c>
      <c r="B432" s="975" t="str">
        <f>Inek2021A3[[#This Row],[OPSKode]]</f>
        <v>6-004.79</v>
      </c>
      <c r="C432" s="974">
        <f>Inek2021A3[[#This Row],[Betrag2]]</f>
        <v>8951.17</v>
      </c>
      <c r="D432" s="975" t="s">
        <v>1854</v>
      </c>
      <c r="E432" s="975" t="s">
        <v>1855</v>
      </c>
      <c r="F432" s="975" t="s">
        <v>1884</v>
      </c>
      <c r="G432" s="975" t="s">
        <v>1885</v>
      </c>
      <c r="H432" s="975" t="s">
        <v>1886</v>
      </c>
      <c r="I432" s="974">
        <v>8951.17</v>
      </c>
    </row>
    <row r="433" spans="1:9" x14ac:dyDescent="0.25">
      <c r="A433" s="975" t="str">
        <f>Inek2021A3[[#This Row],[ZPD2]]</f>
        <v>ZP47.11</v>
      </c>
      <c r="B433" s="975" t="str">
        <f>Inek2021A3[[#This Row],[OPSKode]]</f>
        <v>6-004.7a</v>
      </c>
      <c r="C433" s="974">
        <f>Inek2021A3[[#This Row],[Betrag2]]</f>
        <v>10310.85</v>
      </c>
      <c r="D433" s="975" t="s">
        <v>1854</v>
      </c>
      <c r="E433" s="975" t="s">
        <v>1855</v>
      </c>
      <c r="F433" s="975" t="s">
        <v>1887</v>
      </c>
      <c r="G433" s="975" t="s">
        <v>1888</v>
      </c>
      <c r="H433" s="975" t="s">
        <v>1889</v>
      </c>
      <c r="I433" s="974">
        <v>10310.85</v>
      </c>
    </row>
    <row r="434" spans="1:9" x14ac:dyDescent="0.25">
      <c r="A434" s="975" t="str">
        <f>Inek2021A3[[#This Row],[ZPD2]]</f>
        <v>ZP47.12</v>
      </c>
      <c r="B434" s="975" t="str">
        <f>Inek2021A3[[#This Row],[OPSKode]]</f>
        <v>6-004.7b</v>
      </c>
      <c r="C434" s="974">
        <f>Inek2021A3[[#This Row],[Betrag2]]</f>
        <v>11670.52</v>
      </c>
      <c r="D434" s="975" t="s">
        <v>1854</v>
      </c>
      <c r="E434" s="975" t="s">
        <v>1855</v>
      </c>
      <c r="F434" s="975" t="s">
        <v>1890</v>
      </c>
      <c r="G434" s="975" t="s">
        <v>1891</v>
      </c>
      <c r="H434" s="975" t="s">
        <v>1892</v>
      </c>
      <c r="I434" s="974">
        <v>11670.52</v>
      </c>
    </row>
    <row r="435" spans="1:9" x14ac:dyDescent="0.25">
      <c r="A435" s="975" t="str">
        <f>Inek2021A3[[#This Row],[ZPD2]]</f>
        <v>ZP47.13</v>
      </c>
      <c r="B435" s="975" t="str">
        <f>Inek2021A3[[#This Row],[OPSKode]]</f>
        <v>6-004.7c</v>
      </c>
      <c r="C435" s="974">
        <f>Inek2021A3[[#This Row],[Betrag2]]</f>
        <v>13030.19</v>
      </c>
      <c r="D435" s="975" t="s">
        <v>1854</v>
      </c>
      <c r="E435" s="975" t="s">
        <v>1855</v>
      </c>
      <c r="F435" s="975" t="s">
        <v>1893</v>
      </c>
      <c r="G435" s="975" t="s">
        <v>1894</v>
      </c>
      <c r="H435" s="975" t="s">
        <v>1895</v>
      </c>
      <c r="I435" s="974">
        <v>13030.19</v>
      </c>
    </row>
    <row r="436" spans="1:9" x14ac:dyDescent="0.25">
      <c r="A436" s="975" t="str">
        <f>Inek2021A3[[#This Row],[ZPD2]]</f>
        <v>ZP47.14</v>
      </c>
      <c r="B436" s="975" t="str">
        <f>Inek2021A3[[#This Row],[OPSKode]]</f>
        <v>6-004.7d</v>
      </c>
      <c r="C436" s="974">
        <f>Inek2021A3[[#This Row],[Betrag2]]</f>
        <v>14389.86</v>
      </c>
      <c r="D436" s="975" t="s">
        <v>1854</v>
      </c>
      <c r="E436" s="975" t="s">
        <v>1855</v>
      </c>
      <c r="F436" s="975" t="s">
        <v>1896</v>
      </c>
      <c r="G436" s="975" t="s">
        <v>1897</v>
      </c>
      <c r="H436" s="975" t="s">
        <v>1898</v>
      </c>
      <c r="I436" s="974">
        <v>14389.86</v>
      </c>
    </row>
    <row r="437" spans="1:9" x14ac:dyDescent="0.25">
      <c r="C437" s="974"/>
      <c r="D437" s="975" t="s">
        <v>1899</v>
      </c>
      <c r="E437" s="975" t="s">
        <v>1900</v>
      </c>
      <c r="H437" s="975" t="s">
        <v>1901</v>
      </c>
    </row>
    <row r="438" spans="1:9" x14ac:dyDescent="0.25">
      <c r="A438" s="975" t="str">
        <f>Inek2021A3[[#This Row],[ZPD2]]</f>
        <v>ZP48.01</v>
      </c>
      <c r="B438" s="975" t="str">
        <f>Inek2021A3[[#This Row],[OPSKode]]</f>
        <v>6-004.a0</v>
      </c>
      <c r="C438" s="974">
        <f>Inek2021A3[[#This Row],[Betrag2]]</f>
        <v>825.24</v>
      </c>
      <c r="D438" s="975" t="s">
        <v>1899</v>
      </c>
      <c r="E438" s="975" t="s">
        <v>1900</v>
      </c>
      <c r="F438" s="975" t="s">
        <v>1902</v>
      </c>
      <c r="G438" s="975" t="s">
        <v>1903</v>
      </c>
      <c r="H438" s="975" t="s">
        <v>1904</v>
      </c>
      <c r="I438" s="974">
        <v>825.24</v>
      </c>
    </row>
    <row r="439" spans="1:9" x14ac:dyDescent="0.25">
      <c r="A439" s="975" t="str">
        <f>Inek2021A3[[#This Row],[ZPD2]]</f>
        <v>ZP48.02</v>
      </c>
      <c r="B439" s="975" t="str">
        <f>Inek2021A3[[#This Row],[OPSKode]]</f>
        <v>6-004.a1</v>
      </c>
      <c r="C439" s="974">
        <f>Inek2021A3[[#This Row],[Betrag2]]</f>
        <v>1444.17</v>
      </c>
      <c r="D439" s="975" t="s">
        <v>1899</v>
      </c>
      <c r="E439" s="975" t="s">
        <v>1900</v>
      </c>
      <c r="F439" s="975" t="s">
        <v>1905</v>
      </c>
      <c r="G439" s="975" t="s">
        <v>1906</v>
      </c>
      <c r="H439" s="975" t="s">
        <v>1907</v>
      </c>
      <c r="I439" s="974">
        <v>1444.17</v>
      </c>
    </row>
    <row r="440" spans="1:9" x14ac:dyDescent="0.25">
      <c r="A440" s="975" t="str">
        <f>Inek2021A3[[#This Row],[ZPD2]]</f>
        <v>ZP48.03</v>
      </c>
      <c r="B440" s="975" t="str">
        <f>Inek2021A3[[#This Row],[OPSKode]]</f>
        <v>6-004.a2</v>
      </c>
      <c r="C440" s="974">
        <f>Inek2021A3[[#This Row],[Betrag2]]</f>
        <v>2063.11</v>
      </c>
      <c r="D440" s="975" t="s">
        <v>1899</v>
      </c>
      <c r="E440" s="975" t="s">
        <v>1900</v>
      </c>
      <c r="F440" s="975" t="s">
        <v>1908</v>
      </c>
      <c r="G440" s="975" t="s">
        <v>1909</v>
      </c>
      <c r="H440" s="975" t="s">
        <v>1910</v>
      </c>
      <c r="I440" s="974">
        <v>2063.11</v>
      </c>
    </row>
    <row r="441" spans="1:9" x14ac:dyDescent="0.25">
      <c r="A441" s="975" t="str">
        <f>Inek2021A3[[#This Row],[ZPD2]]</f>
        <v>ZP48.04</v>
      </c>
      <c r="B441" s="975" t="str">
        <f>Inek2021A3[[#This Row],[OPSKode]]</f>
        <v>6-004.a3</v>
      </c>
      <c r="C441" s="974">
        <f>Inek2021A3[[#This Row],[Betrag2]]</f>
        <v>2682.04</v>
      </c>
      <c r="D441" s="975" t="s">
        <v>1899</v>
      </c>
      <c r="E441" s="975" t="s">
        <v>1900</v>
      </c>
      <c r="F441" s="975" t="s">
        <v>1911</v>
      </c>
      <c r="G441" s="975" t="s">
        <v>1912</v>
      </c>
      <c r="H441" s="975" t="s">
        <v>1913</v>
      </c>
      <c r="I441" s="974">
        <v>2682.04</v>
      </c>
    </row>
    <row r="442" spans="1:9" x14ac:dyDescent="0.25">
      <c r="A442" s="975" t="str">
        <f>Inek2021A3[[#This Row],[ZPD2]]</f>
        <v>ZP48.05</v>
      </c>
      <c r="B442" s="975" t="str">
        <f>Inek2021A3[[#This Row],[OPSKode]]</f>
        <v>6-004.a4</v>
      </c>
      <c r="C442" s="974">
        <f>Inek2021A3[[#This Row],[Betrag2]]</f>
        <v>3094.66</v>
      </c>
      <c r="D442" s="975" t="s">
        <v>1899</v>
      </c>
      <c r="E442" s="975" t="s">
        <v>1900</v>
      </c>
      <c r="F442" s="975" t="s">
        <v>1914</v>
      </c>
      <c r="G442" s="975" t="s">
        <v>1915</v>
      </c>
      <c r="H442" s="975" t="s">
        <v>1916</v>
      </c>
      <c r="I442" s="974">
        <v>3094.66</v>
      </c>
    </row>
    <row r="443" spans="1:9" x14ac:dyDescent="0.25">
      <c r="A443" s="975" t="str">
        <f>Inek2021A3[[#This Row],[ZPD2]]</f>
        <v>ZP48.06</v>
      </c>
      <c r="B443" s="975" t="str">
        <f>Inek2021A3[[#This Row],[OPSKode]]</f>
        <v>6-004.a5</v>
      </c>
      <c r="C443" s="974">
        <f>Inek2021A3[[#This Row],[Betrag2]]</f>
        <v>3713.59</v>
      </c>
      <c r="D443" s="975" t="s">
        <v>1899</v>
      </c>
      <c r="E443" s="975" t="s">
        <v>1900</v>
      </c>
      <c r="F443" s="975" t="s">
        <v>1917</v>
      </c>
      <c r="G443" s="975" t="s">
        <v>1918</v>
      </c>
      <c r="H443" s="975" t="s">
        <v>1919</v>
      </c>
      <c r="I443" s="974">
        <v>3713.59</v>
      </c>
    </row>
    <row r="444" spans="1:9" x14ac:dyDescent="0.25">
      <c r="A444" s="975" t="str">
        <f>Inek2021A3[[#This Row],[ZPD2]]</f>
        <v>ZP48.07</v>
      </c>
      <c r="B444" s="975" t="str">
        <f>Inek2021A3[[#This Row],[OPSKode]]</f>
        <v>6-004.a6</v>
      </c>
      <c r="C444" s="974">
        <f>Inek2021A3[[#This Row],[Betrag2]]</f>
        <v>4332.5200000000004</v>
      </c>
      <c r="D444" s="975" t="s">
        <v>1899</v>
      </c>
      <c r="E444" s="975" t="s">
        <v>1900</v>
      </c>
      <c r="F444" s="975" t="s">
        <v>1920</v>
      </c>
      <c r="G444" s="975" t="s">
        <v>1921</v>
      </c>
      <c r="H444" s="975" t="s">
        <v>1922</v>
      </c>
      <c r="I444" s="974">
        <v>4332.5200000000004</v>
      </c>
    </row>
    <row r="445" spans="1:9" x14ac:dyDescent="0.25">
      <c r="A445" s="975" t="str">
        <f>Inek2021A3[[#This Row],[ZPD2]]</f>
        <v>ZP48.08</v>
      </c>
      <c r="B445" s="975" t="str">
        <f>Inek2021A3[[#This Row],[OPSKode]]</f>
        <v>6-004.a7</v>
      </c>
      <c r="C445" s="974">
        <f>Inek2021A3[[#This Row],[Betrag2]]</f>
        <v>4951.45</v>
      </c>
      <c r="D445" s="975" t="s">
        <v>1899</v>
      </c>
      <c r="E445" s="975" t="s">
        <v>1900</v>
      </c>
      <c r="F445" s="975" t="s">
        <v>1923</v>
      </c>
      <c r="G445" s="975" t="s">
        <v>1924</v>
      </c>
      <c r="H445" s="975" t="s">
        <v>1925</v>
      </c>
      <c r="I445" s="974">
        <v>4951.45</v>
      </c>
    </row>
    <row r="446" spans="1:9" x14ac:dyDescent="0.25">
      <c r="A446" s="975" t="str">
        <f>Inek2021A3[[#This Row],[ZPD2]]</f>
        <v>ZP48.09</v>
      </c>
      <c r="B446" s="975" t="str">
        <f>Inek2021A3[[#This Row],[OPSKode]]</f>
        <v>6-004.a8</v>
      </c>
      <c r="C446" s="974">
        <f>Inek2021A3[[#This Row],[Betrag2]]</f>
        <v>5570.38</v>
      </c>
      <c r="D446" s="975" t="s">
        <v>1899</v>
      </c>
      <c r="E446" s="975" t="s">
        <v>1900</v>
      </c>
      <c r="F446" s="975" t="s">
        <v>1926</v>
      </c>
      <c r="G446" s="975" t="s">
        <v>1927</v>
      </c>
      <c r="H446" s="975" t="s">
        <v>1928</v>
      </c>
      <c r="I446" s="974">
        <v>5570.38</v>
      </c>
    </row>
    <row r="447" spans="1:9" x14ac:dyDescent="0.25">
      <c r="A447" s="975" t="str">
        <f>Inek2021A3[[#This Row],[ZPD2]]</f>
        <v>ZP48.10</v>
      </c>
      <c r="B447" s="975" t="str">
        <f>Inek2021A3[[#This Row],[OPSKode]]</f>
        <v>6-004.a9</v>
      </c>
      <c r="C447" s="974">
        <f>Inek2021A3[[#This Row],[Betrag2]]</f>
        <v>6189.32</v>
      </c>
      <c r="D447" s="975" t="s">
        <v>1899</v>
      </c>
      <c r="E447" s="975" t="s">
        <v>1900</v>
      </c>
      <c r="F447" s="975" t="s">
        <v>1929</v>
      </c>
      <c r="G447" s="975" t="s">
        <v>1930</v>
      </c>
      <c r="H447" s="975" t="s">
        <v>1931</v>
      </c>
      <c r="I447" s="974">
        <v>6189.32</v>
      </c>
    </row>
    <row r="448" spans="1:9" x14ac:dyDescent="0.25">
      <c r="A448" s="975" t="str">
        <f>Inek2021A3[[#This Row],[ZPD2]]</f>
        <v>ZP48.11</v>
      </c>
      <c r="B448" s="975" t="str">
        <f>Inek2021A3[[#This Row],[OPSKode]]</f>
        <v>6-004.aa</v>
      </c>
      <c r="C448" s="974">
        <f>Inek2021A3[[#This Row],[Betrag2]]</f>
        <v>6808.25</v>
      </c>
      <c r="D448" s="975" t="s">
        <v>1899</v>
      </c>
      <c r="E448" s="975" t="s">
        <v>1900</v>
      </c>
      <c r="F448" s="975" t="s">
        <v>1932</v>
      </c>
      <c r="G448" s="975" t="s">
        <v>1933</v>
      </c>
      <c r="H448" s="975" t="s">
        <v>1934</v>
      </c>
      <c r="I448" s="974">
        <v>6808.25</v>
      </c>
    </row>
    <row r="449" spans="1:9" x14ac:dyDescent="0.25">
      <c r="A449" s="975" t="str">
        <f>Inek2021A3[[#This Row],[ZPD2]]</f>
        <v>ZP48.12</v>
      </c>
      <c r="B449" s="975" t="str">
        <f>Inek2021A3[[#This Row],[OPSKode]]</f>
        <v>6-004.ab</v>
      </c>
      <c r="C449" s="974">
        <f>Inek2021A3[[#This Row],[Betrag2]]</f>
        <v>7427.18</v>
      </c>
      <c r="D449" s="975" t="s">
        <v>1899</v>
      </c>
      <c r="E449" s="975" t="s">
        <v>1900</v>
      </c>
      <c r="F449" s="975" t="s">
        <v>1935</v>
      </c>
      <c r="G449" s="975" t="s">
        <v>1936</v>
      </c>
      <c r="H449" s="975" t="s">
        <v>1937</v>
      </c>
      <c r="I449" s="974">
        <v>7427.18</v>
      </c>
    </row>
    <row r="450" spans="1:9" x14ac:dyDescent="0.25">
      <c r="A450" s="975" t="str">
        <f>Inek2021A3[[#This Row],[ZPD2]]</f>
        <v>ZP48.13</v>
      </c>
      <c r="B450" s="975" t="str">
        <f>Inek2021A3[[#This Row],[OPSKode]]</f>
        <v>6-004.ac</v>
      </c>
      <c r="C450" s="974">
        <f>Inek2021A3[[#This Row],[Betrag2]]</f>
        <v>8046.11</v>
      </c>
      <c r="D450" s="975" t="s">
        <v>1899</v>
      </c>
      <c r="E450" s="975" t="s">
        <v>1900</v>
      </c>
      <c r="F450" s="975" t="s">
        <v>1938</v>
      </c>
      <c r="G450" s="975" t="s">
        <v>1939</v>
      </c>
      <c r="H450" s="975" t="s">
        <v>1940</v>
      </c>
      <c r="I450" s="974">
        <v>8046.11</v>
      </c>
    </row>
    <row r="451" spans="1:9" x14ac:dyDescent="0.25">
      <c r="A451" s="975" t="str">
        <f>Inek2021A3[[#This Row],[ZPD2]]</f>
        <v>ZP48.14</v>
      </c>
      <c r="B451" s="975" t="str">
        <f>Inek2021A3[[#This Row],[OPSKode]]</f>
        <v>6-004.ad</v>
      </c>
      <c r="C451" s="974">
        <f>Inek2021A3[[#This Row],[Betrag2]]</f>
        <v>8665.0400000000009</v>
      </c>
      <c r="D451" s="975" t="s">
        <v>1899</v>
      </c>
      <c r="E451" s="975" t="s">
        <v>1900</v>
      </c>
      <c r="F451" s="975" t="s">
        <v>1941</v>
      </c>
      <c r="G451" s="975" t="s">
        <v>1942</v>
      </c>
      <c r="H451" s="975" t="s">
        <v>1943</v>
      </c>
      <c r="I451" s="974">
        <v>8665.0400000000009</v>
      </c>
    </row>
    <row r="452" spans="1:9" x14ac:dyDescent="0.25">
      <c r="A452" s="975" t="str">
        <f>Inek2021A3[[#This Row],[ZPD2]]</f>
        <v>ZP48.15</v>
      </c>
      <c r="B452" s="975" t="str">
        <f>Inek2021A3[[#This Row],[OPSKode]]</f>
        <v>6-004.ae</v>
      </c>
      <c r="C452" s="974">
        <f>Inek2021A3[[#This Row],[Betrag2]]</f>
        <v>9902.9</v>
      </c>
      <c r="D452" s="975" t="s">
        <v>1899</v>
      </c>
      <c r="E452" s="975" t="s">
        <v>1900</v>
      </c>
      <c r="F452" s="975" t="s">
        <v>1944</v>
      </c>
      <c r="G452" s="975" t="s">
        <v>1945</v>
      </c>
      <c r="H452" s="975" t="s">
        <v>1946</v>
      </c>
      <c r="I452" s="974">
        <v>9902.9</v>
      </c>
    </row>
    <row r="453" spans="1:9" x14ac:dyDescent="0.25">
      <c r="A453" s="975" t="str">
        <f>Inek2021A3[[#This Row],[ZPD2]]</f>
        <v>ZP48.16</v>
      </c>
      <c r="B453" s="975" t="str">
        <f>Inek2021A3[[#This Row],[OPSKode]]</f>
        <v>6-004.af</v>
      </c>
      <c r="C453" s="974">
        <f>Inek2021A3[[#This Row],[Betrag2]]</f>
        <v>11140.77</v>
      </c>
      <c r="D453" s="975" t="s">
        <v>1899</v>
      </c>
      <c r="E453" s="975" t="s">
        <v>1900</v>
      </c>
      <c r="F453" s="975" t="s">
        <v>1947</v>
      </c>
      <c r="G453" s="975" t="s">
        <v>1948</v>
      </c>
      <c r="H453" s="975" t="s">
        <v>1949</v>
      </c>
      <c r="I453" s="974">
        <v>11140.77</v>
      </c>
    </row>
    <row r="454" spans="1:9" x14ac:dyDescent="0.25">
      <c r="A454" s="975" t="str">
        <f>Inek2021A3[[#This Row],[ZPD2]]</f>
        <v>ZP48.17</v>
      </c>
      <c r="B454" s="975" t="str">
        <f>Inek2021A3[[#This Row],[OPSKode]]</f>
        <v>6-004.ag</v>
      </c>
      <c r="C454" s="974">
        <f>Inek2021A3[[#This Row],[Betrag2]]</f>
        <v>12378.63</v>
      </c>
      <c r="D454" s="975" t="s">
        <v>1899</v>
      </c>
      <c r="E454" s="975" t="s">
        <v>1900</v>
      </c>
      <c r="F454" s="975" t="s">
        <v>1950</v>
      </c>
      <c r="G454" s="975" t="s">
        <v>1951</v>
      </c>
      <c r="H454" s="975" t="s">
        <v>1952</v>
      </c>
      <c r="I454" s="974">
        <v>12378.63</v>
      </c>
    </row>
    <row r="455" spans="1:9" x14ac:dyDescent="0.25">
      <c r="A455" s="975" t="str">
        <f>Inek2021A3[[#This Row],[ZPD2]]</f>
        <v>ZP48.18</v>
      </c>
      <c r="B455" s="975" t="str">
        <f>Inek2021A3[[#This Row],[OPSKode]]</f>
        <v>6-004.ah</v>
      </c>
      <c r="C455" s="974">
        <f>Inek2021A3[[#This Row],[Betrag2]]</f>
        <v>13616.49</v>
      </c>
      <c r="D455" s="975" t="s">
        <v>1899</v>
      </c>
      <c r="E455" s="975" t="s">
        <v>1900</v>
      </c>
      <c r="F455" s="975" t="s">
        <v>1953</v>
      </c>
      <c r="G455" s="975" t="s">
        <v>1954</v>
      </c>
      <c r="H455" s="975" t="s">
        <v>1955</v>
      </c>
      <c r="I455" s="974">
        <v>13616.49</v>
      </c>
    </row>
    <row r="456" spans="1:9" x14ac:dyDescent="0.25">
      <c r="A456" s="975" t="str">
        <f>Inek2021A3[[#This Row],[ZPD2]]</f>
        <v>ZP48.19</v>
      </c>
      <c r="C456" s="976" t="s">
        <v>1956</v>
      </c>
      <c r="D456" s="975" t="s">
        <v>1899</v>
      </c>
      <c r="E456" s="975" t="s">
        <v>1900</v>
      </c>
      <c r="F456" s="975" t="s">
        <v>1957</v>
      </c>
      <c r="H456" s="975" t="s">
        <v>1958</v>
      </c>
    </row>
    <row r="457" spans="1:9" x14ac:dyDescent="0.25">
      <c r="A457" s="975" t="str">
        <f>Inek2021A3[[#This Row],[ZPD2]]</f>
        <v>ZP48.20</v>
      </c>
      <c r="B457" s="975" t="str">
        <f>Inek2021A3[[#This Row],[OPSKode]]</f>
        <v>6-004.ak</v>
      </c>
      <c r="C457" s="974">
        <f>Inek2021A3[[#This Row],[Betrag2]]</f>
        <v>15679.6</v>
      </c>
      <c r="D457" s="975" t="s">
        <v>1899</v>
      </c>
      <c r="E457" s="975" t="s">
        <v>1900</v>
      </c>
      <c r="F457" s="975" t="s">
        <v>1959</v>
      </c>
      <c r="G457" s="975" t="s">
        <v>1960</v>
      </c>
      <c r="H457" s="975" t="s">
        <v>1961</v>
      </c>
      <c r="I457" s="974">
        <v>15679.6</v>
      </c>
    </row>
    <row r="458" spans="1:9" x14ac:dyDescent="0.25">
      <c r="A458" s="975" t="str">
        <f>Inek2021A3[[#This Row],[ZPD2]]</f>
        <v>ZP48.21</v>
      </c>
      <c r="B458" s="975" t="str">
        <f>Inek2021A3[[#This Row],[OPSKode]]</f>
        <v>6-004.am</v>
      </c>
      <c r="C458" s="974">
        <f>Inek2021A3[[#This Row],[Betrag2]]</f>
        <v>18155.32</v>
      </c>
      <c r="D458" s="975" t="s">
        <v>1899</v>
      </c>
      <c r="E458" s="975" t="s">
        <v>1900</v>
      </c>
      <c r="F458" s="975" t="s">
        <v>1962</v>
      </c>
      <c r="G458" s="975" t="s">
        <v>1963</v>
      </c>
      <c r="H458" s="975" t="s">
        <v>1964</v>
      </c>
      <c r="I458" s="974">
        <v>18155.32</v>
      </c>
    </row>
    <row r="459" spans="1:9" x14ac:dyDescent="0.25">
      <c r="A459" s="975" t="str">
        <f>Inek2021A3[[#This Row],[ZPD2]]</f>
        <v>ZP48.22</v>
      </c>
      <c r="B459" s="975" t="str">
        <f>Inek2021A3[[#This Row],[OPSKode]]</f>
        <v>6-004.an</v>
      </c>
      <c r="C459" s="974">
        <f>Inek2021A3[[#This Row],[Betrag2]]</f>
        <v>20631.05</v>
      </c>
      <c r="D459" s="975" t="s">
        <v>1899</v>
      </c>
      <c r="E459" s="975" t="s">
        <v>1900</v>
      </c>
      <c r="F459" s="975" t="s">
        <v>1965</v>
      </c>
      <c r="G459" s="975" t="s">
        <v>1966</v>
      </c>
      <c r="H459" s="975" t="s">
        <v>1967</v>
      </c>
      <c r="I459" s="974">
        <v>20631.05</v>
      </c>
    </row>
    <row r="460" spans="1:9" x14ac:dyDescent="0.25">
      <c r="A460" s="975" t="str">
        <f>Inek2021A3[[#This Row],[ZPD2]]</f>
        <v>ZP48.23</v>
      </c>
      <c r="B460" s="975" t="str">
        <f>Inek2021A3[[#This Row],[OPSKode]]</f>
        <v>6-004.ap</v>
      </c>
      <c r="C460" s="974">
        <f>Inek2021A3[[#This Row],[Betrag2]]</f>
        <v>23106.78</v>
      </c>
      <c r="D460" s="975" t="s">
        <v>1899</v>
      </c>
      <c r="E460" s="975" t="s">
        <v>1900</v>
      </c>
      <c r="F460" s="975" t="s">
        <v>1968</v>
      </c>
      <c r="G460" s="975" t="s">
        <v>1969</v>
      </c>
      <c r="H460" s="975" t="s">
        <v>1970</v>
      </c>
      <c r="I460" s="974">
        <v>23106.78</v>
      </c>
    </row>
    <row r="461" spans="1:9" x14ac:dyDescent="0.25">
      <c r="A461" s="975" t="str">
        <f>Inek2021A3[[#This Row],[ZPD2]]</f>
        <v>ZP48.24</v>
      </c>
      <c r="B461" s="975" t="str">
        <f>Inek2021A3[[#This Row],[OPSKode]]</f>
        <v>6-004.aq</v>
      </c>
      <c r="C461" s="974">
        <f>Inek2021A3[[#This Row],[Betrag2]]</f>
        <v>26407.74</v>
      </c>
      <c r="D461" s="975" t="s">
        <v>1899</v>
      </c>
      <c r="E461" s="975" t="s">
        <v>1900</v>
      </c>
      <c r="F461" s="975" t="s">
        <v>1971</v>
      </c>
      <c r="G461" s="975" t="s">
        <v>1972</v>
      </c>
      <c r="H461" s="975" t="s">
        <v>1973</v>
      </c>
      <c r="I461" s="974">
        <v>26407.74</v>
      </c>
    </row>
    <row r="462" spans="1:9" x14ac:dyDescent="0.25">
      <c r="A462" s="975" t="str">
        <f>Inek2021A3[[#This Row],[ZPD2]]</f>
        <v>ZP48.25</v>
      </c>
      <c r="B462" s="975" t="str">
        <f>Inek2021A3[[#This Row],[OPSKode]]</f>
        <v>6-004.ar</v>
      </c>
      <c r="C462" s="974">
        <f>Inek2021A3[[#This Row],[Betrag2]]</f>
        <v>31359.200000000001</v>
      </c>
      <c r="D462" s="975" t="s">
        <v>1899</v>
      </c>
      <c r="E462" s="975" t="s">
        <v>1900</v>
      </c>
      <c r="F462" s="975" t="s">
        <v>1974</v>
      </c>
      <c r="G462" s="975" t="s">
        <v>1975</v>
      </c>
      <c r="H462" s="975" t="s">
        <v>1976</v>
      </c>
      <c r="I462" s="974">
        <v>31359.200000000001</v>
      </c>
    </row>
    <row r="463" spans="1:9" x14ac:dyDescent="0.25">
      <c r="A463" s="975" t="str">
        <f>Inek2021A3[[#This Row],[ZPD2]]</f>
        <v>ZP48.26</v>
      </c>
      <c r="B463" s="975" t="str">
        <f>Inek2021A3[[#This Row],[OPSKode]]</f>
        <v>6-004.as</v>
      </c>
      <c r="C463" s="974">
        <f>Inek2021A3[[#This Row],[Betrag2]]</f>
        <v>36310.65</v>
      </c>
      <c r="D463" s="975" t="s">
        <v>1899</v>
      </c>
      <c r="E463" s="975" t="s">
        <v>1900</v>
      </c>
      <c r="F463" s="975" t="s">
        <v>1977</v>
      </c>
      <c r="G463" s="975" t="s">
        <v>1978</v>
      </c>
      <c r="H463" s="975" t="s">
        <v>1979</v>
      </c>
      <c r="I463" s="974">
        <v>36310.65</v>
      </c>
    </row>
    <row r="464" spans="1:9" x14ac:dyDescent="0.25">
      <c r="A464" s="975" t="str">
        <f>Inek2021A3[[#This Row],[ZPD2]]</f>
        <v>ZP48.27</v>
      </c>
      <c r="B464" s="975" t="str">
        <f>Inek2021A3[[#This Row],[OPSKode]]</f>
        <v>6-004.at</v>
      </c>
      <c r="C464" s="974">
        <f>Inek2021A3[[#This Row],[Betrag2]]</f>
        <v>42912.58</v>
      </c>
      <c r="D464" s="975" t="s">
        <v>1899</v>
      </c>
      <c r="E464" s="975" t="s">
        <v>1900</v>
      </c>
      <c r="F464" s="975" t="s">
        <v>1980</v>
      </c>
      <c r="G464" s="975" t="s">
        <v>1981</v>
      </c>
      <c r="H464" s="975" t="s">
        <v>1982</v>
      </c>
      <c r="I464" s="974">
        <v>42912.58</v>
      </c>
    </row>
    <row r="465" spans="1:9" x14ac:dyDescent="0.25">
      <c r="A465" s="975" t="str">
        <f>Inek2021A3[[#This Row],[ZPD2]]</f>
        <v>ZP48.28</v>
      </c>
      <c r="B465" s="975" t="str">
        <f>Inek2021A3[[#This Row],[OPSKode]]</f>
        <v>6-004.au</v>
      </c>
      <c r="C465" s="974">
        <f>Inek2021A3[[#This Row],[Betrag2]]</f>
        <v>52815.49</v>
      </c>
      <c r="D465" s="975" t="s">
        <v>1899</v>
      </c>
      <c r="E465" s="975" t="s">
        <v>1900</v>
      </c>
      <c r="F465" s="975" t="s">
        <v>1983</v>
      </c>
      <c r="G465" s="975" t="s">
        <v>1984</v>
      </c>
      <c r="H465" s="975" t="s">
        <v>1985</v>
      </c>
      <c r="I465" s="974">
        <v>52815.49</v>
      </c>
    </row>
    <row r="466" spans="1:9" x14ac:dyDescent="0.25">
      <c r="A466" s="975" t="str">
        <f>Inek2021A3[[#This Row],[ZPD2]]</f>
        <v>ZP48.29</v>
      </c>
      <c r="B466" s="975" t="str">
        <f>Inek2021A3[[#This Row],[OPSKode]]</f>
        <v>6-004.av</v>
      </c>
      <c r="C466" s="974">
        <f>Inek2021A3[[#This Row],[Betrag2]]</f>
        <v>62718.39</v>
      </c>
      <c r="D466" s="975" t="s">
        <v>1899</v>
      </c>
      <c r="E466" s="975" t="s">
        <v>1900</v>
      </c>
      <c r="F466" s="975" t="s">
        <v>1986</v>
      </c>
      <c r="G466" s="975" t="s">
        <v>1987</v>
      </c>
      <c r="H466" s="975" t="s">
        <v>1988</v>
      </c>
      <c r="I466" s="974">
        <v>62718.39</v>
      </c>
    </row>
    <row r="467" spans="1:9" x14ac:dyDescent="0.25">
      <c r="C467" s="974"/>
      <c r="D467" s="975" t="s">
        <v>2036</v>
      </c>
      <c r="E467" s="975" t="s">
        <v>2037</v>
      </c>
      <c r="H467" s="975" t="s">
        <v>2038</v>
      </c>
    </row>
    <row r="468" spans="1:9" x14ac:dyDescent="0.25">
      <c r="A468" s="975" t="str">
        <f>Inek2021A3[[#This Row],[ZPD2]]</f>
        <v>ZP51.01</v>
      </c>
      <c r="B468" s="975" t="str">
        <f>Inek2021A3[[#This Row],[OPSKode]]</f>
        <v>6-004.50</v>
      </c>
      <c r="C468" s="974">
        <f>Inek2021A3[[#This Row],[Betrag2]]</f>
        <v>293.76</v>
      </c>
      <c r="D468" s="975" t="s">
        <v>2036</v>
      </c>
      <c r="E468" s="975" t="s">
        <v>2037</v>
      </c>
      <c r="F468" s="975" t="s">
        <v>2039</v>
      </c>
      <c r="G468" s="975" t="s">
        <v>2040</v>
      </c>
      <c r="H468" s="975" t="s">
        <v>2041</v>
      </c>
      <c r="I468" s="974">
        <v>293.76</v>
      </c>
    </row>
    <row r="469" spans="1:9" x14ac:dyDescent="0.25">
      <c r="A469" s="975" t="str">
        <f>Inek2021A3[[#This Row],[ZPD2]]</f>
        <v>ZP51.02</v>
      </c>
      <c r="B469" s="975" t="str">
        <f>Inek2021A3[[#This Row],[OPSKode]]</f>
        <v>6-004.51</v>
      </c>
      <c r="C469" s="974">
        <f>Inek2021A3[[#This Row],[Betrag2]]</f>
        <v>538.55999999999995</v>
      </c>
      <c r="D469" s="975" t="s">
        <v>2036</v>
      </c>
      <c r="E469" s="975" t="s">
        <v>2037</v>
      </c>
      <c r="F469" s="975" t="s">
        <v>2042</v>
      </c>
      <c r="G469" s="975" t="s">
        <v>2043</v>
      </c>
      <c r="H469" s="975" t="s">
        <v>2044</v>
      </c>
      <c r="I469" s="974">
        <v>538.55999999999995</v>
      </c>
    </row>
    <row r="470" spans="1:9" x14ac:dyDescent="0.25">
      <c r="A470" s="975" t="str">
        <f>Inek2021A3[[#This Row],[ZPD2]]</f>
        <v>ZP51.03</v>
      </c>
      <c r="B470" s="975" t="str">
        <f>Inek2021A3[[#This Row],[OPSKode]]</f>
        <v>6-004.52</v>
      </c>
      <c r="C470" s="974">
        <f>Inek2021A3[[#This Row],[Betrag2]]</f>
        <v>832.32</v>
      </c>
      <c r="D470" s="975" t="s">
        <v>2036</v>
      </c>
      <c r="E470" s="975" t="s">
        <v>2037</v>
      </c>
      <c r="F470" s="975" t="s">
        <v>2045</v>
      </c>
      <c r="G470" s="975" t="s">
        <v>2046</v>
      </c>
      <c r="H470" s="975" t="s">
        <v>862</v>
      </c>
      <c r="I470" s="974">
        <v>832.32</v>
      </c>
    </row>
    <row r="471" spans="1:9" x14ac:dyDescent="0.25">
      <c r="A471" s="975" t="str">
        <f>Inek2021A3[[#This Row],[ZPD2]]</f>
        <v>ZP51.04</v>
      </c>
      <c r="B471" s="975" t="str">
        <f>Inek2021A3[[#This Row],[OPSKode]]</f>
        <v>6-004.53</v>
      </c>
      <c r="C471" s="974">
        <f>Inek2021A3[[#This Row],[Betrag2]]</f>
        <v>1126.08</v>
      </c>
      <c r="D471" s="975" t="s">
        <v>2036</v>
      </c>
      <c r="E471" s="975" t="s">
        <v>2037</v>
      </c>
      <c r="F471" s="975" t="s">
        <v>2047</v>
      </c>
      <c r="G471" s="975" t="s">
        <v>2048</v>
      </c>
      <c r="H471" s="975" t="s">
        <v>865</v>
      </c>
      <c r="I471" s="974">
        <v>1126.08</v>
      </c>
    </row>
    <row r="472" spans="1:9" x14ac:dyDescent="0.25">
      <c r="A472" s="975" t="str">
        <f>Inek2021A3[[#This Row],[ZPD2]]</f>
        <v>ZP51.05</v>
      </c>
      <c r="B472" s="975" t="str">
        <f>Inek2021A3[[#This Row],[OPSKode]]</f>
        <v>6-004.54</v>
      </c>
      <c r="C472" s="974">
        <f>Inek2021A3[[#This Row],[Betrag2]]</f>
        <v>1419.84</v>
      </c>
      <c r="D472" s="975" t="s">
        <v>2036</v>
      </c>
      <c r="E472" s="975" t="s">
        <v>2037</v>
      </c>
      <c r="F472" s="975" t="s">
        <v>2049</v>
      </c>
      <c r="G472" s="975" t="s">
        <v>2050</v>
      </c>
      <c r="H472" s="975" t="s">
        <v>868</v>
      </c>
      <c r="I472" s="974">
        <v>1419.84</v>
      </c>
    </row>
    <row r="473" spans="1:9" x14ac:dyDescent="0.25">
      <c r="A473" s="975" t="str">
        <f>Inek2021A3[[#This Row],[ZPD2]]</f>
        <v>ZP51.06</v>
      </c>
      <c r="B473" s="975" t="str">
        <f>Inek2021A3[[#This Row],[OPSKode]]</f>
        <v>6-004.55</v>
      </c>
      <c r="C473" s="974">
        <f>Inek2021A3[[#This Row],[Betrag2]]</f>
        <v>1713.6</v>
      </c>
      <c r="D473" s="975" t="s">
        <v>2036</v>
      </c>
      <c r="E473" s="975" t="s">
        <v>2037</v>
      </c>
      <c r="F473" s="975" t="s">
        <v>2051</v>
      </c>
      <c r="G473" s="975" t="s">
        <v>2052</v>
      </c>
      <c r="H473" s="975" t="s">
        <v>871</v>
      </c>
      <c r="I473" s="974">
        <v>1713.6</v>
      </c>
    </row>
    <row r="474" spans="1:9" x14ac:dyDescent="0.25">
      <c r="A474" s="975" t="str">
        <f>Inek2021A3[[#This Row],[ZPD2]]</f>
        <v>ZP51.07</v>
      </c>
      <c r="B474" s="975" t="str">
        <f>Inek2021A3[[#This Row],[OPSKode]]</f>
        <v>6-004.56</v>
      </c>
      <c r="C474" s="974">
        <f>Inek2021A3[[#This Row],[Betrag2]]</f>
        <v>2005.47</v>
      </c>
      <c r="D474" s="975" t="s">
        <v>2036</v>
      </c>
      <c r="E474" s="975" t="s">
        <v>2037</v>
      </c>
      <c r="F474" s="975" t="s">
        <v>2053</v>
      </c>
      <c r="G474" s="975" t="s">
        <v>2054</v>
      </c>
      <c r="H474" s="975" t="s">
        <v>874</v>
      </c>
      <c r="I474" s="974">
        <v>2005.47</v>
      </c>
    </row>
    <row r="475" spans="1:9" x14ac:dyDescent="0.25">
      <c r="A475" s="975" t="str">
        <f>Inek2021A3[[#This Row],[ZPD2]]</f>
        <v>ZP51.08</v>
      </c>
      <c r="B475" s="975" t="str">
        <f>Inek2021A3[[#This Row],[OPSKode]]</f>
        <v>6-004.57</v>
      </c>
      <c r="C475" s="974">
        <f>Inek2021A3[[#This Row],[Betrag2]]</f>
        <v>2301.12</v>
      </c>
      <c r="D475" s="975" t="s">
        <v>2036</v>
      </c>
      <c r="E475" s="975" t="s">
        <v>2037</v>
      </c>
      <c r="F475" s="975" t="s">
        <v>2055</v>
      </c>
      <c r="G475" s="975" t="s">
        <v>2056</v>
      </c>
      <c r="H475" s="975" t="s">
        <v>877</v>
      </c>
      <c r="I475" s="974">
        <v>2301.12</v>
      </c>
    </row>
    <row r="476" spans="1:9" x14ac:dyDescent="0.25">
      <c r="A476" s="975" t="str">
        <f>Inek2021A3[[#This Row],[ZPD2]]</f>
        <v>ZP51.09</v>
      </c>
      <c r="B476" s="975" t="str">
        <f>Inek2021A3[[#This Row],[OPSKode]]</f>
        <v>6-004.58</v>
      </c>
      <c r="C476" s="974">
        <f>Inek2021A3[[#This Row],[Betrag2]]</f>
        <v>2594.88</v>
      </c>
      <c r="D476" s="975" t="s">
        <v>2036</v>
      </c>
      <c r="E476" s="975" t="s">
        <v>2037</v>
      </c>
      <c r="F476" s="975" t="s">
        <v>2057</v>
      </c>
      <c r="G476" s="975" t="s">
        <v>2058</v>
      </c>
      <c r="H476" s="975" t="s">
        <v>1724</v>
      </c>
      <c r="I476" s="974">
        <v>2594.88</v>
      </c>
    </row>
    <row r="477" spans="1:9" x14ac:dyDescent="0.25">
      <c r="A477" s="975" t="str">
        <f>Inek2021A3[[#This Row],[ZPD2]]</f>
        <v>ZP51.10</v>
      </c>
      <c r="B477" s="975" t="str">
        <f>Inek2021A3[[#This Row],[OPSKode]]</f>
        <v>6-004.59</v>
      </c>
      <c r="C477" s="974">
        <f>Inek2021A3[[#This Row],[Betrag2]]</f>
        <v>2986.56</v>
      </c>
      <c r="D477" s="975" t="s">
        <v>2036</v>
      </c>
      <c r="E477" s="975" t="s">
        <v>2037</v>
      </c>
      <c r="F477" s="975" t="s">
        <v>2059</v>
      </c>
      <c r="G477" s="975" t="s">
        <v>2060</v>
      </c>
      <c r="H477" s="975" t="s">
        <v>1727</v>
      </c>
      <c r="I477" s="974">
        <v>2986.56</v>
      </c>
    </row>
    <row r="478" spans="1:9" x14ac:dyDescent="0.25">
      <c r="A478" s="975" t="str">
        <f>Inek2021A3[[#This Row],[ZPD2]]</f>
        <v>ZP51.11</v>
      </c>
      <c r="B478" s="975" t="str">
        <f>Inek2021A3[[#This Row],[OPSKode]]</f>
        <v>6-004.5a</v>
      </c>
      <c r="C478" s="974">
        <f>Inek2021A3[[#This Row],[Betrag2]]</f>
        <v>3574.08</v>
      </c>
      <c r="D478" s="975" t="s">
        <v>2036</v>
      </c>
      <c r="E478" s="975" t="s">
        <v>2037</v>
      </c>
      <c r="F478" s="975" t="s">
        <v>2061</v>
      </c>
      <c r="G478" s="975" t="s">
        <v>2062</v>
      </c>
      <c r="H478" s="975" t="s">
        <v>1730</v>
      </c>
      <c r="I478" s="974">
        <v>3574.08</v>
      </c>
    </row>
    <row r="479" spans="1:9" x14ac:dyDescent="0.25">
      <c r="A479" s="975" t="str">
        <f>Inek2021A3[[#This Row],[ZPD2]]</f>
        <v>ZP51.12</v>
      </c>
      <c r="B479" s="975" t="str">
        <f>Inek2021A3[[#This Row],[OPSKode]]</f>
        <v>6-004.5b</v>
      </c>
      <c r="C479" s="974">
        <f>Inek2021A3[[#This Row],[Betrag2]]</f>
        <v>4161.6000000000004</v>
      </c>
      <c r="D479" s="975" t="s">
        <v>2036</v>
      </c>
      <c r="E479" s="975" t="s">
        <v>2037</v>
      </c>
      <c r="F479" s="975" t="s">
        <v>2063</v>
      </c>
      <c r="G479" s="975" t="s">
        <v>2064</v>
      </c>
      <c r="H479" s="975" t="s">
        <v>1733</v>
      </c>
      <c r="I479" s="974">
        <v>4161.6000000000004</v>
      </c>
    </row>
    <row r="480" spans="1:9" x14ac:dyDescent="0.25">
      <c r="A480" s="975" t="str">
        <f>Inek2021A3[[#This Row],[ZPD2]]</f>
        <v>ZP51.13</v>
      </c>
      <c r="B480" s="975" t="str">
        <f>Inek2021A3[[#This Row],[OPSKode]]</f>
        <v>6-004.5c</v>
      </c>
      <c r="C480" s="974">
        <f>Inek2021A3[[#This Row],[Betrag2]]</f>
        <v>4944.96</v>
      </c>
      <c r="D480" s="975" t="s">
        <v>2036</v>
      </c>
      <c r="E480" s="975" t="s">
        <v>2037</v>
      </c>
      <c r="F480" s="975" t="s">
        <v>2065</v>
      </c>
      <c r="G480" s="975" t="s">
        <v>2066</v>
      </c>
      <c r="H480" s="975" t="s">
        <v>2067</v>
      </c>
      <c r="I480" s="974">
        <v>4944.96</v>
      </c>
    </row>
    <row r="481" spans="1:9" x14ac:dyDescent="0.25">
      <c r="A481" s="975" t="str">
        <f>Inek2021A3[[#This Row],[ZPD2]]</f>
        <v>ZP51.14</v>
      </c>
      <c r="B481" s="975" t="str">
        <f>Inek2021A3[[#This Row],[OPSKode]]</f>
        <v>6-004.5d</v>
      </c>
      <c r="C481" s="974">
        <f>Inek2021A3[[#This Row],[Betrag2]]</f>
        <v>6120</v>
      </c>
      <c r="D481" s="975" t="s">
        <v>2036</v>
      </c>
      <c r="E481" s="975" t="s">
        <v>2037</v>
      </c>
      <c r="F481" s="975" t="s">
        <v>2068</v>
      </c>
      <c r="G481" s="975" t="s">
        <v>2069</v>
      </c>
      <c r="H481" s="975" t="s">
        <v>2070</v>
      </c>
      <c r="I481" s="974">
        <v>6120</v>
      </c>
    </row>
    <row r="482" spans="1:9" x14ac:dyDescent="0.25">
      <c r="A482" s="975" t="str">
        <f>Inek2021A3[[#This Row],[ZPD2]]</f>
        <v>ZP51.15</v>
      </c>
      <c r="B482" s="975" t="str">
        <f>Inek2021A3[[#This Row],[OPSKode]]</f>
        <v>6-004.5e</v>
      </c>
      <c r="C482" s="974">
        <f>Inek2021A3[[#This Row],[Betrag2]]</f>
        <v>7295.04</v>
      </c>
      <c r="D482" s="975" t="s">
        <v>2036</v>
      </c>
      <c r="E482" s="975" t="s">
        <v>2037</v>
      </c>
      <c r="F482" s="975" t="s">
        <v>2071</v>
      </c>
      <c r="G482" s="975" t="s">
        <v>2072</v>
      </c>
      <c r="H482" s="975" t="s">
        <v>2073</v>
      </c>
      <c r="I482" s="974">
        <v>7295.04</v>
      </c>
    </row>
    <row r="483" spans="1:9" x14ac:dyDescent="0.25">
      <c r="A483" s="975" t="str">
        <f>Inek2021A3[[#This Row],[ZPD2]]</f>
        <v>ZP51.16</v>
      </c>
      <c r="B483" s="975" t="str">
        <f>Inek2021A3[[#This Row],[OPSKode]]</f>
        <v>6-004.5f</v>
      </c>
      <c r="C483" s="974">
        <f>Inek2021A3[[#This Row],[Betrag2]]</f>
        <v>8470.08</v>
      </c>
      <c r="D483" s="975" t="s">
        <v>2036</v>
      </c>
      <c r="E483" s="975" t="s">
        <v>2037</v>
      </c>
      <c r="F483" s="975" t="s">
        <v>2074</v>
      </c>
      <c r="G483" s="975" t="s">
        <v>2075</v>
      </c>
      <c r="H483" s="975" t="s">
        <v>2076</v>
      </c>
      <c r="I483" s="974">
        <v>8470.08</v>
      </c>
    </row>
    <row r="484" spans="1:9" x14ac:dyDescent="0.25">
      <c r="A484" s="975" t="str">
        <f>Inek2021A3[[#This Row],[ZPD2]]</f>
        <v>ZP51.17</v>
      </c>
      <c r="B484" s="975" t="str">
        <f>Inek2021A3[[#This Row],[OPSKode]]</f>
        <v>6-004.5g</v>
      </c>
      <c r="C484" s="974">
        <f>Inek2021A3[[#This Row],[Betrag2]]</f>
        <v>10036.799999999999</v>
      </c>
      <c r="D484" s="975" t="s">
        <v>2036</v>
      </c>
      <c r="E484" s="975" t="s">
        <v>2037</v>
      </c>
      <c r="F484" s="975" t="s">
        <v>2077</v>
      </c>
      <c r="G484" s="975" t="s">
        <v>2078</v>
      </c>
      <c r="H484" s="975" t="s">
        <v>2079</v>
      </c>
      <c r="I484" s="974">
        <v>10036.799999999999</v>
      </c>
    </row>
    <row r="485" spans="1:9" x14ac:dyDescent="0.25">
      <c r="A485" s="975" t="str">
        <f>Inek2021A3[[#This Row],[ZPD2]]</f>
        <v>ZP51.18</v>
      </c>
      <c r="B485" s="975" t="str">
        <f>Inek2021A3[[#This Row],[OPSKode]]</f>
        <v>6-004.5h</v>
      </c>
      <c r="C485" s="974">
        <f>Inek2021A3[[#This Row],[Betrag2]]</f>
        <v>12386.88</v>
      </c>
      <c r="D485" s="975" t="s">
        <v>2036</v>
      </c>
      <c r="E485" s="975" t="s">
        <v>2037</v>
      </c>
      <c r="F485" s="975" t="s">
        <v>2080</v>
      </c>
      <c r="G485" s="975" t="s">
        <v>2081</v>
      </c>
      <c r="H485" s="975" t="s">
        <v>2082</v>
      </c>
      <c r="I485" s="974">
        <v>12386.88</v>
      </c>
    </row>
    <row r="486" spans="1:9" x14ac:dyDescent="0.25">
      <c r="A486" s="975" t="str">
        <f>Inek2021A3[[#This Row],[ZPD2]]</f>
        <v>ZP51.19</v>
      </c>
      <c r="B486" s="975" t="str">
        <f>Inek2021A3[[#This Row],[OPSKode]]</f>
        <v>6-004.5j</v>
      </c>
      <c r="C486" s="974">
        <f>Inek2021A3[[#This Row],[Betrag2]]</f>
        <v>14736.96</v>
      </c>
      <c r="D486" s="975" t="s">
        <v>2036</v>
      </c>
      <c r="E486" s="975" t="s">
        <v>2037</v>
      </c>
      <c r="F486" s="975" t="s">
        <v>2083</v>
      </c>
      <c r="G486" s="975" t="s">
        <v>2084</v>
      </c>
      <c r="H486" s="975" t="s">
        <v>2085</v>
      </c>
      <c r="I486" s="974">
        <v>14736.96</v>
      </c>
    </row>
    <row r="487" spans="1:9" x14ac:dyDescent="0.25">
      <c r="A487" s="975" t="str">
        <f>Inek2021A3[[#This Row],[ZPD2]]</f>
        <v>ZP51.20</v>
      </c>
      <c r="B487" s="975" t="str">
        <f>Inek2021A3[[#This Row],[OPSKode]]</f>
        <v>6-004.5k</v>
      </c>
      <c r="C487" s="974">
        <f>Inek2021A3[[#This Row],[Betrag2]]</f>
        <v>17087.04</v>
      </c>
      <c r="D487" s="975" t="s">
        <v>2036</v>
      </c>
      <c r="E487" s="975" t="s">
        <v>2037</v>
      </c>
      <c r="F487" s="975" t="s">
        <v>2086</v>
      </c>
      <c r="G487" s="975" t="s">
        <v>2087</v>
      </c>
      <c r="H487" s="975" t="s">
        <v>2088</v>
      </c>
      <c r="I487" s="974">
        <v>17087.04</v>
      </c>
    </row>
    <row r="488" spans="1:9" x14ac:dyDescent="0.25">
      <c r="A488" s="975" t="str">
        <f>Inek2021A3[[#This Row],[ZPD2]]</f>
        <v>ZP51.21</v>
      </c>
      <c r="B488" s="975" t="str">
        <f>Inek2021A3[[#This Row],[OPSKode]]</f>
        <v>6-004.5m</v>
      </c>
      <c r="C488" s="974">
        <f>Inek2021A3[[#This Row],[Betrag2]]</f>
        <v>20220.48</v>
      </c>
      <c r="D488" s="975" t="s">
        <v>2036</v>
      </c>
      <c r="E488" s="975" t="s">
        <v>2037</v>
      </c>
      <c r="F488" s="975" t="s">
        <v>2089</v>
      </c>
      <c r="G488" s="975" t="s">
        <v>2090</v>
      </c>
      <c r="H488" s="975" t="s">
        <v>2091</v>
      </c>
      <c r="I488" s="974">
        <v>20220.48</v>
      </c>
    </row>
    <row r="489" spans="1:9" x14ac:dyDescent="0.25">
      <c r="A489" s="975" t="str">
        <f>Inek2021A3[[#This Row],[ZPD2]]</f>
        <v>ZP51.22</v>
      </c>
      <c r="B489" s="975" t="str">
        <f>Inek2021A3[[#This Row],[OPSKode]]</f>
        <v>6-004.5n</v>
      </c>
      <c r="C489" s="974">
        <f>Inek2021A3[[#This Row],[Betrag2]]</f>
        <v>24920.639999999999</v>
      </c>
      <c r="D489" s="975" t="s">
        <v>2036</v>
      </c>
      <c r="E489" s="975" t="s">
        <v>2037</v>
      </c>
      <c r="F489" s="975" t="s">
        <v>2092</v>
      </c>
      <c r="G489" s="975" t="s">
        <v>2093</v>
      </c>
      <c r="H489" s="975" t="s">
        <v>2094</v>
      </c>
      <c r="I489" s="974">
        <v>24920.639999999999</v>
      </c>
    </row>
    <row r="490" spans="1:9" x14ac:dyDescent="0.25">
      <c r="A490" s="975" t="str">
        <f>Inek2021A3[[#This Row],[ZPD2]]</f>
        <v>ZP51.23</v>
      </c>
      <c r="B490" s="975" t="str">
        <f>Inek2021A3[[#This Row],[OPSKode]]</f>
        <v>6-004.5p</v>
      </c>
      <c r="C490" s="974">
        <f>Inek2021A3[[#This Row],[Betrag2]]</f>
        <v>29620.799999999999</v>
      </c>
      <c r="D490" s="975" t="s">
        <v>2036</v>
      </c>
      <c r="E490" s="975" t="s">
        <v>2037</v>
      </c>
      <c r="F490" s="975" t="s">
        <v>2095</v>
      </c>
      <c r="G490" s="975" t="s">
        <v>2096</v>
      </c>
      <c r="H490" s="975" t="s">
        <v>2097</v>
      </c>
      <c r="I490" s="974">
        <v>29620.799999999999</v>
      </c>
    </row>
    <row r="491" spans="1:9" x14ac:dyDescent="0.25">
      <c r="A491" s="975" t="str">
        <f>Inek2021A3[[#This Row],[ZPD2]]</f>
        <v>ZP51.24</v>
      </c>
      <c r="B491" s="975" t="str">
        <f>Inek2021A3[[#This Row],[OPSKode]]</f>
        <v>6-004.5q</v>
      </c>
      <c r="C491" s="974">
        <f>Inek2021A3[[#This Row],[Betrag2]]</f>
        <v>34320.959999999999</v>
      </c>
      <c r="D491" s="975" t="s">
        <v>2036</v>
      </c>
      <c r="E491" s="975" t="s">
        <v>2037</v>
      </c>
      <c r="F491" s="975" t="s">
        <v>2098</v>
      </c>
      <c r="G491" s="975" t="s">
        <v>2099</v>
      </c>
      <c r="H491" s="975" t="s">
        <v>2100</v>
      </c>
      <c r="I491" s="974">
        <v>34320.959999999999</v>
      </c>
    </row>
    <row r="492" spans="1:9" x14ac:dyDescent="0.25">
      <c r="A492" s="975" t="str">
        <f>Inek2021A3[[#This Row],[ZPD2]]</f>
        <v>ZP51.25</v>
      </c>
      <c r="B492" s="975" t="str">
        <f>Inek2021A3[[#This Row],[OPSKode]]</f>
        <v>6-004.5r</v>
      </c>
      <c r="C492" s="974">
        <f>Inek2021A3[[#This Row],[Betrag2]]</f>
        <v>39021.120000000003</v>
      </c>
      <c r="D492" s="975" t="s">
        <v>2036</v>
      </c>
      <c r="E492" s="975" t="s">
        <v>2037</v>
      </c>
      <c r="F492" s="975" t="s">
        <v>2101</v>
      </c>
      <c r="G492" s="975" t="s">
        <v>2102</v>
      </c>
      <c r="H492" s="975" t="s">
        <v>2103</v>
      </c>
      <c r="I492" s="974">
        <v>39021.120000000003</v>
      </c>
    </row>
    <row r="493" spans="1:9" x14ac:dyDescent="0.25">
      <c r="A493" s="975" t="str">
        <f>Inek2021A3[[#This Row],[ZPD2]]</f>
        <v>ZP51.26</v>
      </c>
      <c r="B493" s="975" t="str">
        <f>Inek2021A3[[#This Row],[OPSKode]]</f>
        <v>6-004.5s</v>
      </c>
      <c r="C493" s="974">
        <f>Inek2021A3[[#This Row],[Betrag2]]</f>
        <v>43721.279999999999</v>
      </c>
      <c r="D493" s="975" t="s">
        <v>2036</v>
      </c>
      <c r="E493" s="975" t="s">
        <v>2037</v>
      </c>
      <c r="F493" s="975" t="s">
        <v>2104</v>
      </c>
      <c r="G493" s="975" t="s">
        <v>2105</v>
      </c>
      <c r="H493" s="975" t="s">
        <v>2106</v>
      </c>
      <c r="I493" s="974">
        <v>43721.279999999999</v>
      </c>
    </row>
    <row r="494" spans="1:9" x14ac:dyDescent="0.25">
      <c r="A494" s="975" t="str">
        <f>Inek2021A3[[#This Row],[ZPD2]]</f>
        <v>ZP51.27</v>
      </c>
      <c r="B494" s="975" t="str">
        <f>Inek2021A3[[#This Row],[OPSKode]]</f>
        <v>6-004.5t</v>
      </c>
      <c r="C494" s="974">
        <f>Inek2021A3[[#This Row],[Betrag2]]</f>
        <v>48421.440000000002</v>
      </c>
      <c r="D494" s="975" t="s">
        <v>2036</v>
      </c>
      <c r="E494" s="975" t="s">
        <v>2037</v>
      </c>
      <c r="F494" s="975" t="s">
        <v>2107</v>
      </c>
      <c r="G494" s="975" t="s">
        <v>2108</v>
      </c>
      <c r="H494" s="975" t="s">
        <v>2109</v>
      </c>
      <c r="I494" s="974">
        <v>48421.440000000002</v>
      </c>
    </row>
    <row r="495" spans="1:9" x14ac:dyDescent="0.25">
      <c r="A495" s="975" t="str">
        <f>Inek2021A3[[#This Row],[ZPD2]]</f>
        <v>ZP51.28</v>
      </c>
      <c r="B495" s="975" t="str">
        <f>Inek2021A3[[#This Row],[OPSKode]]</f>
        <v>6-004.5u</v>
      </c>
      <c r="C495" s="974">
        <f>Inek2021A3[[#This Row],[Betrag2]]</f>
        <v>53121.599999999999</v>
      </c>
      <c r="D495" s="975" t="s">
        <v>2036</v>
      </c>
      <c r="E495" s="975" t="s">
        <v>2037</v>
      </c>
      <c r="F495" s="975" t="s">
        <v>2110</v>
      </c>
      <c r="G495" s="975" t="s">
        <v>2111</v>
      </c>
      <c r="H495" s="975" t="s">
        <v>2112</v>
      </c>
      <c r="I495" s="974">
        <v>53121.599999999999</v>
      </c>
    </row>
    <row r="496" spans="1:9" x14ac:dyDescent="0.25">
      <c r="C496" s="974"/>
      <c r="D496" s="975" t="s">
        <v>2113</v>
      </c>
      <c r="E496" s="975" t="s">
        <v>2114</v>
      </c>
      <c r="H496" s="975" t="s">
        <v>2115</v>
      </c>
    </row>
    <row r="497" spans="1:9" x14ac:dyDescent="0.25">
      <c r="A497" s="975" t="str">
        <f>Inek2021A3[[#This Row],[ZPD2]]</f>
        <v>ZP53.01</v>
      </c>
      <c r="B497" s="975" t="str">
        <f>Inek2021A3[[#This Row],[OPSKode]]</f>
        <v>6-002.4c</v>
      </c>
      <c r="C497" s="974">
        <f>Inek2021A3[[#This Row],[Betrag2]]</f>
        <v>93.26</v>
      </c>
      <c r="D497" s="975" t="s">
        <v>2113</v>
      </c>
      <c r="E497" s="975" t="s">
        <v>2114</v>
      </c>
      <c r="F497" s="975" t="s">
        <v>2116</v>
      </c>
      <c r="G497" s="975" t="s">
        <v>2117</v>
      </c>
      <c r="H497" s="975" t="s">
        <v>2118</v>
      </c>
      <c r="I497" s="974">
        <v>93.26</v>
      </c>
    </row>
    <row r="498" spans="1:9" x14ac:dyDescent="0.25">
      <c r="A498" s="975" t="str">
        <f>Inek2021A3[[#This Row],[ZPD2]]</f>
        <v>ZP53.02</v>
      </c>
      <c r="B498" s="975" t="str">
        <f>Inek2021A3[[#This Row],[OPSKode]]</f>
        <v>6-002.4d</v>
      </c>
      <c r="C498" s="974">
        <f>Inek2021A3[[#This Row],[Betrag2]]</f>
        <v>121.24</v>
      </c>
      <c r="D498" s="975" t="s">
        <v>2113</v>
      </c>
      <c r="E498" s="975" t="s">
        <v>2114</v>
      </c>
      <c r="F498" s="975" t="s">
        <v>2119</v>
      </c>
      <c r="G498" s="975" t="s">
        <v>2120</v>
      </c>
      <c r="H498" s="975" t="s">
        <v>2121</v>
      </c>
      <c r="I498" s="974">
        <v>121.24</v>
      </c>
    </row>
    <row r="499" spans="1:9" x14ac:dyDescent="0.25">
      <c r="A499" s="975" t="str">
        <f>Inek2021A3[[#This Row],[ZPD2]]</f>
        <v>ZP53.03</v>
      </c>
      <c r="B499" s="975" t="str">
        <f>Inek2021A3[[#This Row],[OPSKode]]</f>
        <v>6-002.4e</v>
      </c>
      <c r="C499" s="974">
        <f>Inek2021A3[[#This Row],[Betrag2]]</f>
        <v>149.22</v>
      </c>
      <c r="D499" s="975" t="s">
        <v>2113</v>
      </c>
      <c r="E499" s="975" t="s">
        <v>2114</v>
      </c>
      <c r="F499" s="975" t="s">
        <v>2122</v>
      </c>
      <c r="G499" s="975" t="s">
        <v>2123</v>
      </c>
      <c r="H499" s="975" t="s">
        <v>2124</v>
      </c>
      <c r="I499" s="974">
        <v>149.22</v>
      </c>
    </row>
    <row r="500" spans="1:9" x14ac:dyDescent="0.25">
      <c r="A500" s="975" t="str">
        <f>Inek2021A3[[#This Row],[ZPD2]]</f>
        <v>ZP53.04</v>
      </c>
      <c r="B500" s="975" t="str">
        <f>Inek2021A3[[#This Row],[OPSKode]]</f>
        <v>6-002.4f</v>
      </c>
      <c r="C500" s="974">
        <f>Inek2021A3[[#This Row],[Betrag2]]</f>
        <v>177.2</v>
      </c>
      <c r="D500" s="975" t="s">
        <v>2113</v>
      </c>
      <c r="E500" s="975" t="s">
        <v>2114</v>
      </c>
      <c r="F500" s="975" t="s">
        <v>2125</v>
      </c>
      <c r="G500" s="975" t="s">
        <v>2126</v>
      </c>
      <c r="H500" s="975" t="s">
        <v>2127</v>
      </c>
      <c r="I500" s="974">
        <v>177.2</v>
      </c>
    </row>
    <row r="501" spans="1:9" x14ac:dyDescent="0.25">
      <c r="A501" s="975" t="str">
        <f>Inek2021A3[[#This Row],[ZPD2]]</f>
        <v>ZP53.05</v>
      </c>
      <c r="B501" s="975" t="str">
        <f>Inek2021A3[[#This Row],[OPSKode]]</f>
        <v>6-002.4g</v>
      </c>
      <c r="C501" s="974">
        <f>Inek2021A3[[#This Row],[Betrag2]]</f>
        <v>205.18</v>
      </c>
      <c r="D501" s="975" t="s">
        <v>2113</v>
      </c>
      <c r="E501" s="975" t="s">
        <v>2114</v>
      </c>
      <c r="F501" s="975" t="s">
        <v>2128</v>
      </c>
      <c r="G501" s="975" t="s">
        <v>2129</v>
      </c>
      <c r="H501" s="975" t="s">
        <v>2130</v>
      </c>
      <c r="I501" s="974">
        <v>205.18</v>
      </c>
    </row>
    <row r="502" spans="1:9" x14ac:dyDescent="0.25">
      <c r="C502" s="974"/>
      <c r="D502" s="975" t="s">
        <v>2131</v>
      </c>
      <c r="E502" s="975" t="s">
        <v>2132</v>
      </c>
      <c r="H502" s="975" t="s">
        <v>2133</v>
      </c>
    </row>
    <row r="503" spans="1:9" x14ac:dyDescent="0.25">
      <c r="A503" s="975" t="str">
        <f>Inek2021A3[[#This Row],[ZPD2]]</f>
        <v>ZP54.01</v>
      </c>
      <c r="B503" s="975" t="str">
        <f>Inek2021A3[[#This Row],[OPSKode]]</f>
        <v>6-005.b0</v>
      </c>
      <c r="C503" s="974">
        <f>Inek2021A3[[#This Row],[Betrag2]]</f>
        <v>775.75</v>
      </c>
      <c r="D503" s="975" t="s">
        <v>2131</v>
      </c>
      <c r="E503" s="975" t="s">
        <v>2132</v>
      </c>
      <c r="F503" s="975" t="s">
        <v>2134</v>
      </c>
      <c r="G503" s="975" t="s">
        <v>2135</v>
      </c>
      <c r="H503" s="975" t="s">
        <v>2136</v>
      </c>
      <c r="I503" s="974">
        <v>775.75</v>
      </c>
    </row>
    <row r="504" spans="1:9" x14ac:dyDescent="0.25">
      <c r="A504" s="975" t="str">
        <f>Inek2021A3[[#This Row],[ZPD2]]</f>
        <v>ZP54.02</v>
      </c>
      <c r="B504" s="975" t="str">
        <f>Inek2021A3[[#This Row],[OPSKode]]</f>
        <v>6-005.b1</v>
      </c>
      <c r="C504" s="974">
        <f>Inek2021A3[[#This Row],[Betrag2]]</f>
        <v>1357.56</v>
      </c>
      <c r="D504" s="975" t="s">
        <v>2131</v>
      </c>
      <c r="E504" s="975" t="s">
        <v>2132</v>
      </c>
      <c r="F504" s="975" t="s">
        <v>2137</v>
      </c>
      <c r="G504" s="975" t="s">
        <v>2138</v>
      </c>
      <c r="H504" s="975" t="s">
        <v>2139</v>
      </c>
      <c r="I504" s="974">
        <v>1357.56</v>
      </c>
    </row>
    <row r="505" spans="1:9" x14ac:dyDescent="0.25">
      <c r="A505" s="975" t="str">
        <f>Inek2021A3[[#This Row],[ZPD2]]</f>
        <v>ZP54.03</v>
      </c>
      <c r="B505" s="975" t="str">
        <f>Inek2021A3[[#This Row],[OPSKode]]</f>
        <v>6-005.b2</v>
      </c>
      <c r="C505" s="974">
        <f>Inek2021A3[[#This Row],[Betrag2]]</f>
        <v>1939.37</v>
      </c>
      <c r="D505" s="975" t="s">
        <v>2131</v>
      </c>
      <c r="E505" s="975" t="s">
        <v>2132</v>
      </c>
      <c r="F505" s="975" t="s">
        <v>2140</v>
      </c>
      <c r="G505" s="975" t="s">
        <v>2141</v>
      </c>
      <c r="H505" s="975" t="s">
        <v>2142</v>
      </c>
      <c r="I505" s="974">
        <v>1939.37</v>
      </c>
    </row>
    <row r="506" spans="1:9" x14ac:dyDescent="0.25">
      <c r="A506" s="975" t="str">
        <f>Inek2021A3[[#This Row],[ZPD2]]</f>
        <v>ZP54.04</v>
      </c>
      <c r="B506" s="975" t="str">
        <f>Inek2021A3[[#This Row],[OPSKode]]</f>
        <v>6-005.b3</v>
      </c>
      <c r="C506" s="974">
        <f>Inek2021A3[[#This Row],[Betrag2]]</f>
        <v>2521.1799999999998</v>
      </c>
      <c r="D506" s="975" t="s">
        <v>2131</v>
      </c>
      <c r="E506" s="975" t="s">
        <v>2132</v>
      </c>
      <c r="F506" s="975" t="s">
        <v>2143</v>
      </c>
      <c r="G506" s="975" t="s">
        <v>2144</v>
      </c>
      <c r="H506" s="975" t="s">
        <v>2145</v>
      </c>
      <c r="I506" s="974">
        <v>2521.1799999999998</v>
      </c>
    </row>
    <row r="507" spans="1:9" x14ac:dyDescent="0.25">
      <c r="A507" s="975" t="str">
        <f>Inek2021A3[[#This Row],[ZPD2]]</f>
        <v>ZP54.05</v>
      </c>
      <c r="B507" s="975" t="str">
        <f>Inek2021A3[[#This Row],[OPSKode]]</f>
        <v>6-005.b4</v>
      </c>
      <c r="C507" s="974">
        <f>Inek2021A3[[#This Row],[Betrag2]]</f>
        <v>3102.99</v>
      </c>
      <c r="D507" s="975" t="s">
        <v>2131</v>
      </c>
      <c r="E507" s="975" t="s">
        <v>2132</v>
      </c>
      <c r="F507" s="975" t="s">
        <v>2146</v>
      </c>
      <c r="G507" s="975" t="s">
        <v>2147</v>
      </c>
      <c r="H507" s="975" t="s">
        <v>2148</v>
      </c>
      <c r="I507" s="974">
        <v>3102.99</v>
      </c>
    </row>
    <row r="508" spans="1:9" x14ac:dyDescent="0.25">
      <c r="A508" s="975" t="str">
        <f>Inek2021A3[[#This Row],[ZPD2]]</f>
        <v>ZP54.06</v>
      </c>
      <c r="B508" s="975" t="str">
        <f>Inek2021A3[[#This Row],[OPSKode]]</f>
        <v>6-005.b5</v>
      </c>
      <c r="C508" s="974">
        <f>Inek2021A3[[#This Row],[Betrag2]]</f>
        <v>3684.8</v>
      </c>
      <c r="D508" s="975" t="s">
        <v>2131</v>
      </c>
      <c r="E508" s="975" t="s">
        <v>2132</v>
      </c>
      <c r="F508" s="975" t="s">
        <v>2149</v>
      </c>
      <c r="G508" s="975" t="s">
        <v>2150</v>
      </c>
      <c r="H508" s="975" t="s">
        <v>2151</v>
      </c>
      <c r="I508" s="974">
        <v>3684.8</v>
      </c>
    </row>
    <row r="509" spans="1:9" x14ac:dyDescent="0.25">
      <c r="A509" s="975" t="str">
        <f>Inek2021A3[[#This Row],[ZPD2]]</f>
        <v>ZP54.07</v>
      </c>
      <c r="B509" s="975" t="str">
        <f>Inek2021A3[[#This Row],[OPSKode]]</f>
        <v>6-005.b6</v>
      </c>
      <c r="C509" s="974">
        <f>Inek2021A3[[#This Row],[Betrag2]]</f>
        <v>4266.6099999999997</v>
      </c>
      <c r="D509" s="975" t="s">
        <v>2131</v>
      </c>
      <c r="E509" s="975" t="s">
        <v>2132</v>
      </c>
      <c r="F509" s="975" t="s">
        <v>2152</v>
      </c>
      <c r="G509" s="975" t="s">
        <v>2153</v>
      </c>
      <c r="H509" s="975" t="s">
        <v>2154</v>
      </c>
      <c r="I509" s="974">
        <v>4266.6099999999997</v>
      </c>
    </row>
    <row r="510" spans="1:9" x14ac:dyDescent="0.25">
      <c r="A510" s="975" t="str">
        <f>Inek2021A3[[#This Row],[ZPD2]]</f>
        <v>ZP54.08</v>
      </c>
      <c r="B510" s="975" t="str">
        <f>Inek2021A3[[#This Row],[OPSKode]]</f>
        <v>6-005.b7</v>
      </c>
      <c r="C510" s="974">
        <f>Inek2021A3[[#This Row],[Betrag2]]</f>
        <v>4848.42</v>
      </c>
      <c r="D510" s="975" t="s">
        <v>2131</v>
      </c>
      <c r="E510" s="975" t="s">
        <v>2132</v>
      </c>
      <c r="F510" s="975" t="s">
        <v>2155</v>
      </c>
      <c r="G510" s="975" t="s">
        <v>2156</v>
      </c>
      <c r="H510" s="975" t="s">
        <v>2157</v>
      </c>
      <c r="I510" s="974">
        <v>4848.42</v>
      </c>
    </row>
    <row r="511" spans="1:9" x14ac:dyDescent="0.25">
      <c r="A511" s="975" t="str">
        <f>Inek2021A3[[#This Row],[ZPD2]]</f>
        <v>ZP54.09</v>
      </c>
      <c r="B511" s="975" t="str">
        <f>Inek2021A3[[#This Row],[OPSKode]]</f>
        <v>6-005.b8</v>
      </c>
      <c r="C511" s="974">
        <f>Inek2021A3[[#This Row],[Betrag2]]</f>
        <v>5430.23</v>
      </c>
      <c r="D511" s="975" t="s">
        <v>2131</v>
      </c>
      <c r="E511" s="975" t="s">
        <v>2132</v>
      </c>
      <c r="F511" s="975" t="s">
        <v>2158</v>
      </c>
      <c r="G511" s="975" t="s">
        <v>2159</v>
      </c>
      <c r="H511" s="975" t="s">
        <v>2160</v>
      </c>
      <c r="I511" s="974">
        <v>5430.23</v>
      </c>
    </row>
    <row r="512" spans="1:9" x14ac:dyDescent="0.25">
      <c r="A512" s="975" t="str">
        <f>Inek2021A3[[#This Row],[ZPD2]]</f>
        <v>ZP54.10</v>
      </c>
      <c r="B512" s="975" t="str">
        <f>Inek2021A3[[#This Row],[OPSKode]]</f>
        <v>6-005.b9</v>
      </c>
      <c r="C512" s="974">
        <f>Inek2021A3[[#This Row],[Betrag2]]</f>
        <v>6205.97</v>
      </c>
      <c r="D512" s="975" t="s">
        <v>2131</v>
      </c>
      <c r="E512" s="975" t="s">
        <v>2132</v>
      </c>
      <c r="F512" s="975" t="s">
        <v>2161</v>
      </c>
      <c r="G512" s="975" t="s">
        <v>2162</v>
      </c>
      <c r="H512" s="975" t="s">
        <v>2163</v>
      </c>
      <c r="I512" s="974">
        <v>6205.97</v>
      </c>
    </row>
    <row r="513" spans="1:9" x14ac:dyDescent="0.25">
      <c r="A513" s="975" t="str">
        <f>Inek2021A3[[#This Row],[ZPD2]]</f>
        <v>ZP54.11</v>
      </c>
      <c r="B513" s="975" t="str">
        <f>Inek2021A3[[#This Row],[OPSKode]]</f>
        <v>6-005.ba</v>
      </c>
      <c r="C513" s="974">
        <f>Inek2021A3[[#This Row],[Betrag2]]</f>
        <v>7369.59</v>
      </c>
      <c r="D513" s="975" t="s">
        <v>2131</v>
      </c>
      <c r="E513" s="975" t="s">
        <v>2132</v>
      </c>
      <c r="F513" s="975" t="s">
        <v>2164</v>
      </c>
      <c r="G513" s="975" t="s">
        <v>2165</v>
      </c>
      <c r="H513" s="975" t="s">
        <v>2166</v>
      </c>
      <c r="I513" s="974">
        <v>7369.59</v>
      </c>
    </row>
    <row r="514" spans="1:9" x14ac:dyDescent="0.25">
      <c r="A514" s="975" t="str">
        <f>Inek2021A3[[#This Row],[ZPD2]]</f>
        <v>ZP54.12</v>
      </c>
      <c r="B514" s="975" t="str">
        <f>Inek2021A3[[#This Row],[OPSKode]]</f>
        <v>6-005.bb</v>
      </c>
      <c r="C514" s="974">
        <f>Inek2021A3[[#This Row],[Betrag2]]</f>
        <v>8533.2099999999991</v>
      </c>
      <c r="D514" s="975" t="s">
        <v>2131</v>
      </c>
      <c r="E514" s="975" t="s">
        <v>2132</v>
      </c>
      <c r="F514" s="975" t="s">
        <v>2167</v>
      </c>
      <c r="G514" s="975" t="s">
        <v>2168</v>
      </c>
      <c r="H514" s="975" t="s">
        <v>2169</v>
      </c>
      <c r="I514" s="974">
        <v>8533.2099999999991</v>
      </c>
    </row>
    <row r="515" spans="1:9" x14ac:dyDescent="0.25">
      <c r="A515" s="975" t="str">
        <f>Inek2021A3[[#This Row],[ZPD2]]</f>
        <v>ZP54.13</v>
      </c>
      <c r="B515" s="975" t="str">
        <f>Inek2021A3[[#This Row],[OPSKode]]</f>
        <v>6-005.bc</v>
      </c>
      <c r="C515" s="974">
        <f>Inek2021A3[[#This Row],[Betrag2]]</f>
        <v>9696.83</v>
      </c>
      <c r="D515" s="975" t="s">
        <v>2131</v>
      </c>
      <c r="E515" s="975" t="s">
        <v>2132</v>
      </c>
      <c r="F515" s="975" t="s">
        <v>2170</v>
      </c>
      <c r="G515" s="975" t="s">
        <v>2171</v>
      </c>
      <c r="H515" s="975" t="s">
        <v>2172</v>
      </c>
      <c r="I515" s="974">
        <v>9696.83</v>
      </c>
    </row>
    <row r="516" spans="1:9" x14ac:dyDescent="0.25">
      <c r="A516" s="975" t="str">
        <f>Inek2021A3[[#This Row],[ZPD2]]</f>
        <v>ZP54.14</v>
      </c>
      <c r="B516" s="975" t="str">
        <f>Inek2021A3[[#This Row],[OPSKode]]</f>
        <v>6-005.bd</v>
      </c>
      <c r="C516" s="974">
        <f>Inek2021A3[[#This Row],[Betrag2]]</f>
        <v>10860.45</v>
      </c>
      <c r="D516" s="975" t="s">
        <v>2131</v>
      </c>
      <c r="E516" s="975" t="s">
        <v>2132</v>
      </c>
      <c r="F516" s="975" t="s">
        <v>2173</v>
      </c>
      <c r="G516" s="975" t="s">
        <v>2174</v>
      </c>
      <c r="H516" s="975" t="s">
        <v>2175</v>
      </c>
      <c r="I516" s="974">
        <v>10860.45</v>
      </c>
    </row>
    <row r="517" spans="1:9" x14ac:dyDescent="0.25">
      <c r="A517" s="975" t="str">
        <f>Inek2021A3[[#This Row],[ZPD2]]</f>
        <v>ZP54.15</v>
      </c>
      <c r="B517" s="975" t="str">
        <f>Inek2021A3[[#This Row],[OPSKode]]</f>
        <v>6-005.be</v>
      </c>
      <c r="C517" s="974">
        <f>Inek2021A3[[#This Row],[Betrag2]]</f>
        <v>12024.07</v>
      </c>
      <c r="D517" s="975" t="s">
        <v>2131</v>
      </c>
      <c r="E517" s="975" t="s">
        <v>2132</v>
      </c>
      <c r="F517" s="975" t="s">
        <v>2176</v>
      </c>
      <c r="G517" s="975" t="s">
        <v>2177</v>
      </c>
      <c r="H517" s="975" t="s">
        <v>649</v>
      </c>
      <c r="I517" s="974">
        <v>12024.07</v>
      </c>
    </row>
    <row r="518" spans="1:9" x14ac:dyDescent="0.25">
      <c r="A518" s="975" t="str">
        <f>Inek2021A3[[#This Row],[ZPD2]]</f>
        <v>ZP54.16</v>
      </c>
      <c r="B518" s="975" t="str">
        <f>Inek2021A3[[#This Row],[OPSKode]]</f>
        <v>6-005.bf</v>
      </c>
      <c r="C518" s="974">
        <f>Inek2021A3[[#This Row],[Betrag2]]</f>
        <v>13187.69</v>
      </c>
      <c r="D518" s="975" t="s">
        <v>2131</v>
      </c>
      <c r="E518" s="975" t="s">
        <v>2132</v>
      </c>
      <c r="F518" s="975" t="s">
        <v>2178</v>
      </c>
      <c r="G518" s="975" t="s">
        <v>2179</v>
      </c>
      <c r="H518" s="975" t="s">
        <v>652</v>
      </c>
      <c r="I518" s="974">
        <v>13187.69</v>
      </c>
    </row>
    <row r="519" spans="1:9" x14ac:dyDescent="0.25">
      <c r="A519" s="975" t="str">
        <f>Inek2021A3[[#This Row],[ZPD2]]</f>
        <v>ZP54.17</v>
      </c>
      <c r="B519" s="975" t="str">
        <f>Inek2021A3[[#This Row],[OPSKode]]</f>
        <v>6-005.bg</v>
      </c>
      <c r="C519" s="974">
        <f>Inek2021A3[[#This Row],[Betrag2]]</f>
        <v>14351.31</v>
      </c>
      <c r="D519" s="975" t="s">
        <v>2131</v>
      </c>
      <c r="E519" s="975" t="s">
        <v>2132</v>
      </c>
      <c r="F519" s="975" t="s">
        <v>2180</v>
      </c>
      <c r="G519" s="975" t="s">
        <v>2181</v>
      </c>
      <c r="H519" s="975" t="s">
        <v>655</v>
      </c>
      <c r="I519" s="974">
        <v>14351.31</v>
      </c>
    </row>
    <row r="520" spans="1:9" x14ac:dyDescent="0.25">
      <c r="A520" s="975" t="str">
        <f>Inek2021A3[[#This Row],[ZPD2]]</f>
        <v>ZP54.18</v>
      </c>
      <c r="B520" s="975" t="str">
        <f>Inek2021A3[[#This Row],[OPSKode]]</f>
        <v>6-005.bh</v>
      </c>
      <c r="C520" s="974">
        <f>Inek2021A3[[#This Row],[Betrag2]]</f>
        <v>15514.93</v>
      </c>
      <c r="D520" s="975" t="s">
        <v>2131</v>
      </c>
      <c r="E520" s="975" t="s">
        <v>2132</v>
      </c>
      <c r="F520" s="975" t="s">
        <v>2182</v>
      </c>
      <c r="G520" s="975" t="s">
        <v>2183</v>
      </c>
      <c r="H520" s="975" t="s">
        <v>658</v>
      </c>
      <c r="I520" s="974">
        <v>15514.93</v>
      </c>
    </row>
    <row r="521" spans="1:9" x14ac:dyDescent="0.25">
      <c r="A521" s="975" t="str">
        <f>Inek2021A3[[#This Row],[ZPD2]]</f>
        <v>ZP54.19</v>
      </c>
      <c r="B521" s="975" t="str">
        <f>Inek2021A3[[#This Row],[OPSKode]]</f>
        <v>6-005.bj</v>
      </c>
      <c r="C521" s="974">
        <f>Inek2021A3[[#This Row],[Betrag2]]</f>
        <v>16678.55</v>
      </c>
      <c r="D521" s="975" t="s">
        <v>2131</v>
      </c>
      <c r="E521" s="975" t="s">
        <v>2132</v>
      </c>
      <c r="F521" s="975" t="s">
        <v>2184</v>
      </c>
      <c r="G521" s="975" t="s">
        <v>2185</v>
      </c>
      <c r="H521" s="975" t="s">
        <v>2186</v>
      </c>
      <c r="I521" s="974">
        <v>16678.55</v>
      </c>
    </row>
    <row r="522" spans="1:9" x14ac:dyDescent="0.25">
      <c r="C522" s="974"/>
      <c r="D522" s="975" t="s">
        <v>2187</v>
      </c>
      <c r="E522" s="975" t="s">
        <v>2188</v>
      </c>
      <c r="H522" s="975" t="s">
        <v>2189</v>
      </c>
    </row>
    <row r="523" spans="1:9" x14ac:dyDescent="0.25">
      <c r="A523" s="975" t="str">
        <f>Inek2021A3[[#This Row],[ZPD2]]</f>
        <v>ZP56.01</v>
      </c>
      <c r="B523" s="975" t="str">
        <f>Inek2021A3[[#This Row],[OPSKode]]</f>
        <v>6-005.e0</v>
      </c>
      <c r="C523" s="974">
        <f>Inek2021A3[[#This Row],[Betrag2]]</f>
        <v>966.85</v>
      </c>
      <c r="D523" s="975" t="s">
        <v>2187</v>
      </c>
      <c r="E523" s="975" t="s">
        <v>2188</v>
      </c>
      <c r="F523" s="975" t="s">
        <v>2190</v>
      </c>
      <c r="G523" s="975" t="s">
        <v>2191</v>
      </c>
      <c r="H523" s="975" t="s">
        <v>2192</v>
      </c>
      <c r="I523" s="974">
        <v>966.85</v>
      </c>
    </row>
    <row r="524" spans="1:9" x14ac:dyDescent="0.25">
      <c r="A524" s="975" t="str">
        <f>Inek2021A3[[#This Row],[ZPD2]]</f>
        <v>ZP56.02</v>
      </c>
      <c r="B524" s="975" t="str">
        <f>Inek2021A3[[#This Row],[OPSKode]]</f>
        <v>6-005.e1</v>
      </c>
      <c r="C524" s="974">
        <f>Inek2021A3[[#This Row],[Betrag2]]</f>
        <v>1933.69</v>
      </c>
      <c r="D524" s="975" t="s">
        <v>2187</v>
      </c>
      <c r="E524" s="975" t="s">
        <v>2188</v>
      </c>
      <c r="F524" s="975" t="s">
        <v>2193</v>
      </c>
      <c r="G524" s="975" t="s">
        <v>2194</v>
      </c>
      <c r="H524" s="975" t="s">
        <v>2195</v>
      </c>
      <c r="I524" s="974">
        <v>1933.69</v>
      </c>
    </row>
    <row r="525" spans="1:9" x14ac:dyDescent="0.25">
      <c r="A525" s="975" t="str">
        <f>Inek2021A3[[#This Row],[ZPD2]]</f>
        <v>ZP56.03</v>
      </c>
      <c r="B525" s="975" t="str">
        <f>Inek2021A3[[#This Row],[OPSKode]]</f>
        <v>6-005.e2</v>
      </c>
      <c r="C525" s="974">
        <f>Inek2021A3[[#This Row],[Betrag2]]</f>
        <v>3383.96</v>
      </c>
      <c r="D525" s="975" t="s">
        <v>2187</v>
      </c>
      <c r="E525" s="975" t="s">
        <v>2188</v>
      </c>
      <c r="F525" s="975" t="s">
        <v>2196</v>
      </c>
      <c r="G525" s="975" t="s">
        <v>2197</v>
      </c>
      <c r="H525" s="975" t="s">
        <v>2198</v>
      </c>
      <c r="I525" s="974">
        <v>3383.96</v>
      </c>
    </row>
    <row r="526" spans="1:9" x14ac:dyDescent="0.25">
      <c r="A526" s="975" t="str">
        <f>Inek2021A3[[#This Row],[ZPD2]]</f>
        <v>ZP56.04</v>
      </c>
      <c r="B526" s="975" t="str">
        <f>Inek2021A3[[#This Row],[OPSKode]]</f>
        <v>6-005.e3</v>
      </c>
      <c r="C526" s="974">
        <f>Inek2021A3[[#This Row],[Betrag2]]</f>
        <v>4834.2299999999996</v>
      </c>
      <c r="D526" s="975" t="s">
        <v>2187</v>
      </c>
      <c r="E526" s="975" t="s">
        <v>2188</v>
      </c>
      <c r="F526" s="975" t="s">
        <v>2199</v>
      </c>
      <c r="G526" s="975" t="s">
        <v>2200</v>
      </c>
      <c r="H526" s="975" t="s">
        <v>2201</v>
      </c>
      <c r="I526" s="974">
        <v>4834.2299999999996</v>
      </c>
    </row>
    <row r="527" spans="1:9" x14ac:dyDescent="0.25">
      <c r="A527" s="975" t="str">
        <f>Inek2021A3[[#This Row],[ZPD2]]</f>
        <v>ZP56.05</v>
      </c>
      <c r="B527" s="975" t="str">
        <f>Inek2021A3[[#This Row],[OPSKode]]</f>
        <v>6-005.e4</v>
      </c>
      <c r="C527" s="974">
        <f>Inek2021A3[[#This Row],[Betrag2]]</f>
        <v>6284.5</v>
      </c>
      <c r="D527" s="975" t="s">
        <v>2187</v>
      </c>
      <c r="E527" s="975" t="s">
        <v>2188</v>
      </c>
      <c r="F527" s="975" t="s">
        <v>2202</v>
      </c>
      <c r="G527" s="975" t="s">
        <v>2203</v>
      </c>
      <c r="H527" s="975" t="s">
        <v>2204</v>
      </c>
      <c r="I527" s="974">
        <v>6284.5</v>
      </c>
    </row>
    <row r="528" spans="1:9" x14ac:dyDescent="0.25">
      <c r="A528" s="975" t="str">
        <f>Inek2021A3[[#This Row],[ZPD2]]</f>
        <v>ZP56.06</v>
      </c>
      <c r="B528" s="975" t="str">
        <f>Inek2021A3[[#This Row],[OPSKode]]</f>
        <v>6-005.e5</v>
      </c>
      <c r="C528" s="974">
        <f>Inek2021A3[[#This Row],[Betrag2]]</f>
        <v>7734.77</v>
      </c>
      <c r="D528" s="975" t="s">
        <v>2187</v>
      </c>
      <c r="E528" s="975" t="s">
        <v>2188</v>
      </c>
      <c r="F528" s="975" t="s">
        <v>2205</v>
      </c>
      <c r="G528" s="975" t="s">
        <v>2206</v>
      </c>
      <c r="H528" s="975" t="s">
        <v>2207</v>
      </c>
      <c r="I528" s="974">
        <v>7734.77</v>
      </c>
    </row>
    <row r="529" spans="1:9" x14ac:dyDescent="0.25">
      <c r="A529" s="975" t="str">
        <f>Inek2021A3[[#This Row],[ZPD2]]</f>
        <v>ZP56.07</v>
      </c>
      <c r="B529" s="975" t="str">
        <f>Inek2021A3[[#This Row],[OPSKode]]</f>
        <v>6-005.e6</v>
      </c>
      <c r="C529" s="974">
        <f>Inek2021A3[[#This Row],[Betrag2]]</f>
        <v>9185.0400000000009</v>
      </c>
      <c r="D529" s="975" t="s">
        <v>2187</v>
      </c>
      <c r="E529" s="975" t="s">
        <v>2188</v>
      </c>
      <c r="F529" s="975" t="s">
        <v>2208</v>
      </c>
      <c r="G529" s="975" t="s">
        <v>2209</v>
      </c>
      <c r="H529" s="975" t="s">
        <v>2210</v>
      </c>
      <c r="I529" s="974">
        <v>9185.0400000000009</v>
      </c>
    </row>
    <row r="530" spans="1:9" x14ac:dyDescent="0.25">
      <c r="A530" s="975" t="str">
        <f>Inek2021A3[[#This Row],[ZPD2]]</f>
        <v>ZP56.08</v>
      </c>
      <c r="B530" s="975" t="str">
        <f>Inek2021A3[[#This Row],[OPSKode]]</f>
        <v>6-005.e7</v>
      </c>
      <c r="C530" s="974">
        <f>Inek2021A3[[#This Row],[Betrag2]]</f>
        <v>10635.31</v>
      </c>
      <c r="D530" s="975" t="s">
        <v>2187</v>
      </c>
      <c r="E530" s="975" t="s">
        <v>2188</v>
      </c>
      <c r="F530" s="975" t="s">
        <v>2211</v>
      </c>
      <c r="G530" s="975" t="s">
        <v>2212</v>
      </c>
      <c r="H530" s="975" t="s">
        <v>2213</v>
      </c>
      <c r="I530" s="974">
        <v>10635.31</v>
      </c>
    </row>
    <row r="531" spans="1:9" x14ac:dyDescent="0.25">
      <c r="A531" s="975" t="str">
        <f>Inek2021A3[[#This Row],[ZPD2]]</f>
        <v>ZP56.09</v>
      </c>
      <c r="B531" s="975" t="str">
        <f>Inek2021A3[[#This Row],[OPSKode]]</f>
        <v>6-005.e8</v>
      </c>
      <c r="C531" s="974">
        <f>Inek2021A3[[#This Row],[Betrag2]]</f>
        <v>12022.73</v>
      </c>
      <c r="D531" s="975" t="s">
        <v>2187</v>
      </c>
      <c r="E531" s="975" t="s">
        <v>2188</v>
      </c>
      <c r="F531" s="975" t="s">
        <v>2214</v>
      </c>
      <c r="G531" s="975" t="s">
        <v>2215</v>
      </c>
      <c r="H531" s="975" t="s">
        <v>2216</v>
      </c>
      <c r="I531" s="974">
        <v>12022.73</v>
      </c>
    </row>
    <row r="532" spans="1:9" x14ac:dyDescent="0.25">
      <c r="A532" s="975" t="str">
        <f>Inek2021A3[[#This Row],[ZPD2]]</f>
        <v>ZP56.10</v>
      </c>
      <c r="B532" s="975" t="str">
        <f>Inek2021A3[[#This Row],[OPSKode]]</f>
        <v>6-005.e9</v>
      </c>
      <c r="C532" s="974">
        <f>Inek2021A3[[#This Row],[Betrag2]]</f>
        <v>13535.84</v>
      </c>
      <c r="D532" s="975" t="s">
        <v>2187</v>
      </c>
      <c r="E532" s="975" t="s">
        <v>2188</v>
      </c>
      <c r="F532" s="975" t="s">
        <v>2217</v>
      </c>
      <c r="G532" s="975" t="s">
        <v>2218</v>
      </c>
      <c r="H532" s="975" t="s">
        <v>2219</v>
      </c>
      <c r="I532" s="974">
        <v>13535.84</v>
      </c>
    </row>
    <row r="533" spans="1:9" x14ac:dyDescent="0.25">
      <c r="A533" s="975" t="str">
        <f>Inek2021A3[[#This Row],[ZPD2]]</f>
        <v>ZP56.11</v>
      </c>
      <c r="B533" s="975" t="str">
        <f>Inek2021A3[[#This Row],[OPSKode]]</f>
        <v>6-005.ea</v>
      </c>
      <c r="C533" s="974">
        <f>Inek2021A3[[#This Row],[Betrag2]]</f>
        <v>15469.54</v>
      </c>
      <c r="D533" s="975" t="s">
        <v>2187</v>
      </c>
      <c r="E533" s="975" t="s">
        <v>2188</v>
      </c>
      <c r="F533" s="975" t="s">
        <v>2220</v>
      </c>
      <c r="G533" s="975" t="s">
        <v>2221</v>
      </c>
      <c r="H533" s="975" t="s">
        <v>2124</v>
      </c>
      <c r="I533" s="974">
        <v>15469.54</v>
      </c>
    </row>
    <row r="534" spans="1:9" x14ac:dyDescent="0.25">
      <c r="A534" s="975" t="str">
        <f>Inek2021A3[[#This Row],[ZPD2]]</f>
        <v>ZP56.12</v>
      </c>
      <c r="B534" s="975" t="str">
        <f>Inek2021A3[[#This Row],[OPSKode]]</f>
        <v>6-005.eb</v>
      </c>
      <c r="C534" s="974">
        <f>Inek2021A3[[#This Row],[Betrag2]]</f>
        <v>18370.07</v>
      </c>
      <c r="D534" s="975" t="s">
        <v>2187</v>
      </c>
      <c r="E534" s="975" t="s">
        <v>2188</v>
      </c>
      <c r="F534" s="975" t="s">
        <v>2222</v>
      </c>
      <c r="G534" s="975" t="s">
        <v>2223</v>
      </c>
      <c r="H534" s="975" t="s">
        <v>2127</v>
      </c>
      <c r="I534" s="974">
        <v>18370.07</v>
      </c>
    </row>
    <row r="535" spans="1:9" x14ac:dyDescent="0.25">
      <c r="A535" s="975" t="str">
        <f>Inek2021A3[[#This Row],[ZPD2]]</f>
        <v>ZP56.13</v>
      </c>
      <c r="B535" s="975" t="str">
        <f>Inek2021A3[[#This Row],[OPSKode]]</f>
        <v>6-005.ec</v>
      </c>
      <c r="C535" s="974">
        <f>Inek2021A3[[#This Row],[Betrag2]]</f>
        <v>21270.61</v>
      </c>
      <c r="D535" s="975" t="s">
        <v>2187</v>
      </c>
      <c r="E535" s="975" t="s">
        <v>2188</v>
      </c>
      <c r="F535" s="975" t="s">
        <v>2224</v>
      </c>
      <c r="G535" s="975" t="s">
        <v>2225</v>
      </c>
      <c r="H535" s="975" t="s">
        <v>2226</v>
      </c>
      <c r="I535" s="974">
        <v>21270.61</v>
      </c>
    </row>
    <row r="536" spans="1:9" x14ac:dyDescent="0.25">
      <c r="A536" s="975" t="str">
        <f>Inek2021A3[[#This Row],[ZPD2]]</f>
        <v>ZP56.14</v>
      </c>
      <c r="B536" s="975" t="str">
        <f>Inek2021A3[[#This Row],[OPSKode]]</f>
        <v>6-005.ed</v>
      </c>
      <c r="C536" s="974">
        <f>Inek2021A3[[#This Row],[Betrag2]]</f>
        <v>25138</v>
      </c>
      <c r="D536" s="975" t="s">
        <v>2187</v>
      </c>
      <c r="E536" s="975" t="s">
        <v>2188</v>
      </c>
      <c r="F536" s="975" t="s">
        <v>2227</v>
      </c>
      <c r="G536" s="975" t="s">
        <v>2228</v>
      </c>
      <c r="H536" s="975" t="s">
        <v>2229</v>
      </c>
      <c r="I536" s="974">
        <v>25138</v>
      </c>
    </row>
    <row r="537" spans="1:9" x14ac:dyDescent="0.25">
      <c r="A537" s="975" t="str">
        <f>Inek2021A3[[#This Row],[ZPD2]]</f>
        <v>ZP56.15</v>
      </c>
      <c r="B537" s="975" t="str">
        <f>Inek2021A3[[#This Row],[OPSKode]]</f>
        <v>6-005.ee</v>
      </c>
      <c r="C537" s="974">
        <f>Inek2021A3[[#This Row],[Betrag2]]</f>
        <v>30939.07</v>
      </c>
      <c r="D537" s="975" t="s">
        <v>2187</v>
      </c>
      <c r="E537" s="975" t="s">
        <v>2188</v>
      </c>
      <c r="F537" s="975" t="s">
        <v>2230</v>
      </c>
      <c r="G537" s="975" t="s">
        <v>2231</v>
      </c>
      <c r="H537" s="975" t="s">
        <v>2232</v>
      </c>
      <c r="I537" s="974">
        <v>30939.07</v>
      </c>
    </row>
    <row r="538" spans="1:9" x14ac:dyDescent="0.25">
      <c r="A538" s="975" t="str">
        <f>Inek2021A3[[#This Row],[ZPD2]]</f>
        <v>ZP56.16</v>
      </c>
      <c r="B538" s="975" t="str">
        <f>Inek2021A3[[#This Row],[OPSKode]]</f>
        <v>6-005.ef</v>
      </c>
      <c r="C538" s="974">
        <f>Inek2021A3[[#This Row],[Betrag2]]</f>
        <v>36740.15</v>
      </c>
      <c r="D538" s="975" t="s">
        <v>2187</v>
      </c>
      <c r="E538" s="975" t="s">
        <v>2188</v>
      </c>
      <c r="F538" s="975" t="s">
        <v>2233</v>
      </c>
      <c r="G538" s="975" t="s">
        <v>2234</v>
      </c>
      <c r="H538" s="975" t="s">
        <v>2235</v>
      </c>
      <c r="I538" s="974">
        <v>36740.15</v>
      </c>
    </row>
    <row r="539" spans="1:9" x14ac:dyDescent="0.25">
      <c r="A539" s="975" t="str">
        <f>Inek2021A3[[#This Row],[ZPD2]]</f>
        <v>ZP56.17</v>
      </c>
      <c r="B539" s="975" t="str">
        <f>Inek2021A3[[#This Row],[OPSKode]]</f>
        <v>6-005.eg</v>
      </c>
      <c r="C539" s="974">
        <f>Inek2021A3[[#This Row],[Betrag2]]</f>
        <v>42541.22</v>
      </c>
      <c r="D539" s="975" t="s">
        <v>2187</v>
      </c>
      <c r="E539" s="975" t="s">
        <v>2188</v>
      </c>
      <c r="F539" s="975" t="s">
        <v>2236</v>
      </c>
      <c r="G539" s="975" t="s">
        <v>2237</v>
      </c>
      <c r="H539" s="975" t="s">
        <v>2238</v>
      </c>
      <c r="I539" s="974">
        <v>42541.22</v>
      </c>
    </row>
    <row r="540" spans="1:9" x14ac:dyDescent="0.25">
      <c r="A540" s="975" t="str">
        <f>Inek2021A3[[#This Row],[ZPD2]]</f>
        <v>ZP56.18</v>
      </c>
      <c r="B540" s="975" t="str">
        <f>Inek2021A3[[#This Row],[OPSKode]]</f>
        <v>6-005.eh</v>
      </c>
      <c r="C540" s="974">
        <f>Inek2021A3[[#This Row],[Betrag2]]</f>
        <v>48342.3</v>
      </c>
      <c r="D540" s="975" t="s">
        <v>2187</v>
      </c>
      <c r="E540" s="975" t="s">
        <v>2188</v>
      </c>
      <c r="F540" s="975" t="s">
        <v>2239</v>
      </c>
      <c r="G540" s="975" t="s">
        <v>2240</v>
      </c>
      <c r="H540" s="975" t="s">
        <v>2241</v>
      </c>
      <c r="I540" s="974">
        <v>48342.3</v>
      </c>
    </row>
    <row r="541" spans="1:9" x14ac:dyDescent="0.25">
      <c r="A541" s="975" t="str">
        <f>Inek2021A3[[#This Row],[ZPD2]]</f>
        <v>ZP56.19</v>
      </c>
      <c r="B541" s="975" t="str">
        <f>Inek2021A3[[#This Row],[OPSKode]]</f>
        <v>6-005.ej</v>
      </c>
      <c r="C541" s="974">
        <f>Inek2021A3[[#This Row],[Betrag2]]</f>
        <v>54143.38</v>
      </c>
      <c r="D541" s="975" t="s">
        <v>2187</v>
      </c>
      <c r="E541" s="975" t="s">
        <v>2188</v>
      </c>
      <c r="F541" s="975" t="s">
        <v>2242</v>
      </c>
      <c r="G541" s="975" t="s">
        <v>2243</v>
      </c>
      <c r="H541" s="975" t="s">
        <v>2244</v>
      </c>
      <c r="I541" s="974">
        <v>54143.38</v>
      </c>
    </row>
    <row r="542" spans="1:9" x14ac:dyDescent="0.25">
      <c r="A542" s="975" t="str">
        <f>Inek2021A3[[#This Row],[ZPD2]]</f>
        <v>ZP56.20</v>
      </c>
      <c r="B542" s="975" t="str">
        <f>Inek2021A3[[#This Row],[OPSKode]]</f>
        <v>6-005.ek</v>
      </c>
      <c r="C542" s="974">
        <f>Inek2021A3[[#This Row],[Betrag2]]</f>
        <v>59944.45</v>
      </c>
      <c r="D542" s="975" t="s">
        <v>2187</v>
      </c>
      <c r="E542" s="975" t="s">
        <v>2188</v>
      </c>
      <c r="F542" s="975" t="s">
        <v>2245</v>
      </c>
      <c r="G542" s="975" t="s">
        <v>2246</v>
      </c>
      <c r="H542" s="975" t="s">
        <v>2247</v>
      </c>
      <c r="I542" s="974">
        <v>59944.45</v>
      </c>
    </row>
    <row r="543" spans="1:9" x14ac:dyDescent="0.25">
      <c r="A543" s="975" t="str">
        <f>Inek2021A3[[#This Row],[ZPD2]]</f>
        <v>ZP56.21</v>
      </c>
      <c r="B543" s="975" t="str">
        <f>Inek2021A3[[#This Row],[OPSKode]]</f>
        <v>6-005.em</v>
      </c>
      <c r="C543" s="974">
        <f>Inek2021A3[[#This Row],[Betrag2]]</f>
        <v>65745.53</v>
      </c>
      <c r="D543" s="975" t="s">
        <v>2187</v>
      </c>
      <c r="E543" s="975" t="s">
        <v>2188</v>
      </c>
      <c r="F543" s="975" t="s">
        <v>2248</v>
      </c>
      <c r="G543" s="975" t="s">
        <v>2249</v>
      </c>
      <c r="H543" s="975" t="s">
        <v>2250</v>
      </c>
      <c r="I543" s="974">
        <v>65745.53</v>
      </c>
    </row>
    <row r="544" spans="1:9" x14ac:dyDescent="0.25">
      <c r="A544" s="975" t="str">
        <f>Inek2021A3[[#This Row],[ZPD2]]</f>
        <v>ZP56.22</v>
      </c>
      <c r="B544" s="975" t="str">
        <f>Inek2021A3[[#This Row],[OPSKode]]</f>
        <v>6-005.en</v>
      </c>
      <c r="C544" s="974">
        <f>Inek2021A3[[#This Row],[Betrag2]]</f>
        <v>71546.600000000006</v>
      </c>
      <c r="D544" s="975" t="s">
        <v>2187</v>
      </c>
      <c r="E544" s="975" t="s">
        <v>2188</v>
      </c>
      <c r="F544" s="975" t="s">
        <v>2251</v>
      </c>
      <c r="G544" s="975" t="s">
        <v>2252</v>
      </c>
      <c r="H544" s="975" t="s">
        <v>2253</v>
      </c>
      <c r="I544" s="974">
        <v>71546.600000000006</v>
      </c>
    </row>
    <row r="545" spans="1:9" x14ac:dyDescent="0.25">
      <c r="C545" s="974"/>
      <c r="D545" s="975" t="s">
        <v>2254</v>
      </c>
      <c r="E545" s="975" t="s">
        <v>2255</v>
      </c>
      <c r="H545" s="975" t="s">
        <v>2256</v>
      </c>
    </row>
    <row r="546" spans="1:9" x14ac:dyDescent="0.25">
      <c r="A546" s="975" t="str">
        <f>Inek2021A3[[#This Row],[ZPD2]]</f>
        <v>ZP57.01</v>
      </c>
      <c r="B546" s="975" t="str">
        <f>Inek2021A3[[#This Row],[OPSKode]]</f>
        <v>6-005.90</v>
      </c>
      <c r="C546" s="974">
        <f>Inek2021A3[[#This Row],[Betrag2]]</f>
        <v>375.32</v>
      </c>
      <c r="D546" s="975" t="s">
        <v>2254</v>
      </c>
      <c r="E546" s="975" t="s">
        <v>2255</v>
      </c>
      <c r="F546" s="975" t="s">
        <v>2257</v>
      </c>
      <c r="G546" s="975" t="s">
        <v>2258</v>
      </c>
      <c r="H546" s="975" t="s">
        <v>2259</v>
      </c>
      <c r="I546" s="974">
        <v>375.32</v>
      </c>
    </row>
    <row r="547" spans="1:9" x14ac:dyDescent="0.25">
      <c r="A547" s="975" t="str">
        <f>Inek2021A3[[#This Row],[ZPD2]]</f>
        <v>ZP57.02</v>
      </c>
      <c r="B547" s="975" t="str">
        <f>Inek2021A3[[#This Row],[OPSKode]]</f>
        <v>6-005.91</v>
      </c>
      <c r="C547" s="974">
        <f>Inek2021A3[[#This Row],[Betrag2]]</f>
        <v>656.81</v>
      </c>
      <c r="D547" s="975" t="s">
        <v>2254</v>
      </c>
      <c r="E547" s="975" t="s">
        <v>2255</v>
      </c>
      <c r="F547" s="975" t="s">
        <v>2260</v>
      </c>
      <c r="G547" s="975" t="s">
        <v>2261</v>
      </c>
      <c r="H547" s="975" t="s">
        <v>2262</v>
      </c>
      <c r="I547" s="974">
        <v>656.81</v>
      </c>
    </row>
    <row r="548" spans="1:9" x14ac:dyDescent="0.25">
      <c r="A548" s="975" t="str">
        <f>Inek2021A3[[#This Row],[ZPD2]]</f>
        <v>ZP57.03</v>
      </c>
      <c r="B548" s="975" t="str">
        <f>Inek2021A3[[#This Row],[OPSKode]]</f>
        <v>6-005.92</v>
      </c>
      <c r="C548" s="974">
        <f>Inek2021A3[[#This Row],[Betrag2]]</f>
        <v>938.3</v>
      </c>
      <c r="D548" s="975" t="s">
        <v>2254</v>
      </c>
      <c r="E548" s="975" t="s">
        <v>2255</v>
      </c>
      <c r="F548" s="975" t="s">
        <v>2263</v>
      </c>
      <c r="G548" s="975" t="s">
        <v>2264</v>
      </c>
      <c r="H548" s="975" t="s">
        <v>2265</v>
      </c>
      <c r="I548" s="974">
        <v>938.3</v>
      </c>
    </row>
    <row r="549" spans="1:9" x14ac:dyDescent="0.25">
      <c r="A549" s="975" t="str">
        <f>Inek2021A3[[#This Row],[ZPD2]]</f>
        <v>ZP57.04</v>
      </c>
      <c r="B549" s="975" t="str">
        <f>Inek2021A3[[#This Row],[OPSKode]]</f>
        <v>6-005.93</v>
      </c>
      <c r="C549" s="974">
        <f>Inek2021A3[[#This Row],[Betrag2]]</f>
        <v>1219.79</v>
      </c>
      <c r="D549" s="975" t="s">
        <v>2254</v>
      </c>
      <c r="E549" s="975" t="s">
        <v>2255</v>
      </c>
      <c r="F549" s="975" t="s">
        <v>2266</v>
      </c>
      <c r="G549" s="975" t="s">
        <v>2267</v>
      </c>
      <c r="H549" s="975" t="s">
        <v>2268</v>
      </c>
      <c r="I549" s="974">
        <v>1219.79</v>
      </c>
    </row>
    <row r="550" spans="1:9" x14ac:dyDescent="0.25">
      <c r="A550" s="975" t="str">
        <f>Inek2021A3[[#This Row],[ZPD2]]</f>
        <v>ZP57.05</v>
      </c>
      <c r="B550" s="975" t="str">
        <f>Inek2021A3[[#This Row],[OPSKode]]</f>
        <v>6-005.94</v>
      </c>
      <c r="C550" s="974">
        <f>Inek2021A3[[#This Row],[Betrag2]]</f>
        <v>1423.58</v>
      </c>
      <c r="D550" s="975" t="s">
        <v>2254</v>
      </c>
      <c r="E550" s="975" t="s">
        <v>2255</v>
      </c>
      <c r="F550" s="975" t="s">
        <v>2269</v>
      </c>
      <c r="G550" s="975" t="s">
        <v>2270</v>
      </c>
      <c r="H550" s="975" t="s">
        <v>2271</v>
      </c>
      <c r="I550" s="974">
        <v>1423.58</v>
      </c>
    </row>
    <row r="551" spans="1:9" x14ac:dyDescent="0.25">
      <c r="A551" s="975" t="str">
        <f>Inek2021A3[[#This Row],[ZPD2]]</f>
        <v>ZP57.06</v>
      </c>
      <c r="B551" s="975" t="str">
        <f>Inek2021A3[[#This Row],[OPSKode]]</f>
        <v>6-005.95</v>
      </c>
      <c r="C551" s="974">
        <f>Inek2021A3[[#This Row],[Betrag2]]</f>
        <v>1782.77</v>
      </c>
      <c r="D551" s="975" t="s">
        <v>2254</v>
      </c>
      <c r="E551" s="975" t="s">
        <v>2255</v>
      </c>
      <c r="F551" s="975" t="s">
        <v>2272</v>
      </c>
      <c r="G551" s="975" t="s">
        <v>2273</v>
      </c>
      <c r="H551" s="975" t="s">
        <v>2274</v>
      </c>
      <c r="I551" s="974">
        <v>1782.77</v>
      </c>
    </row>
    <row r="552" spans="1:9" x14ac:dyDescent="0.25">
      <c r="A552" s="975" t="str">
        <f>Inek2021A3[[#This Row],[ZPD2]]</f>
        <v>ZP57.07</v>
      </c>
      <c r="B552" s="975" t="str">
        <f>Inek2021A3[[#This Row],[OPSKode]]</f>
        <v>6-005.96</v>
      </c>
      <c r="C552" s="974">
        <f>Inek2021A3[[#This Row],[Betrag2]]</f>
        <v>2064.2600000000002</v>
      </c>
      <c r="D552" s="975" t="s">
        <v>2254</v>
      </c>
      <c r="E552" s="975" t="s">
        <v>2255</v>
      </c>
      <c r="F552" s="975" t="s">
        <v>2275</v>
      </c>
      <c r="G552" s="975" t="s">
        <v>2276</v>
      </c>
      <c r="H552" s="975" t="s">
        <v>2277</v>
      </c>
      <c r="I552" s="974">
        <v>2064.2600000000002</v>
      </c>
    </row>
    <row r="553" spans="1:9" x14ac:dyDescent="0.25">
      <c r="A553" s="975" t="str">
        <f>Inek2021A3[[#This Row],[ZPD2]]</f>
        <v>ZP57.08</v>
      </c>
      <c r="B553" s="975" t="str">
        <f>Inek2021A3[[#This Row],[OPSKode]]</f>
        <v>6-005.97</v>
      </c>
      <c r="C553" s="974">
        <f>Inek2021A3[[#This Row],[Betrag2]]</f>
        <v>2345.75</v>
      </c>
      <c r="D553" s="975" t="s">
        <v>2254</v>
      </c>
      <c r="E553" s="975" t="s">
        <v>2255</v>
      </c>
      <c r="F553" s="975" t="s">
        <v>2278</v>
      </c>
      <c r="G553" s="975" t="s">
        <v>2279</v>
      </c>
      <c r="H553" s="975" t="s">
        <v>2280</v>
      </c>
      <c r="I553" s="974">
        <v>2345.75</v>
      </c>
    </row>
    <row r="554" spans="1:9" x14ac:dyDescent="0.25">
      <c r="A554" s="975" t="str">
        <f>Inek2021A3[[#This Row],[ZPD2]]</f>
        <v>ZP57.09</v>
      </c>
      <c r="B554" s="975" t="str">
        <f>Inek2021A3[[#This Row],[OPSKode]]</f>
        <v>6-005.98</v>
      </c>
      <c r="C554" s="974">
        <f>Inek2021A3[[#This Row],[Betrag2]]</f>
        <v>2627.24</v>
      </c>
      <c r="D554" s="975" t="s">
        <v>2254</v>
      </c>
      <c r="E554" s="975" t="s">
        <v>2255</v>
      </c>
      <c r="F554" s="975" t="s">
        <v>2281</v>
      </c>
      <c r="G554" s="975" t="s">
        <v>2282</v>
      </c>
      <c r="H554" s="975" t="s">
        <v>2283</v>
      </c>
      <c r="I554" s="974">
        <v>2627.24</v>
      </c>
    </row>
    <row r="555" spans="1:9" x14ac:dyDescent="0.25">
      <c r="A555" s="975" t="str">
        <f>Inek2021A3[[#This Row],[ZPD2]]</f>
        <v>ZP57.10</v>
      </c>
      <c r="B555" s="975" t="str">
        <f>Inek2021A3[[#This Row],[OPSKode]]</f>
        <v>6-005.99</v>
      </c>
      <c r="C555" s="974">
        <f>Inek2021A3[[#This Row],[Betrag2]]</f>
        <v>2814.9</v>
      </c>
      <c r="D555" s="975" t="s">
        <v>2254</v>
      </c>
      <c r="E555" s="975" t="s">
        <v>2255</v>
      </c>
      <c r="F555" s="975" t="s">
        <v>2284</v>
      </c>
      <c r="G555" s="975" t="s">
        <v>2285</v>
      </c>
      <c r="H555" s="975" t="s">
        <v>2286</v>
      </c>
      <c r="I555" s="974">
        <v>2814.9</v>
      </c>
    </row>
    <row r="556" spans="1:9" x14ac:dyDescent="0.25">
      <c r="A556" s="975" t="str">
        <f>Inek2021A3[[#This Row],[ZPD2]]</f>
        <v>ZP57.11</v>
      </c>
      <c r="B556" s="975" t="str">
        <f>Inek2021A3[[#This Row],[OPSKode]]</f>
        <v>6-005.9a</v>
      </c>
      <c r="C556" s="974">
        <f>Inek2021A3[[#This Row],[Betrag2]]</f>
        <v>3565.54</v>
      </c>
      <c r="D556" s="975" t="s">
        <v>2254</v>
      </c>
      <c r="E556" s="975" t="s">
        <v>2255</v>
      </c>
      <c r="F556" s="975" t="s">
        <v>2287</v>
      </c>
      <c r="G556" s="975" t="s">
        <v>2288</v>
      </c>
      <c r="H556" s="975" t="s">
        <v>2289</v>
      </c>
      <c r="I556" s="974">
        <v>3565.54</v>
      </c>
    </row>
    <row r="557" spans="1:9" x14ac:dyDescent="0.25">
      <c r="A557" s="975" t="str">
        <f>Inek2021A3[[#This Row],[ZPD2]]</f>
        <v>ZP57.12</v>
      </c>
      <c r="B557" s="975" t="str">
        <f>Inek2021A3[[#This Row],[OPSKode]]</f>
        <v>6-005.9b</v>
      </c>
      <c r="C557" s="974">
        <f>Inek2021A3[[#This Row],[Betrag2]]</f>
        <v>4128.5200000000004</v>
      </c>
      <c r="D557" s="975" t="s">
        <v>2254</v>
      </c>
      <c r="E557" s="975" t="s">
        <v>2255</v>
      </c>
      <c r="F557" s="975" t="s">
        <v>2290</v>
      </c>
      <c r="G557" s="975" t="s">
        <v>2291</v>
      </c>
      <c r="H557" s="975" t="s">
        <v>2292</v>
      </c>
      <c r="I557" s="974">
        <v>4128.5200000000004</v>
      </c>
    </row>
    <row r="558" spans="1:9" x14ac:dyDescent="0.25">
      <c r="A558" s="975" t="str">
        <f>Inek2021A3[[#This Row],[ZPD2]]</f>
        <v>ZP57.13</v>
      </c>
      <c r="B558" s="975" t="str">
        <f>Inek2021A3[[#This Row],[OPSKode]]</f>
        <v>6-005.9c</v>
      </c>
      <c r="C558" s="974">
        <f>Inek2021A3[[#This Row],[Betrag2]]</f>
        <v>4691.5</v>
      </c>
      <c r="D558" s="975" t="s">
        <v>2254</v>
      </c>
      <c r="E558" s="975" t="s">
        <v>2255</v>
      </c>
      <c r="F558" s="975" t="s">
        <v>2293</v>
      </c>
      <c r="G558" s="975" t="s">
        <v>2294</v>
      </c>
      <c r="H558" s="975" t="s">
        <v>2295</v>
      </c>
      <c r="I558" s="974">
        <v>4691.5</v>
      </c>
    </row>
    <row r="559" spans="1:9" x14ac:dyDescent="0.25">
      <c r="A559" s="975" t="str">
        <f>Inek2021A3[[#This Row],[ZPD2]]</f>
        <v>ZP57.14</v>
      </c>
      <c r="B559" s="975" t="str">
        <f>Inek2021A3[[#This Row],[OPSKode]]</f>
        <v>6-005.9d</v>
      </c>
      <c r="C559" s="974">
        <f>Inek2021A3[[#This Row],[Betrag2]]</f>
        <v>5254.48</v>
      </c>
      <c r="D559" s="975" t="s">
        <v>2254</v>
      </c>
      <c r="E559" s="975" t="s">
        <v>2255</v>
      </c>
      <c r="F559" s="975" t="s">
        <v>2296</v>
      </c>
      <c r="G559" s="975" t="s">
        <v>2297</v>
      </c>
      <c r="H559" s="975" t="s">
        <v>2298</v>
      </c>
      <c r="I559" s="974">
        <v>5254.48</v>
      </c>
    </row>
    <row r="560" spans="1:9" x14ac:dyDescent="0.25">
      <c r="A560" s="975" t="str">
        <f>Inek2021A3[[#This Row],[ZPD2]]</f>
        <v>ZP57.15</v>
      </c>
      <c r="B560" s="975" t="str">
        <f>Inek2021A3[[#This Row],[OPSKode]]</f>
        <v>6-005.9e</v>
      </c>
      <c r="C560" s="974">
        <f>Inek2021A3[[#This Row],[Betrag2]]</f>
        <v>6005.12</v>
      </c>
      <c r="D560" s="975" t="s">
        <v>2254</v>
      </c>
      <c r="E560" s="975" t="s">
        <v>2255</v>
      </c>
      <c r="F560" s="975" t="s">
        <v>2299</v>
      </c>
      <c r="G560" s="975" t="s">
        <v>2300</v>
      </c>
      <c r="H560" s="975" t="s">
        <v>2301</v>
      </c>
      <c r="I560" s="974">
        <v>6005.12</v>
      </c>
    </row>
    <row r="561" spans="1:9" x14ac:dyDescent="0.25">
      <c r="A561" s="975" t="str">
        <f>Inek2021A3[[#This Row],[ZPD2]]</f>
        <v>ZP57.16</v>
      </c>
      <c r="B561" s="975" t="str">
        <f>Inek2021A3[[#This Row],[OPSKode]]</f>
        <v>6-005.9f</v>
      </c>
      <c r="C561" s="974">
        <f>Inek2021A3[[#This Row],[Betrag2]]</f>
        <v>7131.08</v>
      </c>
      <c r="D561" s="975" t="s">
        <v>2254</v>
      </c>
      <c r="E561" s="975" t="s">
        <v>2255</v>
      </c>
      <c r="F561" s="975" t="s">
        <v>2302</v>
      </c>
      <c r="G561" s="975" t="s">
        <v>2303</v>
      </c>
      <c r="H561" s="975" t="s">
        <v>2304</v>
      </c>
      <c r="I561" s="974">
        <v>7131.08</v>
      </c>
    </row>
    <row r="562" spans="1:9" x14ac:dyDescent="0.25">
      <c r="A562" s="975" t="str">
        <f>Inek2021A3[[#This Row],[ZPD2]]</f>
        <v>ZP57.17</v>
      </c>
      <c r="B562" s="975" t="str">
        <f>Inek2021A3[[#This Row],[OPSKode]]</f>
        <v>6-005.9g</v>
      </c>
      <c r="C562" s="974">
        <f>Inek2021A3[[#This Row],[Betrag2]]</f>
        <v>8257.0400000000009</v>
      </c>
      <c r="D562" s="975" t="s">
        <v>2254</v>
      </c>
      <c r="E562" s="975" t="s">
        <v>2255</v>
      </c>
      <c r="F562" s="975" t="s">
        <v>2305</v>
      </c>
      <c r="G562" s="975" t="s">
        <v>2306</v>
      </c>
      <c r="H562" s="975" t="s">
        <v>2307</v>
      </c>
      <c r="I562" s="974">
        <v>8257.0400000000009</v>
      </c>
    </row>
    <row r="563" spans="1:9" x14ac:dyDescent="0.25">
      <c r="A563" s="975" t="str">
        <f>Inek2021A3[[#This Row],[ZPD2]]</f>
        <v>ZP57.18</v>
      </c>
      <c r="B563" s="975" t="str">
        <f>Inek2021A3[[#This Row],[OPSKode]]</f>
        <v>6-005.9h</v>
      </c>
      <c r="C563" s="974">
        <f>Inek2021A3[[#This Row],[Betrag2]]</f>
        <v>9383</v>
      </c>
      <c r="D563" s="975" t="s">
        <v>2254</v>
      </c>
      <c r="E563" s="975" t="s">
        <v>2255</v>
      </c>
      <c r="F563" s="975" t="s">
        <v>2308</v>
      </c>
      <c r="G563" s="975" t="s">
        <v>2309</v>
      </c>
      <c r="H563" s="975" t="s">
        <v>2310</v>
      </c>
      <c r="I563" s="974">
        <v>9383</v>
      </c>
    </row>
    <row r="564" spans="1:9" x14ac:dyDescent="0.25">
      <c r="A564" s="975" t="str">
        <f>Inek2021A3[[#This Row],[ZPD2]]</f>
        <v>ZP57.19</v>
      </c>
      <c r="B564" s="975" t="str">
        <f>Inek2021A3[[#This Row],[OPSKode]]</f>
        <v>6-005.9j</v>
      </c>
      <c r="C564" s="974">
        <f>Inek2021A3[[#This Row],[Betrag2]]</f>
        <v>10508.96</v>
      </c>
      <c r="D564" s="975" t="s">
        <v>2254</v>
      </c>
      <c r="E564" s="975" t="s">
        <v>2255</v>
      </c>
      <c r="F564" s="975" t="s">
        <v>2311</v>
      </c>
      <c r="G564" s="975" t="s">
        <v>2312</v>
      </c>
      <c r="H564" s="975" t="s">
        <v>2313</v>
      </c>
      <c r="I564" s="974">
        <v>10508.96</v>
      </c>
    </row>
    <row r="565" spans="1:9" x14ac:dyDescent="0.25">
      <c r="A565" s="975" t="str">
        <f>Inek2021A3[[#This Row],[ZPD2]]</f>
        <v>ZP57.20</v>
      </c>
      <c r="B565" s="975" t="str">
        <f>Inek2021A3[[#This Row],[OPSKode]]</f>
        <v>6-005.9k</v>
      </c>
      <c r="C565" s="974">
        <f>Inek2021A3[[#This Row],[Betrag2]]</f>
        <v>11634.92</v>
      </c>
      <c r="D565" s="975" t="s">
        <v>2254</v>
      </c>
      <c r="E565" s="975" t="s">
        <v>2255</v>
      </c>
      <c r="F565" s="975" t="s">
        <v>2314</v>
      </c>
      <c r="G565" s="975" t="s">
        <v>2315</v>
      </c>
      <c r="H565" s="975" t="s">
        <v>2316</v>
      </c>
      <c r="I565" s="974">
        <v>11634.92</v>
      </c>
    </row>
    <row r="566" spans="1:9" x14ac:dyDescent="0.25">
      <c r="A566" s="975" t="str">
        <f>Inek2021A3[[#This Row],[ZPD2]]</f>
        <v>ZP57.21</v>
      </c>
      <c r="B566" s="975" t="str">
        <f>Inek2021A3[[#This Row],[OPSKode]]</f>
        <v>6-005.9m</v>
      </c>
      <c r="C566" s="974">
        <f>Inek2021A3[[#This Row],[Betrag2]]</f>
        <v>12760.88</v>
      </c>
      <c r="D566" s="975" t="s">
        <v>2254</v>
      </c>
      <c r="E566" s="975" t="s">
        <v>2255</v>
      </c>
      <c r="F566" s="975" t="s">
        <v>2317</v>
      </c>
      <c r="G566" s="975" t="s">
        <v>2318</v>
      </c>
      <c r="H566" s="975" t="s">
        <v>2319</v>
      </c>
      <c r="I566" s="974">
        <v>12760.88</v>
      </c>
    </row>
    <row r="567" spans="1:9" x14ac:dyDescent="0.25">
      <c r="A567" s="975" t="str">
        <f>Inek2021A3[[#This Row],[ZPD2]]</f>
        <v>ZP57.22</v>
      </c>
      <c r="B567" s="975" t="str">
        <f>Inek2021A3[[#This Row],[OPSKode]]</f>
        <v>6-005.9n</v>
      </c>
      <c r="C567" s="974">
        <f>Inek2021A3[[#This Row],[Betrag2]]</f>
        <v>13886.84</v>
      </c>
      <c r="D567" s="975" t="s">
        <v>2254</v>
      </c>
      <c r="E567" s="975" t="s">
        <v>2255</v>
      </c>
      <c r="F567" s="975" t="s">
        <v>2320</v>
      </c>
      <c r="G567" s="975" t="s">
        <v>2321</v>
      </c>
      <c r="H567" s="975" t="s">
        <v>2322</v>
      </c>
      <c r="I567" s="974">
        <v>13886.84</v>
      </c>
    </row>
    <row r="568" spans="1:9" x14ac:dyDescent="0.25">
      <c r="A568" s="975" t="str">
        <f>Inek2021A3[[#This Row],[ZPD2]]</f>
        <v>ZP57.23</v>
      </c>
      <c r="B568" s="975" t="str">
        <f>Inek2021A3[[#This Row],[OPSKode]]</f>
        <v>6-005.9p</v>
      </c>
      <c r="C568" s="974">
        <f>Inek2021A3[[#This Row],[Betrag2]]</f>
        <v>15012.8</v>
      </c>
      <c r="D568" s="975" t="s">
        <v>2254</v>
      </c>
      <c r="E568" s="975" t="s">
        <v>2255</v>
      </c>
      <c r="F568" s="975" t="s">
        <v>2323</v>
      </c>
      <c r="G568" s="975" t="s">
        <v>2324</v>
      </c>
      <c r="H568" s="975" t="s">
        <v>2325</v>
      </c>
      <c r="I568" s="974">
        <v>15012.8</v>
      </c>
    </row>
    <row r="569" spans="1:9" x14ac:dyDescent="0.25">
      <c r="A569" s="975" t="str">
        <f>Inek2021A3[[#This Row],[ZPD2]]</f>
        <v>ZP57.24</v>
      </c>
      <c r="B569" s="975" t="str">
        <f>Inek2021A3[[#This Row],[OPSKode]]</f>
        <v>6-005.9q</v>
      </c>
      <c r="C569" s="974">
        <f>Inek2021A3[[#This Row],[Betrag2]]</f>
        <v>16138.76</v>
      </c>
      <c r="D569" s="975" t="s">
        <v>2254</v>
      </c>
      <c r="E569" s="975" t="s">
        <v>2255</v>
      </c>
      <c r="F569" s="975" t="s">
        <v>2326</v>
      </c>
      <c r="G569" s="975" t="s">
        <v>2327</v>
      </c>
      <c r="H569" s="975" t="s">
        <v>2328</v>
      </c>
      <c r="I569" s="974">
        <v>16138.76</v>
      </c>
    </row>
    <row r="570" spans="1:9" x14ac:dyDescent="0.25">
      <c r="C570" s="974"/>
      <c r="D570" s="975" t="s">
        <v>2329</v>
      </c>
      <c r="E570" s="975" t="s">
        <v>2330</v>
      </c>
      <c r="H570" s="975" t="s">
        <v>2331</v>
      </c>
    </row>
    <row r="571" spans="1:9" x14ac:dyDescent="0.25">
      <c r="A571" s="975" t="str">
        <f>Inek2021A3[[#This Row],[ZPD2]]</f>
        <v>ZP58.01</v>
      </c>
      <c r="B571" s="975" t="str">
        <f>Inek2021A3[[#This Row],[OPSKode]]</f>
        <v>8-800.g1</v>
      </c>
      <c r="C571" s="974">
        <f>Inek2021A3[[#This Row],[Betrag2]]</f>
        <v>566.54999999999995</v>
      </c>
      <c r="D571" s="975" t="s">
        <v>2329</v>
      </c>
      <c r="E571" s="975" t="s">
        <v>2330</v>
      </c>
      <c r="F571" s="975" t="s">
        <v>2332</v>
      </c>
      <c r="G571" s="975" t="s">
        <v>2333</v>
      </c>
      <c r="H571" s="975" t="s">
        <v>2334</v>
      </c>
      <c r="I571" s="974">
        <v>566.54999999999995</v>
      </c>
    </row>
    <row r="572" spans="1:9" x14ac:dyDescent="0.25">
      <c r="A572" s="975" t="str">
        <f>Inek2021A3[[#This Row],[ZPD2]]</f>
        <v>ZP58.02</v>
      </c>
      <c r="B572" s="975" t="str">
        <f>Inek2021A3[[#This Row],[OPSKode]]</f>
        <v>8-800.g2</v>
      </c>
      <c r="C572" s="974">
        <f>Inek2021A3[[#This Row],[Betrag2]]</f>
        <v>849.83</v>
      </c>
      <c r="D572" s="975" t="s">
        <v>2329</v>
      </c>
      <c r="E572" s="975" t="s">
        <v>2330</v>
      </c>
      <c r="F572" s="975" t="s">
        <v>2335</v>
      </c>
      <c r="G572" s="975" t="s">
        <v>2336</v>
      </c>
      <c r="H572" s="975" t="s">
        <v>2337</v>
      </c>
      <c r="I572" s="974">
        <v>849.83</v>
      </c>
    </row>
    <row r="573" spans="1:9" x14ac:dyDescent="0.25">
      <c r="A573" s="975" t="str">
        <f>Inek2021A3[[#This Row],[ZPD2]]</f>
        <v>ZP58.03</v>
      </c>
      <c r="B573" s="975" t="str">
        <f>Inek2021A3[[#This Row],[OPSKode]]</f>
        <v>8-800.g3</v>
      </c>
      <c r="C573" s="974">
        <f>Inek2021A3[[#This Row],[Betrag2]]</f>
        <v>1133.1099999999999</v>
      </c>
      <c r="D573" s="975" t="s">
        <v>2329</v>
      </c>
      <c r="E573" s="975" t="s">
        <v>2330</v>
      </c>
      <c r="F573" s="975" t="s">
        <v>2338</v>
      </c>
      <c r="G573" s="975" t="s">
        <v>2339</v>
      </c>
      <c r="H573" s="975" t="s">
        <v>2340</v>
      </c>
      <c r="I573" s="974">
        <v>1133.1099999999999</v>
      </c>
    </row>
    <row r="574" spans="1:9" x14ac:dyDescent="0.25">
      <c r="A574" s="975" t="str">
        <f>Inek2021A3[[#This Row],[ZPD2]]</f>
        <v>ZP58.04</v>
      </c>
      <c r="B574" s="975" t="str">
        <f>Inek2021A3[[#This Row],[OPSKode]]</f>
        <v>8-800.g4</v>
      </c>
      <c r="C574" s="974">
        <f>Inek2021A3[[#This Row],[Betrag2]]</f>
        <v>1416.39</v>
      </c>
      <c r="D574" s="975" t="s">
        <v>2329</v>
      </c>
      <c r="E574" s="975" t="s">
        <v>2330</v>
      </c>
      <c r="F574" s="975" t="s">
        <v>2341</v>
      </c>
      <c r="G574" s="975" t="s">
        <v>2342</v>
      </c>
      <c r="H574" s="975" t="s">
        <v>2343</v>
      </c>
      <c r="I574" s="974">
        <v>1416.39</v>
      </c>
    </row>
    <row r="575" spans="1:9" x14ac:dyDescent="0.25">
      <c r="A575" s="975" t="str">
        <f>Inek2021A3[[#This Row],[ZPD2]]</f>
        <v>ZP58.05</v>
      </c>
      <c r="B575" s="975" t="str">
        <f>Inek2021A3[[#This Row],[OPSKode]]</f>
        <v>8-800.g5</v>
      </c>
      <c r="C575" s="974">
        <f>Inek2021A3[[#This Row],[Betrag2]]</f>
        <v>1810.14</v>
      </c>
      <c r="D575" s="975" t="s">
        <v>2329</v>
      </c>
      <c r="E575" s="975" t="s">
        <v>2330</v>
      </c>
      <c r="F575" s="975" t="s">
        <v>2344</v>
      </c>
      <c r="G575" s="975" t="s">
        <v>2345</v>
      </c>
      <c r="H575" s="975" t="s">
        <v>2346</v>
      </c>
      <c r="I575" s="974">
        <v>1810.14</v>
      </c>
    </row>
    <row r="576" spans="1:9" x14ac:dyDescent="0.25">
      <c r="A576" s="975" t="str">
        <f>Inek2021A3[[#This Row],[ZPD2]]</f>
        <v>ZP58.06</v>
      </c>
      <c r="B576" s="975" t="str">
        <f>Inek2021A3[[#This Row],[OPSKode]]</f>
        <v>8-800.g6</v>
      </c>
      <c r="C576" s="974">
        <f>Inek2021A3[[#This Row],[Betrag2]]</f>
        <v>2390.86</v>
      </c>
      <c r="D576" s="975" t="s">
        <v>2329</v>
      </c>
      <c r="E576" s="975" t="s">
        <v>2330</v>
      </c>
      <c r="F576" s="975" t="s">
        <v>2347</v>
      </c>
      <c r="G576" s="975" t="s">
        <v>2348</v>
      </c>
      <c r="H576" s="975" t="s">
        <v>2349</v>
      </c>
      <c r="I576" s="974">
        <v>2390.86</v>
      </c>
    </row>
    <row r="577" spans="1:9" x14ac:dyDescent="0.25">
      <c r="A577" s="975" t="str">
        <f>Inek2021A3[[#This Row],[ZPD2]]</f>
        <v>ZP58.07</v>
      </c>
      <c r="B577" s="975" t="str">
        <f>Inek2021A3[[#This Row],[OPSKode]]</f>
        <v>8-800.g7</v>
      </c>
      <c r="C577" s="974">
        <f>Inek2021A3[[#This Row],[Betrag2]]</f>
        <v>2965.91</v>
      </c>
      <c r="D577" s="975" t="s">
        <v>2329</v>
      </c>
      <c r="E577" s="975" t="s">
        <v>2330</v>
      </c>
      <c r="F577" s="975" t="s">
        <v>2350</v>
      </c>
      <c r="G577" s="975" t="s">
        <v>2351</v>
      </c>
      <c r="H577" s="975" t="s">
        <v>2352</v>
      </c>
      <c r="I577" s="974">
        <v>2965.91</v>
      </c>
    </row>
    <row r="578" spans="1:9" x14ac:dyDescent="0.25">
      <c r="A578" s="975" t="str">
        <f>Inek2021A3[[#This Row],[ZPD2]]</f>
        <v>ZP58.08</v>
      </c>
      <c r="B578" s="975" t="str">
        <f>Inek2021A3[[#This Row],[OPSKode]]</f>
        <v>8-800.g8</v>
      </c>
      <c r="C578" s="974">
        <f>Inek2021A3[[#This Row],[Betrag2]]</f>
        <v>3529.63</v>
      </c>
      <c r="D578" s="975" t="s">
        <v>2329</v>
      </c>
      <c r="E578" s="975" t="s">
        <v>2330</v>
      </c>
      <c r="F578" s="975" t="s">
        <v>2353</v>
      </c>
      <c r="G578" s="975" t="s">
        <v>2354</v>
      </c>
      <c r="H578" s="975" t="s">
        <v>2355</v>
      </c>
      <c r="I578" s="974">
        <v>3529.63</v>
      </c>
    </row>
    <row r="579" spans="1:9" x14ac:dyDescent="0.25">
      <c r="A579" s="975" t="str">
        <f>Inek2021A3[[#This Row],[ZPD2]]</f>
        <v>ZP58.09</v>
      </c>
      <c r="B579" s="975" t="str">
        <f>Inek2021A3[[#This Row],[OPSKode]]</f>
        <v>8-800.g9</v>
      </c>
      <c r="C579" s="974">
        <f>Inek2021A3[[#This Row],[Betrag2]]</f>
        <v>4107.5200000000004</v>
      </c>
      <c r="D579" s="975" t="s">
        <v>2329</v>
      </c>
      <c r="E579" s="975" t="s">
        <v>2330</v>
      </c>
      <c r="F579" s="975" t="s">
        <v>2356</v>
      </c>
      <c r="G579" s="975" t="s">
        <v>2357</v>
      </c>
      <c r="H579" s="975" t="s">
        <v>2358</v>
      </c>
      <c r="I579" s="974">
        <v>4107.5200000000004</v>
      </c>
    </row>
    <row r="580" spans="1:9" x14ac:dyDescent="0.25">
      <c r="A580" s="975" t="str">
        <f>Inek2021A3[[#This Row],[ZPD2]]</f>
        <v>ZP58.10</v>
      </c>
      <c r="B580" s="975" t="str">
        <f>Inek2021A3[[#This Row],[OPSKode]]</f>
        <v>8-800.ga</v>
      </c>
      <c r="C580" s="974">
        <f>Inek2021A3[[#This Row],[Betrag2]]</f>
        <v>4674.07</v>
      </c>
      <c r="D580" s="975" t="s">
        <v>2329</v>
      </c>
      <c r="E580" s="975" t="s">
        <v>2330</v>
      </c>
      <c r="F580" s="975" t="s">
        <v>2359</v>
      </c>
      <c r="G580" s="975" t="s">
        <v>2360</v>
      </c>
      <c r="H580" s="975" t="s">
        <v>2361</v>
      </c>
      <c r="I580" s="974">
        <v>4674.07</v>
      </c>
    </row>
    <row r="581" spans="1:9" x14ac:dyDescent="0.25">
      <c r="A581" s="975" t="str">
        <f>Inek2021A3[[#This Row],[ZPD2]]</f>
        <v>ZP58.11</v>
      </c>
      <c r="B581" s="975" t="str">
        <f>Inek2021A3[[#This Row],[OPSKode]]</f>
        <v>8-800.gb</v>
      </c>
      <c r="C581" s="974">
        <f>Inek2021A3[[#This Row],[Betrag2]]</f>
        <v>5240.62</v>
      </c>
      <c r="D581" s="975" t="s">
        <v>2329</v>
      </c>
      <c r="E581" s="975" t="s">
        <v>2330</v>
      </c>
      <c r="F581" s="975" t="s">
        <v>2362</v>
      </c>
      <c r="G581" s="975" t="s">
        <v>2363</v>
      </c>
      <c r="H581" s="975" t="s">
        <v>2364</v>
      </c>
      <c r="I581" s="974">
        <v>5240.62</v>
      </c>
    </row>
    <row r="582" spans="1:9" x14ac:dyDescent="0.25">
      <c r="A582" s="975" t="str">
        <f>Inek2021A3[[#This Row],[ZPD2]]</f>
        <v>ZP58.12</v>
      </c>
      <c r="B582" s="975" t="str">
        <f>Inek2021A3[[#This Row],[OPSKode]]</f>
        <v>8-800.gc</v>
      </c>
      <c r="C582" s="974">
        <f>Inek2021A3[[#This Row],[Betrag2]]</f>
        <v>5948.82</v>
      </c>
      <c r="D582" s="975" t="s">
        <v>2329</v>
      </c>
      <c r="E582" s="975" t="s">
        <v>2330</v>
      </c>
      <c r="F582" s="975" t="s">
        <v>2365</v>
      </c>
      <c r="G582" s="975" t="s">
        <v>2366</v>
      </c>
      <c r="H582" s="975" t="s">
        <v>2367</v>
      </c>
      <c r="I582" s="974">
        <v>5948.82</v>
      </c>
    </row>
    <row r="583" spans="1:9" x14ac:dyDescent="0.25">
      <c r="A583" s="975" t="str">
        <f>Inek2021A3[[#This Row],[ZPD2]]</f>
        <v>ZP58.13</v>
      </c>
      <c r="B583" s="975" t="str">
        <f>Inek2021A3[[#This Row],[OPSKode]]</f>
        <v>8-800.gd</v>
      </c>
      <c r="C583" s="974">
        <f>Inek2021A3[[#This Row],[Betrag2]]</f>
        <v>7081.93</v>
      </c>
      <c r="D583" s="975" t="s">
        <v>2329</v>
      </c>
      <c r="E583" s="975" t="s">
        <v>2330</v>
      </c>
      <c r="F583" s="975" t="s">
        <v>2368</v>
      </c>
      <c r="G583" s="975" t="s">
        <v>2369</v>
      </c>
      <c r="H583" s="975" t="s">
        <v>2370</v>
      </c>
      <c r="I583" s="974">
        <v>7081.93</v>
      </c>
    </row>
    <row r="584" spans="1:9" x14ac:dyDescent="0.25">
      <c r="A584" s="975" t="str">
        <f>Inek2021A3[[#This Row],[ZPD2]]</f>
        <v>ZP58.14</v>
      </c>
      <c r="B584" s="975" t="str">
        <f>Inek2021A3[[#This Row],[OPSKode]]</f>
        <v>8-800.ge</v>
      </c>
      <c r="C584" s="974">
        <f>Inek2021A3[[#This Row],[Betrag2]]</f>
        <v>8215.0300000000007</v>
      </c>
      <c r="D584" s="975" t="s">
        <v>2329</v>
      </c>
      <c r="E584" s="975" t="s">
        <v>2330</v>
      </c>
      <c r="F584" s="975" t="s">
        <v>2371</v>
      </c>
      <c r="G584" s="975" t="s">
        <v>2372</v>
      </c>
      <c r="H584" s="975" t="s">
        <v>2373</v>
      </c>
      <c r="I584" s="974">
        <v>8215.0300000000007</v>
      </c>
    </row>
    <row r="585" spans="1:9" x14ac:dyDescent="0.25">
      <c r="A585" s="975" t="str">
        <f>Inek2021A3[[#This Row],[ZPD2]]</f>
        <v>ZP58.15</v>
      </c>
      <c r="B585" s="975" t="str">
        <f>Inek2021A3[[#This Row],[OPSKode]]</f>
        <v>8-800.gf</v>
      </c>
      <c r="C585" s="974">
        <f>Inek2021A3[[#This Row],[Betrag2]]</f>
        <v>9348.14</v>
      </c>
      <c r="D585" s="975" t="s">
        <v>2329</v>
      </c>
      <c r="E585" s="975" t="s">
        <v>2330</v>
      </c>
      <c r="F585" s="975" t="s">
        <v>2374</v>
      </c>
      <c r="G585" s="975" t="s">
        <v>2375</v>
      </c>
      <c r="H585" s="975" t="s">
        <v>2376</v>
      </c>
      <c r="I585" s="974">
        <v>9348.14</v>
      </c>
    </row>
    <row r="586" spans="1:9" x14ac:dyDescent="0.25">
      <c r="A586" s="975" t="str">
        <f>Inek2021A3[[#This Row],[ZPD2]]</f>
        <v>ZP58.16</v>
      </c>
      <c r="B586" s="975" t="str">
        <f>Inek2021A3[[#This Row],[OPSKode]]</f>
        <v>8-800.gg</v>
      </c>
      <c r="C586" s="974">
        <f>Inek2021A3[[#This Row],[Betrag2]]</f>
        <v>10481.25</v>
      </c>
      <c r="D586" s="975" t="s">
        <v>2329</v>
      </c>
      <c r="E586" s="975" t="s">
        <v>2330</v>
      </c>
      <c r="F586" s="975" t="s">
        <v>2377</v>
      </c>
      <c r="G586" s="975" t="s">
        <v>2378</v>
      </c>
      <c r="H586" s="975" t="s">
        <v>2379</v>
      </c>
      <c r="I586" s="974">
        <v>10481.25</v>
      </c>
    </row>
    <row r="587" spans="1:9" x14ac:dyDescent="0.25">
      <c r="A587" s="975" t="str">
        <f>Inek2021A3[[#This Row],[ZPD2]]</f>
        <v>ZP58.17</v>
      </c>
      <c r="B587" s="975" t="str">
        <f>Inek2021A3[[#This Row],[OPSKode]]</f>
        <v>8-800.gh</v>
      </c>
      <c r="C587" s="974">
        <f>Inek2021A3[[#This Row],[Betrag2]]</f>
        <v>11756</v>
      </c>
      <c r="D587" s="975" t="s">
        <v>2329</v>
      </c>
      <c r="E587" s="975" t="s">
        <v>2330</v>
      </c>
      <c r="F587" s="975" t="s">
        <v>2380</v>
      </c>
      <c r="G587" s="975" t="s">
        <v>2381</v>
      </c>
      <c r="H587" s="975" t="s">
        <v>2382</v>
      </c>
      <c r="I587" s="974">
        <v>11756</v>
      </c>
    </row>
    <row r="588" spans="1:9" x14ac:dyDescent="0.25">
      <c r="A588" s="975" t="str">
        <f>Inek2021A3[[#This Row],[ZPD2]]</f>
        <v>ZP58.18</v>
      </c>
      <c r="B588" s="975" t="str">
        <f>Inek2021A3[[#This Row],[OPSKode]]</f>
        <v>8-800.gj</v>
      </c>
      <c r="C588" s="974">
        <f>Inek2021A3[[#This Row],[Betrag2]]</f>
        <v>13455.66</v>
      </c>
      <c r="D588" s="975" t="s">
        <v>2329</v>
      </c>
      <c r="E588" s="975" t="s">
        <v>2330</v>
      </c>
      <c r="F588" s="975" t="s">
        <v>2383</v>
      </c>
      <c r="G588" s="975" t="s">
        <v>2384</v>
      </c>
      <c r="H588" s="975" t="s">
        <v>2385</v>
      </c>
      <c r="I588" s="974">
        <v>13455.66</v>
      </c>
    </row>
    <row r="589" spans="1:9" x14ac:dyDescent="0.25">
      <c r="A589" s="975" t="str">
        <f>Inek2021A3[[#This Row],[ZPD2]]</f>
        <v>ZP58.19</v>
      </c>
      <c r="B589" s="975" t="str">
        <f>Inek2021A3[[#This Row],[OPSKode]]</f>
        <v>8-800.gk</v>
      </c>
      <c r="C589" s="974">
        <f>Inek2021A3[[#This Row],[Betrag2]]</f>
        <v>15155.32</v>
      </c>
      <c r="D589" s="975" t="s">
        <v>2329</v>
      </c>
      <c r="E589" s="975" t="s">
        <v>2330</v>
      </c>
      <c r="F589" s="975" t="s">
        <v>2386</v>
      </c>
      <c r="G589" s="975" t="s">
        <v>2387</v>
      </c>
      <c r="H589" s="975" t="s">
        <v>2388</v>
      </c>
      <c r="I589" s="974">
        <v>15155.32</v>
      </c>
    </row>
    <row r="590" spans="1:9" x14ac:dyDescent="0.25">
      <c r="A590" s="975" t="str">
        <f>Inek2021A3[[#This Row],[ZPD2]]</f>
        <v>ZP58.20</v>
      </c>
      <c r="B590" s="975" t="str">
        <f>Inek2021A3[[#This Row],[OPSKode]]</f>
        <v>8-800.gm</v>
      </c>
      <c r="C590" s="974">
        <f>Inek2021A3[[#This Row],[Betrag2]]</f>
        <v>16854.98</v>
      </c>
      <c r="D590" s="975" t="s">
        <v>2329</v>
      </c>
      <c r="E590" s="975" t="s">
        <v>2330</v>
      </c>
      <c r="F590" s="975" t="s">
        <v>2389</v>
      </c>
      <c r="G590" s="975" t="s">
        <v>2390</v>
      </c>
      <c r="H590" s="975" t="s">
        <v>2391</v>
      </c>
      <c r="I590" s="974">
        <v>16854.98</v>
      </c>
    </row>
    <row r="591" spans="1:9" x14ac:dyDescent="0.25">
      <c r="A591" s="975" t="str">
        <f>Inek2021A3[[#This Row],[ZPD2]]</f>
        <v>ZP58.21</v>
      </c>
      <c r="B591" s="975" t="str">
        <f>Inek2021A3[[#This Row],[OPSKode]]</f>
        <v>8-800.gn</v>
      </c>
      <c r="C591" s="974">
        <f>Inek2021A3[[#This Row],[Betrag2]]</f>
        <v>18554.64</v>
      </c>
      <c r="D591" s="975" t="s">
        <v>2329</v>
      </c>
      <c r="E591" s="975" t="s">
        <v>2330</v>
      </c>
      <c r="F591" s="975" t="s">
        <v>2392</v>
      </c>
      <c r="G591" s="975" t="s">
        <v>2393</v>
      </c>
      <c r="H591" s="975" t="s">
        <v>2394</v>
      </c>
      <c r="I591" s="974">
        <v>18554.64</v>
      </c>
    </row>
    <row r="592" spans="1:9" x14ac:dyDescent="0.25">
      <c r="A592" s="975" t="str">
        <f>Inek2021A3[[#This Row],[ZPD2]]</f>
        <v>ZP58.22</v>
      </c>
      <c r="B592" s="975" t="str">
        <f>Inek2021A3[[#This Row],[OPSKode]]</f>
        <v>8-800.gp</v>
      </c>
      <c r="C592" s="974">
        <f>Inek2021A3[[#This Row],[Betrag2]]</f>
        <v>20395.939999999999</v>
      </c>
      <c r="D592" s="975" t="s">
        <v>2329</v>
      </c>
      <c r="E592" s="975" t="s">
        <v>2330</v>
      </c>
      <c r="F592" s="975" t="s">
        <v>2395</v>
      </c>
      <c r="G592" s="975" t="s">
        <v>2396</v>
      </c>
      <c r="H592" s="975" t="s">
        <v>2397</v>
      </c>
      <c r="I592" s="974">
        <v>20395.939999999999</v>
      </c>
    </row>
    <row r="593" spans="1:9" x14ac:dyDescent="0.25">
      <c r="A593" s="975" t="str">
        <f>Inek2021A3[[#This Row],[ZPD2]]</f>
        <v>ZP58.23</v>
      </c>
      <c r="B593" s="975" t="str">
        <f>Inek2021A3[[#This Row],[OPSKode]]</f>
        <v>8-800.gq</v>
      </c>
      <c r="C593" s="974">
        <f>Inek2021A3[[#This Row],[Betrag2]]</f>
        <v>22662.16</v>
      </c>
      <c r="D593" s="975" t="s">
        <v>2329</v>
      </c>
      <c r="E593" s="975" t="s">
        <v>2330</v>
      </c>
      <c r="F593" s="975" t="s">
        <v>2398</v>
      </c>
      <c r="G593" s="975" t="s">
        <v>2399</v>
      </c>
      <c r="H593" s="975" t="s">
        <v>2400</v>
      </c>
      <c r="I593" s="974">
        <v>22662.16</v>
      </c>
    </row>
    <row r="594" spans="1:9" x14ac:dyDescent="0.25">
      <c r="A594" s="975" t="str">
        <f>Inek2021A3[[#This Row],[ZPD2]]</f>
        <v>ZP58.24</v>
      </c>
      <c r="B594" s="975" t="str">
        <f>Inek2021A3[[#This Row],[OPSKode]]</f>
        <v>8-800.gr</v>
      </c>
      <c r="C594" s="974">
        <f>Inek2021A3[[#This Row],[Betrag2]]</f>
        <v>24928.38</v>
      </c>
      <c r="D594" s="975" t="s">
        <v>2329</v>
      </c>
      <c r="E594" s="975" t="s">
        <v>2330</v>
      </c>
      <c r="F594" s="975" t="s">
        <v>2401</v>
      </c>
      <c r="G594" s="975" t="s">
        <v>2402</v>
      </c>
      <c r="H594" s="975" t="s">
        <v>2403</v>
      </c>
      <c r="I594" s="974">
        <v>24928.38</v>
      </c>
    </row>
    <row r="595" spans="1:9" x14ac:dyDescent="0.25">
      <c r="A595" s="975" t="str">
        <f>Inek2021A3[[#This Row],[ZPD2]]</f>
        <v>ZP58.25</v>
      </c>
      <c r="B595" s="975" t="str">
        <f>Inek2021A3[[#This Row],[OPSKode]]</f>
        <v>8-800.gs</v>
      </c>
      <c r="C595" s="974">
        <f>Inek2021A3[[#This Row],[Betrag2]]</f>
        <v>27194.59</v>
      </c>
      <c r="D595" s="975" t="s">
        <v>2329</v>
      </c>
      <c r="E595" s="975" t="s">
        <v>2330</v>
      </c>
      <c r="F595" s="975" t="s">
        <v>2404</v>
      </c>
      <c r="G595" s="975" t="s">
        <v>2405</v>
      </c>
      <c r="H595" s="975" t="s">
        <v>2406</v>
      </c>
      <c r="I595" s="974">
        <v>27194.59</v>
      </c>
    </row>
    <row r="596" spans="1:9" x14ac:dyDescent="0.25">
      <c r="A596" s="975" t="str">
        <f>Inek2021A3[[#This Row],[ZPD2]]</f>
        <v>ZP58.26</v>
      </c>
      <c r="B596" s="975" t="str">
        <f>Inek2021A3[[#This Row],[OPSKode]]</f>
        <v>8-800.gt</v>
      </c>
      <c r="C596" s="974">
        <f>Inek2021A3[[#This Row],[Betrag2]]</f>
        <v>29460.81</v>
      </c>
      <c r="D596" s="975" t="s">
        <v>2329</v>
      </c>
      <c r="E596" s="975" t="s">
        <v>2330</v>
      </c>
      <c r="F596" s="975" t="s">
        <v>2407</v>
      </c>
      <c r="G596" s="975" t="s">
        <v>2408</v>
      </c>
      <c r="H596" s="975" t="s">
        <v>2409</v>
      </c>
      <c r="I596" s="974">
        <v>29460.81</v>
      </c>
    </row>
    <row r="597" spans="1:9" x14ac:dyDescent="0.25">
      <c r="A597" s="975" t="str">
        <f>Inek2021A3[[#This Row],[ZPD2]]</f>
        <v>ZP58.27</v>
      </c>
      <c r="B597" s="975" t="str">
        <f>Inek2021A3[[#This Row],[OPSKode]]</f>
        <v>8-800.gu</v>
      </c>
      <c r="C597" s="974">
        <f>Inek2021A3[[#This Row],[Betrag2]]</f>
        <v>31727.02</v>
      </c>
      <c r="D597" s="975" t="s">
        <v>2329</v>
      </c>
      <c r="E597" s="975" t="s">
        <v>2330</v>
      </c>
      <c r="F597" s="975" t="s">
        <v>2410</v>
      </c>
      <c r="G597" s="975" t="s">
        <v>2411</v>
      </c>
      <c r="H597" s="975" t="s">
        <v>2412</v>
      </c>
      <c r="I597" s="974">
        <v>31727.02</v>
      </c>
    </row>
    <row r="598" spans="1:9" x14ac:dyDescent="0.25">
      <c r="A598" s="975" t="str">
        <f>Inek2021A3[[#This Row],[ZPD2]]</f>
        <v>ZP58.28</v>
      </c>
      <c r="B598" s="975" t="str">
        <f>Inek2021A3[[#This Row],[OPSKode]]</f>
        <v>8-800.gv</v>
      </c>
      <c r="C598" s="974">
        <f>Inek2021A3[[#This Row],[Betrag2]]</f>
        <v>33993.24</v>
      </c>
      <c r="D598" s="975" t="s">
        <v>2329</v>
      </c>
      <c r="E598" s="975" t="s">
        <v>2330</v>
      </c>
      <c r="F598" s="975" t="s">
        <v>2413</v>
      </c>
      <c r="G598" s="975" t="s">
        <v>2414</v>
      </c>
      <c r="H598" s="975" t="s">
        <v>2415</v>
      </c>
      <c r="I598" s="974">
        <v>33993.24</v>
      </c>
    </row>
    <row r="599" spans="1:9" x14ac:dyDescent="0.25">
      <c r="A599" s="975" t="str">
        <f>Inek2021A3[[#This Row],[ZPD2]]</f>
        <v>ZP58.29</v>
      </c>
      <c r="C599" s="976" t="s">
        <v>2416</v>
      </c>
      <c r="D599" s="975" t="s">
        <v>2329</v>
      </c>
      <c r="E599" s="975" t="s">
        <v>2330</v>
      </c>
      <c r="F599" s="975" t="s">
        <v>2417</v>
      </c>
      <c r="H599" s="975" t="s">
        <v>2418</v>
      </c>
    </row>
    <row r="600" spans="1:9" x14ac:dyDescent="0.25">
      <c r="A600" s="975" t="str">
        <f>Inek2021A3[[#This Row],[ZPD2]]</f>
        <v>ZP58.30</v>
      </c>
      <c r="B600" s="975" t="str">
        <f>Inek2021A3[[#This Row],[OPSKode]]</f>
        <v>8-800.gz</v>
      </c>
      <c r="C600" s="974">
        <f>Inek2021A3[[#This Row],[Betrag2]]</f>
        <v>36259.46</v>
      </c>
      <c r="D600" s="975" t="s">
        <v>2329</v>
      </c>
      <c r="E600" s="975" t="s">
        <v>2330</v>
      </c>
      <c r="F600" s="975" t="s">
        <v>2419</v>
      </c>
      <c r="G600" s="975" t="s">
        <v>2420</v>
      </c>
      <c r="H600" s="975" t="s">
        <v>2421</v>
      </c>
      <c r="I600" s="974">
        <v>36259.46</v>
      </c>
    </row>
    <row r="601" spans="1:9" x14ac:dyDescent="0.25">
      <c r="A601" s="975" t="str">
        <f>Inek2021A3[[#This Row],[ZPD2]]</f>
        <v>ZP58.31</v>
      </c>
      <c r="B601" s="975" t="str">
        <f>Inek2021A3[[#This Row],[OPSKode]]</f>
        <v>8-800.m0</v>
      </c>
      <c r="C601" s="974">
        <f>Inek2021A3[[#This Row],[Betrag2]]</f>
        <v>38808.949999999997</v>
      </c>
      <c r="D601" s="975" t="s">
        <v>2329</v>
      </c>
      <c r="E601" s="975" t="s">
        <v>2330</v>
      </c>
      <c r="F601" s="975" t="s">
        <v>2422</v>
      </c>
      <c r="G601" s="975" t="s">
        <v>2423</v>
      </c>
      <c r="H601" s="975" t="s">
        <v>2424</v>
      </c>
      <c r="I601" s="974">
        <v>38808.949999999997</v>
      </c>
    </row>
    <row r="602" spans="1:9" x14ac:dyDescent="0.25">
      <c r="A602" s="975" t="str">
        <f>Inek2021A3[[#This Row],[ZPD2]]</f>
        <v>ZP58.32</v>
      </c>
      <c r="B602" s="975" t="str">
        <f>Inek2021A3[[#This Row],[OPSKode]]</f>
        <v>8-800.m1</v>
      </c>
      <c r="C602" s="974">
        <f>Inek2021A3[[#This Row],[Betrag2]]</f>
        <v>42208.27</v>
      </c>
      <c r="D602" s="975" t="s">
        <v>2329</v>
      </c>
      <c r="E602" s="975" t="s">
        <v>2330</v>
      </c>
      <c r="F602" s="975" t="s">
        <v>2425</v>
      </c>
      <c r="G602" s="975" t="s">
        <v>2426</v>
      </c>
      <c r="H602" s="975" t="s">
        <v>2427</v>
      </c>
      <c r="I602" s="974">
        <v>42208.27</v>
      </c>
    </row>
    <row r="603" spans="1:9" x14ac:dyDescent="0.25">
      <c r="A603" s="975" t="str">
        <f>Inek2021A3[[#This Row],[ZPD2]]</f>
        <v>ZP58.33</v>
      </c>
      <c r="B603" s="975" t="str">
        <f>Inek2021A3[[#This Row],[OPSKode]]</f>
        <v>8-800.m2</v>
      </c>
      <c r="C603" s="974">
        <f>Inek2021A3[[#This Row],[Betrag2]]</f>
        <v>45607.6</v>
      </c>
      <c r="D603" s="975" t="s">
        <v>2329</v>
      </c>
      <c r="E603" s="975" t="s">
        <v>2330</v>
      </c>
      <c r="F603" s="975" t="s">
        <v>2428</v>
      </c>
      <c r="G603" s="975" t="s">
        <v>2429</v>
      </c>
      <c r="H603" s="975" t="s">
        <v>2430</v>
      </c>
      <c r="I603" s="974">
        <v>45607.6</v>
      </c>
    </row>
    <row r="604" spans="1:9" x14ac:dyDescent="0.25">
      <c r="A604" s="975" t="str">
        <f>Inek2021A3[[#This Row],[ZPD2]]</f>
        <v>ZP58.34</v>
      </c>
      <c r="B604" s="975" t="str">
        <f>Inek2021A3[[#This Row],[OPSKode]]</f>
        <v>8-800.m3</v>
      </c>
      <c r="C604" s="974">
        <f>Inek2021A3[[#This Row],[Betrag2]]</f>
        <v>49006.92</v>
      </c>
      <c r="D604" s="975" t="s">
        <v>2329</v>
      </c>
      <c r="E604" s="975" t="s">
        <v>2330</v>
      </c>
      <c r="F604" s="975" t="s">
        <v>2431</v>
      </c>
      <c r="G604" s="975" t="s">
        <v>2432</v>
      </c>
      <c r="H604" s="975" t="s">
        <v>2433</v>
      </c>
      <c r="I604" s="974">
        <v>49006.92</v>
      </c>
    </row>
    <row r="605" spans="1:9" x14ac:dyDescent="0.25">
      <c r="A605" s="975" t="str">
        <f>Inek2021A3[[#This Row],[ZPD2]]</f>
        <v>ZP58.35</v>
      </c>
      <c r="B605" s="975" t="str">
        <f>Inek2021A3[[#This Row],[OPSKode]]</f>
        <v>8-800.m4</v>
      </c>
      <c r="C605" s="974">
        <f>Inek2021A3[[#This Row],[Betrag2]]</f>
        <v>52406.25</v>
      </c>
      <c r="D605" s="975" t="s">
        <v>2329</v>
      </c>
      <c r="E605" s="975" t="s">
        <v>2330</v>
      </c>
      <c r="F605" s="975" t="s">
        <v>2434</v>
      </c>
      <c r="G605" s="975" t="s">
        <v>2435</v>
      </c>
      <c r="H605" s="975" t="s">
        <v>2436</v>
      </c>
      <c r="I605" s="974">
        <v>52406.25</v>
      </c>
    </row>
    <row r="606" spans="1:9" x14ac:dyDescent="0.25">
      <c r="A606" s="975" t="str">
        <f>Inek2021A3[[#This Row],[ZPD2]]</f>
        <v>ZP58.36</v>
      </c>
      <c r="B606" s="975" t="str">
        <f>Inek2021A3[[#This Row],[OPSKode]]</f>
        <v>8-800.m5</v>
      </c>
      <c r="C606" s="974">
        <f>Inek2021A3[[#This Row],[Betrag2]]</f>
        <v>56088.85</v>
      </c>
      <c r="D606" s="975" t="s">
        <v>2329</v>
      </c>
      <c r="E606" s="975" t="s">
        <v>2330</v>
      </c>
      <c r="F606" s="975" t="s">
        <v>2437</v>
      </c>
      <c r="G606" s="975" t="s">
        <v>2438</v>
      </c>
      <c r="H606" s="975" t="s">
        <v>2439</v>
      </c>
      <c r="I606" s="974">
        <v>56088.85</v>
      </c>
    </row>
    <row r="607" spans="1:9" x14ac:dyDescent="0.25">
      <c r="A607" s="975" t="str">
        <f>Inek2021A3[[#This Row],[ZPD2]]</f>
        <v>ZP58.37</v>
      </c>
      <c r="B607" s="975" t="str">
        <f>Inek2021A3[[#This Row],[OPSKode]]</f>
        <v>8-800.m6</v>
      </c>
      <c r="C607" s="974">
        <f>Inek2021A3[[#This Row],[Betrag2]]</f>
        <v>60621.279999999999</v>
      </c>
      <c r="D607" s="975" t="s">
        <v>2329</v>
      </c>
      <c r="E607" s="975" t="s">
        <v>2330</v>
      </c>
      <c r="F607" s="975" t="s">
        <v>2440</v>
      </c>
      <c r="G607" s="975" t="s">
        <v>2441</v>
      </c>
      <c r="H607" s="975" t="s">
        <v>2442</v>
      </c>
      <c r="I607" s="974">
        <v>60621.279999999999</v>
      </c>
    </row>
    <row r="608" spans="1:9" x14ac:dyDescent="0.25">
      <c r="A608" s="975" t="str">
        <f>Inek2021A3[[#This Row],[ZPD2]]</f>
        <v>ZP58.38</v>
      </c>
      <c r="B608" s="975" t="str">
        <f>Inek2021A3[[#This Row],[OPSKode]]</f>
        <v>8-800.m7</v>
      </c>
      <c r="C608" s="974">
        <f>Inek2021A3[[#This Row],[Betrag2]]</f>
        <v>65153.71</v>
      </c>
      <c r="D608" s="975" t="s">
        <v>2329</v>
      </c>
      <c r="E608" s="975" t="s">
        <v>2330</v>
      </c>
      <c r="F608" s="975" t="s">
        <v>2443</v>
      </c>
      <c r="G608" s="975" t="s">
        <v>2444</v>
      </c>
      <c r="H608" s="975" t="s">
        <v>2445</v>
      </c>
      <c r="I608" s="974">
        <v>65153.71</v>
      </c>
    </row>
    <row r="609" spans="1:9" x14ac:dyDescent="0.25">
      <c r="A609" s="975" t="str">
        <f>Inek2021A3[[#This Row],[ZPD2]]</f>
        <v>ZP58.39</v>
      </c>
      <c r="B609" s="975" t="str">
        <f>Inek2021A3[[#This Row],[OPSKode]]</f>
        <v>8-800.m8</v>
      </c>
      <c r="C609" s="974">
        <f>Inek2021A3[[#This Row],[Betrag2]]</f>
        <v>69686.14</v>
      </c>
      <c r="D609" s="975" t="s">
        <v>2329</v>
      </c>
      <c r="E609" s="975" t="s">
        <v>2330</v>
      </c>
      <c r="F609" s="975" t="s">
        <v>2446</v>
      </c>
      <c r="G609" s="975" t="s">
        <v>2447</v>
      </c>
      <c r="H609" s="975" t="s">
        <v>2448</v>
      </c>
      <c r="I609" s="974">
        <v>69686.14</v>
      </c>
    </row>
    <row r="610" spans="1:9" x14ac:dyDescent="0.25">
      <c r="A610" s="975" t="str">
        <f>Inek2021A3[[#This Row],[ZPD2]]</f>
        <v>ZP58.40</v>
      </c>
      <c r="B610" s="975" t="str">
        <f>Inek2021A3[[#This Row],[OPSKode]]</f>
        <v>8-800.m9</v>
      </c>
      <c r="C610" s="974">
        <f>Inek2021A3[[#This Row],[Betrag2]]</f>
        <v>74218.570000000007</v>
      </c>
      <c r="D610" s="975" t="s">
        <v>2329</v>
      </c>
      <c r="E610" s="975" t="s">
        <v>2330</v>
      </c>
      <c r="F610" s="975" t="s">
        <v>2449</v>
      </c>
      <c r="G610" s="975" t="s">
        <v>2450</v>
      </c>
      <c r="H610" s="975" t="s">
        <v>2451</v>
      </c>
      <c r="I610" s="974">
        <v>74218.570000000007</v>
      </c>
    </row>
    <row r="611" spans="1:9" x14ac:dyDescent="0.25">
      <c r="A611" s="975" t="str">
        <f>Inek2021A3[[#This Row],[ZPD2]]</f>
        <v>ZP58.41</v>
      </c>
      <c r="B611" s="975" t="str">
        <f>Inek2021A3[[#This Row],[OPSKode]]</f>
        <v>8-800.ma</v>
      </c>
      <c r="C611" s="974">
        <f>Inek2021A3[[#This Row],[Betrag2]]</f>
        <v>79034.28</v>
      </c>
      <c r="D611" s="975" t="s">
        <v>2329</v>
      </c>
      <c r="E611" s="975" t="s">
        <v>2330</v>
      </c>
      <c r="F611" s="975" t="s">
        <v>2452</v>
      </c>
      <c r="G611" s="975" t="s">
        <v>2453</v>
      </c>
      <c r="H611" s="975" t="s">
        <v>2454</v>
      </c>
      <c r="I611" s="974">
        <v>79034.28</v>
      </c>
    </row>
    <row r="612" spans="1:9" x14ac:dyDescent="0.25">
      <c r="A612" s="975" t="str">
        <f>Inek2021A3[[#This Row],[ZPD2]]</f>
        <v>ZP58.42</v>
      </c>
      <c r="B612" s="975" t="str">
        <f>Inek2021A3[[#This Row],[OPSKode]]</f>
        <v>8-800.mb</v>
      </c>
      <c r="C612" s="974">
        <f>Inek2021A3[[#This Row],[Betrag2]]</f>
        <v>84699.82</v>
      </c>
      <c r="D612" s="975" t="s">
        <v>2329</v>
      </c>
      <c r="E612" s="975" t="s">
        <v>2330</v>
      </c>
      <c r="F612" s="975" t="s">
        <v>2455</v>
      </c>
      <c r="G612" s="975" t="s">
        <v>2456</v>
      </c>
      <c r="H612" s="975" t="s">
        <v>2457</v>
      </c>
      <c r="I612" s="974">
        <v>84699.82</v>
      </c>
    </row>
    <row r="613" spans="1:9" x14ac:dyDescent="0.25">
      <c r="A613" s="975" t="str">
        <f>Inek2021A3[[#This Row],[ZPD2]]</f>
        <v>ZP58.43</v>
      </c>
      <c r="B613" s="975" t="str">
        <f>Inek2021A3[[#This Row],[OPSKode]]</f>
        <v>8-800.mc</v>
      </c>
      <c r="C613" s="974">
        <f>Inek2021A3[[#This Row],[Betrag2]]</f>
        <v>90365.36</v>
      </c>
      <c r="D613" s="975" t="s">
        <v>2329</v>
      </c>
      <c r="E613" s="975" t="s">
        <v>2330</v>
      </c>
      <c r="F613" s="975" t="s">
        <v>2458</v>
      </c>
      <c r="G613" s="975" t="s">
        <v>2459</v>
      </c>
      <c r="H613" s="975" t="s">
        <v>2460</v>
      </c>
      <c r="I613" s="974">
        <v>90365.36</v>
      </c>
    </row>
    <row r="614" spans="1:9" x14ac:dyDescent="0.25">
      <c r="A614" s="975" t="str">
        <f>Inek2021A3[[#This Row],[ZPD2]]</f>
        <v>ZP58.44</v>
      </c>
      <c r="B614" s="975" t="str">
        <f>Inek2021A3[[#This Row],[OPSKode]]</f>
        <v>8-800.md</v>
      </c>
      <c r="C614" s="974">
        <f>Inek2021A3[[#This Row],[Betrag2]]</f>
        <v>96030.9</v>
      </c>
      <c r="D614" s="975" t="s">
        <v>2329</v>
      </c>
      <c r="E614" s="975" t="s">
        <v>2330</v>
      </c>
      <c r="F614" s="975" t="s">
        <v>2461</v>
      </c>
      <c r="G614" s="975" t="s">
        <v>2462</v>
      </c>
      <c r="H614" s="975" t="s">
        <v>2463</v>
      </c>
      <c r="I614" s="974">
        <v>96030.9</v>
      </c>
    </row>
    <row r="615" spans="1:9" x14ac:dyDescent="0.25">
      <c r="A615" s="975" t="str">
        <f>Inek2021A3[[#This Row],[ZPD2]]</f>
        <v>ZP58.45</v>
      </c>
      <c r="B615" s="975" t="str">
        <f>Inek2021A3[[#This Row],[OPSKode]]</f>
        <v>8-800.me</v>
      </c>
      <c r="C615" s="974">
        <f>Inek2021A3[[#This Row],[Betrag2]]</f>
        <v>101696.44</v>
      </c>
      <c r="D615" s="975" t="s">
        <v>2329</v>
      </c>
      <c r="E615" s="975" t="s">
        <v>2330</v>
      </c>
      <c r="F615" s="975" t="s">
        <v>2464</v>
      </c>
      <c r="G615" s="975" t="s">
        <v>2465</v>
      </c>
      <c r="H615" s="975" t="s">
        <v>2466</v>
      </c>
      <c r="I615" s="974">
        <v>101696.44</v>
      </c>
    </row>
    <row r="616" spans="1:9" x14ac:dyDescent="0.25">
      <c r="A616" s="975" t="str">
        <f>Inek2021A3[[#This Row],[ZPD2]]</f>
        <v>ZP58.46</v>
      </c>
      <c r="B616" s="975" t="str">
        <f>Inek2021A3[[#This Row],[OPSKode]]</f>
        <v>8-800.mf</v>
      </c>
      <c r="C616" s="974">
        <f>Inek2021A3[[#This Row],[Betrag2]]</f>
        <v>107361.98</v>
      </c>
      <c r="D616" s="975" t="s">
        <v>2329</v>
      </c>
      <c r="E616" s="975" t="s">
        <v>2330</v>
      </c>
      <c r="F616" s="975" t="s">
        <v>2467</v>
      </c>
      <c r="G616" s="975" t="s">
        <v>2468</v>
      </c>
      <c r="H616" s="975" t="s">
        <v>2469</v>
      </c>
      <c r="I616" s="974">
        <v>107361.98</v>
      </c>
    </row>
    <row r="617" spans="1:9" x14ac:dyDescent="0.25">
      <c r="C617" s="974"/>
      <c r="D617" s="975" t="s">
        <v>2470</v>
      </c>
      <c r="E617" s="975" t="s">
        <v>2471</v>
      </c>
      <c r="H617" s="975" t="s">
        <v>2472</v>
      </c>
    </row>
    <row r="618" spans="1:9" x14ac:dyDescent="0.25">
      <c r="A618" s="975" t="str">
        <f>Inek2021A3[[#This Row],[ZPD2]]</f>
        <v>ZP59.01</v>
      </c>
      <c r="B618" s="975" t="str">
        <f>Inek2021A3[[#This Row],[OPSKode]]</f>
        <v>8-800.f0</v>
      </c>
      <c r="C618" s="974">
        <f>Inek2021A3[[#This Row],[Betrag2]]</f>
        <v>354.04</v>
      </c>
      <c r="D618" s="975" t="s">
        <v>2470</v>
      </c>
      <c r="E618" s="975" t="s">
        <v>2471</v>
      </c>
      <c r="F618" s="975" t="s">
        <v>2473</v>
      </c>
      <c r="G618" s="975" t="s">
        <v>2474</v>
      </c>
      <c r="H618" s="975" t="s">
        <v>2475</v>
      </c>
      <c r="I618" s="974">
        <v>354.04</v>
      </c>
    </row>
    <row r="619" spans="1:9" x14ac:dyDescent="0.25">
      <c r="A619" s="975" t="str">
        <f>Inek2021A3[[#This Row],[ZPD2]]</f>
        <v>ZP59.02</v>
      </c>
      <c r="B619" s="975" t="str">
        <f>Inek2021A3[[#This Row],[OPSKode]]</f>
        <v>8-800.f1</v>
      </c>
      <c r="C619" s="974">
        <f>Inek2021A3[[#This Row],[Betrag2]]</f>
        <v>708.08</v>
      </c>
      <c r="D619" s="975" t="s">
        <v>2470</v>
      </c>
      <c r="E619" s="975" t="s">
        <v>2471</v>
      </c>
      <c r="F619" s="975" t="s">
        <v>2476</v>
      </c>
      <c r="G619" s="975" t="s">
        <v>2477</v>
      </c>
      <c r="H619" s="975" t="s">
        <v>2478</v>
      </c>
      <c r="I619" s="974">
        <v>708.08</v>
      </c>
    </row>
    <row r="620" spans="1:9" x14ac:dyDescent="0.25">
      <c r="A620" s="975" t="str">
        <f>Inek2021A3[[#This Row],[ZPD2]]</f>
        <v>ZP59.03</v>
      </c>
      <c r="B620" s="975" t="str">
        <f>Inek2021A3[[#This Row],[OPSKode]]</f>
        <v>8-800.f2</v>
      </c>
      <c r="C620" s="974">
        <f>Inek2021A3[[#This Row],[Betrag2]]</f>
        <v>1062.1199999999999</v>
      </c>
      <c r="D620" s="975" t="s">
        <v>2470</v>
      </c>
      <c r="E620" s="975" t="s">
        <v>2471</v>
      </c>
      <c r="F620" s="975" t="s">
        <v>2479</v>
      </c>
      <c r="G620" s="975" t="s">
        <v>2480</v>
      </c>
      <c r="H620" s="975" t="s">
        <v>2481</v>
      </c>
      <c r="I620" s="974">
        <v>1062.1199999999999</v>
      </c>
    </row>
    <row r="621" spans="1:9" x14ac:dyDescent="0.25">
      <c r="A621" s="975" t="str">
        <f>Inek2021A3[[#This Row],[ZPD2]]</f>
        <v>ZP59.04</v>
      </c>
      <c r="B621" s="975" t="str">
        <f>Inek2021A3[[#This Row],[OPSKode]]</f>
        <v>8-800.f3</v>
      </c>
      <c r="C621" s="974">
        <f>Inek2021A3[[#This Row],[Betrag2]]</f>
        <v>1416.16</v>
      </c>
      <c r="D621" s="975" t="s">
        <v>2470</v>
      </c>
      <c r="E621" s="975" t="s">
        <v>2471</v>
      </c>
      <c r="F621" s="975" t="s">
        <v>2482</v>
      </c>
      <c r="G621" s="975" t="s">
        <v>2483</v>
      </c>
      <c r="H621" s="975" t="s">
        <v>2484</v>
      </c>
      <c r="I621" s="974">
        <v>1416.16</v>
      </c>
    </row>
    <row r="622" spans="1:9" x14ac:dyDescent="0.25">
      <c r="A622" s="975" t="str">
        <f>Inek2021A3[[#This Row],[ZPD2]]</f>
        <v>ZP59.05</v>
      </c>
      <c r="B622" s="975" t="str">
        <f>Inek2021A3[[#This Row],[OPSKode]]</f>
        <v>8-800.f4</v>
      </c>
      <c r="C622" s="974">
        <f>Inek2021A3[[#This Row],[Betrag2]]</f>
        <v>1770.21</v>
      </c>
      <c r="D622" s="975" t="s">
        <v>2470</v>
      </c>
      <c r="E622" s="975" t="s">
        <v>2471</v>
      </c>
      <c r="F622" s="975" t="s">
        <v>2485</v>
      </c>
      <c r="G622" s="975" t="s">
        <v>2486</v>
      </c>
      <c r="H622" s="975" t="s">
        <v>2487</v>
      </c>
      <c r="I622" s="974">
        <v>1770.21</v>
      </c>
    </row>
    <row r="623" spans="1:9" x14ac:dyDescent="0.25">
      <c r="A623" s="975" t="str">
        <f>Inek2021A3[[#This Row],[ZPD2]]</f>
        <v>ZP59.06</v>
      </c>
      <c r="B623" s="975" t="str">
        <f>Inek2021A3[[#This Row],[OPSKode]]</f>
        <v>8-800.f5</v>
      </c>
      <c r="C623" s="974">
        <f>Inek2021A3[[#This Row],[Betrag2]]</f>
        <v>2263.3200000000002</v>
      </c>
      <c r="D623" s="975" t="s">
        <v>2470</v>
      </c>
      <c r="E623" s="975" t="s">
        <v>2471</v>
      </c>
      <c r="F623" s="975" t="s">
        <v>2488</v>
      </c>
      <c r="G623" s="975" t="s">
        <v>2489</v>
      </c>
      <c r="H623" s="975" t="s">
        <v>2490</v>
      </c>
      <c r="I623" s="974">
        <v>2263.3200000000002</v>
      </c>
    </row>
    <row r="624" spans="1:9" x14ac:dyDescent="0.25">
      <c r="A624" s="975" t="str">
        <f>Inek2021A3[[#This Row],[ZPD2]]</f>
        <v>ZP59.07</v>
      </c>
      <c r="B624" s="975" t="str">
        <f>Inek2021A3[[#This Row],[OPSKode]]</f>
        <v>8-800.f6</v>
      </c>
      <c r="C624" s="974">
        <f>Inek2021A3[[#This Row],[Betrag2]]</f>
        <v>2981.2</v>
      </c>
      <c r="D624" s="975" t="s">
        <v>2470</v>
      </c>
      <c r="E624" s="975" t="s">
        <v>2471</v>
      </c>
      <c r="F624" s="975" t="s">
        <v>2491</v>
      </c>
      <c r="G624" s="975" t="s">
        <v>2492</v>
      </c>
      <c r="H624" s="975" t="s">
        <v>2493</v>
      </c>
      <c r="I624" s="974">
        <v>2981.2</v>
      </c>
    </row>
    <row r="625" spans="1:9" x14ac:dyDescent="0.25">
      <c r="A625" s="975" t="str">
        <f>Inek2021A3[[#This Row],[ZPD2]]</f>
        <v>ZP59.08</v>
      </c>
      <c r="B625" s="975" t="str">
        <f>Inek2021A3[[#This Row],[OPSKode]]</f>
        <v>8-800.f7</v>
      </c>
      <c r="C625" s="974">
        <f>Inek2021A3[[#This Row],[Betrag2]]</f>
        <v>3688.59</v>
      </c>
      <c r="D625" s="975" t="s">
        <v>2470</v>
      </c>
      <c r="E625" s="975" t="s">
        <v>2471</v>
      </c>
      <c r="F625" s="975" t="s">
        <v>2494</v>
      </c>
      <c r="G625" s="975" t="s">
        <v>2495</v>
      </c>
      <c r="H625" s="975" t="s">
        <v>2496</v>
      </c>
      <c r="I625" s="974">
        <v>3688.59</v>
      </c>
    </row>
    <row r="626" spans="1:9" x14ac:dyDescent="0.25">
      <c r="A626" s="975" t="str">
        <f>Inek2021A3[[#This Row],[ZPD2]]</f>
        <v>ZP59.09</v>
      </c>
      <c r="B626" s="975" t="str">
        <f>Inek2021A3[[#This Row],[OPSKode]]</f>
        <v>8-800.f8</v>
      </c>
      <c r="C626" s="974">
        <f>Inek2021A3[[#This Row],[Betrag2]]</f>
        <v>4375.59</v>
      </c>
      <c r="D626" s="975" t="s">
        <v>2470</v>
      </c>
      <c r="E626" s="975" t="s">
        <v>2471</v>
      </c>
      <c r="F626" s="975" t="s">
        <v>2497</v>
      </c>
      <c r="G626" s="975" t="s">
        <v>2498</v>
      </c>
      <c r="H626" s="975" t="s">
        <v>2499</v>
      </c>
      <c r="I626" s="974">
        <v>4375.59</v>
      </c>
    </row>
    <row r="627" spans="1:9" x14ac:dyDescent="0.25">
      <c r="A627" s="975" t="str">
        <f>Inek2021A3[[#This Row],[ZPD2]]</f>
        <v>ZP59.10</v>
      </c>
      <c r="B627" s="975" t="str">
        <f>Inek2021A3[[#This Row],[OPSKode]]</f>
        <v>8-800.f9</v>
      </c>
      <c r="C627" s="974">
        <f>Inek2021A3[[#This Row],[Betrag2]]</f>
        <v>5098.1899999999996</v>
      </c>
      <c r="D627" s="975" t="s">
        <v>2470</v>
      </c>
      <c r="E627" s="975" t="s">
        <v>2471</v>
      </c>
      <c r="F627" s="975" t="s">
        <v>2500</v>
      </c>
      <c r="G627" s="975" t="s">
        <v>2501</v>
      </c>
      <c r="H627" s="975" t="s">
        <v>2502</v>
      </c>
      <c r="I627" s="974">
        <v>5098.1899999999996</v>
      </c>
    </row>
    <row r="628" spans="1:9" x14ac:dyDescent="0.25">
      <c r="A628" s="975" t="str">
        <f>Inek2021A3[[#This Row],[ZPD2]]</f>
        <v>ZP59.11</v>
      </c>
      <c r="B628" s="975" t="str">
        <f>Inek2021A3[[#This Row],[OPSKode]]</f>
        <v>8-800.fa</v>
      </c>
      <c r="C628" s="974">
        <f>Inek2021A3[[#This Row],[Betrag2]]</f>
        <v>5859.09</v>
      </c>
      <c r="D628" s="975" t="s">
        <v>2470</v>
      </c>
      <c r="E628" s="975" t="s">
        <v>2471</v>
      </c>
      <c r="F628" s="975" t="s">
        <v>2503</v>
      </c>
      <c r="G628" s="975" t="s">
        <v>2504</v>
      </c>
      <c r="H628" s="975" t="s">
        <v>2505</v>
      </c>
      <c r="I628" s="974">
        <v>5859.09</v>
      </c>
    </row>
    <row r="629" spans="1:9" x14ac:dyDescent="0.25">
      <c r="A629" s="975" t="str">
        <f>Inek2021A3[[#This Row],[ZPD2]]</f>
        <v>ZP59.12</v>
      </c>
      <c r="B629" s="975" t="str">
        <f>Inek2021A3[[#This Row],[OPSKode]]</f>
        <v>8-800.fb</v>
      </c>
      <c r="C629" s="974">
        <f>Inek2021A3[[#This Row],[Betrag2]]</f>
        <v>6518.98</v>
      </c>
      <c r="D629" s="975" t="s">
        <v>2470</v>
      </c>
      <c r="E629" s="975" t="s">
        <v>2471</v>
      </c>
      <c r="F629" s="975" t="s">
        <v>2506</v>
      </c>
      <c r="G629" s="975" t="s">
        <v>2507</v>
      </c>
      <c r="H629" s="975" t="s">
        <v>2508</v>
      </c>
      <c r="I629" s="974">
        <v>6518.98</v>
      </c>
    </row>
    <row r="630" spans="1:9" x14ac:dyDescent="0.25">
      <c r="A630" s="975" t="str">
        <f>Inek2021A3[[#This Row],[ZPD2]]</f>
        <v>ZP59.13</v>
      </c>
      <c r="B630" s="975" t="str">
        <f>Inek2021A3[[#This Row],[OPSKode]]</f>
        <v>8-800.fc</v>
      </c>
      <c r="C630" s="974">
        <f>Inek2021A3[[#This Row],[Betrag2]]</f>
        <v>7434.87</v>
      </c>
      <c r="D630" s="975" t="s">
        <v>2470</v>
      </c>
      <c r="E630" s="975" t="s">
        <v>2471</v>
      </c>
      <c r="F630" s="975" t="s">
        <v>2509</v>
      </c>
      <c r="G630" s="975" t="s">
        <v>2510</v>
      </c>
      <c r="H630" s="975" t="s">
        <v>2511</v>
      </c>
      <c r="I630" s="974">
        <v>7434.87</v>
      </c>
    </row>
    <row r="631" spans="1:9" x14ac:dyDescent="0.25">
      <c r="A631" s="975" t="str">
        <f>Inek2021A3[[#This Row],[ZPD2]]</f>
        <v>ZP59.14</v>
      </c>
      <c r="B631" s="975" t="str">
        <f>Inek2021A3[[#This Row],[OPSKode]]</f>
        <v>8-800.fd</v>
      </c>
      <c r="C631" s="974">
        <f>Inek2021A3[[#This Row],[Betrag2]]</f>
        <v>8851.0300000000007</v>
      </c>
      <c r="D631" s="975" t="s">
        <v>2470</v>
      </c>
      <c r="E631" s="975" t="s">
        <v>2471</v>
      </c>
      <c r="F631" s="975" t="s">
        <v>2512</v>
      </c>
      <c r="G631" s="975" t="s">
        <v>2513</v>
      </c>
      <c r="H631" s="975" t="s">
        <v>2514</v>
      </c>
      <c r="I631" s="974">
        <v>8851.0300000000007</v>
      </c>
    </row>
    <row r="632" spans="1:9" x14ac:dyDescent="0.25">
      <c r="A632" s="975" t="str">
        <f>Inek2021A3[[#This Row],[ZPD2]]</f>
        <v>ZP59.15</v>
      </c>
      <c r="B632" s="975" t="str">
        <f>Inek2021A3[[#This Row],[OPSKode]]</f>
        <v>8-800.fe</v>
      </c>
      <c r="C632" s="974">
        <f>Inek2021A3[[#This Row],[Betrag2]]</f>
        <v>10267.19</v>
      </c>
      <c r="D632" s="975" t="s">
        <v>2470</v>
      </c>
      <c r="E632" s="975" t="s">
        <v>2471</v>
      </c>
      <c r="F632" s="975" t="s">
        <v>2515</v>
      </c>
      <c r="G632" s="975" t="s">
        <v>2516</v>
      </c>
      <c r="H632" s="975" t="s">
        <v>2517</v>
      </c>
      <c r="I632" s="974">
        <v>10267.19</v>
      </c>
    </row>
    <row r="633" spans="1:9" x14ac:dyDescent="0.25">
      <c r="A633" s="975" t="str">
        <f>Inek2021A3[[#This Row],[ZPD2]]</f>
        <v>ZP59.16</v>
      </c>
      <c r="B633" s="975" t="str">
        <f>Inek2021A3[[#This Row],[OPSKode]]</f>
        <v>8-800.ff</v>
      </c>
      <c r="C633" s="974">
        <f>Inek2021A3[[#This Row],[Betrag2]]</f>
        <v>11683.36</v>
      </c>
      <c r="D633" s="975" t="s">
        <v>2470</v>
      </c>
      <c r="E633" s="975" t="s">
        <v>2471</v>
      </c>
      <c r="F633" s="975" t="s">
        <v>2518</v>
      </c>
      <c r="G633" s="975" t="s">
        <v>2519</v>
      </c>
      <c r="H633" s="975" t="s">
        <v>2520</v>
      </c>
      <c r="I633" s="974">
        <v>11683.36</v>
      </c>
    </row>
    <row r="634" spans="1:9" x14ac:dyDescent="0.25">
      <c r="A634" s="975" t="str">
        <f>Inek2021A3[[#This Row],[ZPD2]]</f>
        <v>ZP59.17</v>
      </c>
      <c r="B634" s="975" t="str">
        <f>Inek2021A3[[#This Row],[OPSKode]]</f>
        <v>8-800.fg</v>
      </c>
      <c r="C634" s="974">
        <f>Inek2021A3[[#This Row],[Betrag2]]</f>
        <v>13099.52</v>
      </c>
      <c r="D634" s="975" t="s">
        <v>2470</v>
      </c>
      <c r="E634" s="975" t="s">
        <v>2471</v>
      </c>
      <c r="F634" s="975" t="s">
        <v>2521</v>
      </c>
      <c r="G634" s="975" t="s">
        <v>2522</v>
      </c>
      <c r="H634" s="975" t="s">
        <v>2523</v>
      </c>
      <c r="I634" s="974">
        <v>13099.52</v>
      </c>
    </row>
    <row r="635" spans="1:9" x14ac:dyDescent="0.25">
      <c r="A635" s="975" t="str">
        <f>Inek2021A3[[#This Row],[ZPD2]]</f>
        <v>ZP59.18</v>
      </c>
      <c r="B635" s="975" t="str">
        <f>Inek2021A3[[#This Row],[OPSKode]]</f>
        <v>8-800.fh</v>
      </c>
      <c r="C635" s="974">
        <f>Inek2021A3[[#This Row],[Betrag2]]</f>
        <v>14692.71</v>
      </c>
      <c r="D635" s="975" t="s">
        <v>2470</v>
      </c>
      <c r="E635" s="975" t="s">
        <v>2471</v>
      </c>
      <c r="F635" s="975" t="s">
        <v>2524</v>
      </c>
      <c r="G635" s="975" t="s">
        <v>2525</v>
      </c>
      <c r="H635" s="975" t="s">
        <v>2526</v>
      </c>
      <c r="I635" s="974">
        <v>14692.71</v>
      </c>
    </row>
    <row r="636" spans="1:9" x14ac:dyDescent="0.25">
      <c r="A636" s="975" t="str">
        <f>Inek2021A3[[#This Row],[ZPD2]]</f>
        <v>ZP59.19</v>
      </c>
      <c r="B636" s="975" t="str">
        <f>Inek2021A3[[#This Row],[OPSKode]]</f>
        <v>8-800.fj</v>
      </c>
      <c r="C636" s="974">
        <f>Inek2021A3[[#This Row],[Betrag2]]</f>
        <v>16816.96</v>
      </c>
      <c r="D636" s="975" t="s">
        <v>2470</v>
      </c>
      <c r="E636" s="975" t="s">
        <v>2471</v>
      </c>
      <c r="F636" s="975" t="s">
        <v>2527</v>
      </c>
      <c r="G636" s="975" t="s">
        <v>2528</v>
      </c>
      <c r="H636" s="975" t="s">
        <v>2529</v>
      </c>
      <c r="I636" s="974">
        <v>16816.96</v>
      </c>
    </row>
    <row r="637" spans="1:9" x14ac:dyDescent="0.25">
      <c r="A637" s="975" t="str">
        <f>Inek2021A3[[#This Row],[ZPD2]]</f>
        <v>ZP59.20</v>
      </c>
      <c r="B637" s="975" t="str">
        <f>Inek2021A3[[#This Row],[OPSKode]]</f>
        <v>8-800.fk</v>
      </c>
      <c r="C637" s="974">
        <f>Inek2021A3[[#This Row],[Betrag2]]</f>
        <v>18941.2</v>
      </c>
      <c r="D637" s="975" t="s">
        <v>2470</v>
      </c>
      <c r="E637" s="975" t="s">
        <v>2471</v>
      </c>
      <c r="F637" s="975" t="s">
        <v>2530</v>
      </c>
      <c r="G637" s="975" t="s">
        <v>2531</v>
      </c>
      <c r="H637" s="975" t="s">
        <v>2532</v>
      </c>
      <c r="I637" s="974">
        <v>18941.2</v>
      </c>
    </row>
    <row r="638" spans="1:9" x14ac:dyDescent="0.25">
      <c r="A638" s="975" t="str">
        <f>Inek2021A3[[#This Row],[ZPD2]]</f>
        <v>ZP59.21</v>
      </c>
      <c r="B638" s="975" t="str">
        <f>Inek2021A3[[#This Row],[OPSKode]]</f>
        <v>8-800.fm</v>
      </c>
      <c r="C638" s="974">
        <f>Inek2021A3[[#This Row],[Betrag2]]</f>
        <v>21065.45</v>
      </c>
      <c r="D638" s="975" t="s">
        <v>2470</v>
      </c>
      <c r="E638" s="975" t="s">
        <v>2471</v>
      </c>
      <c r="F638" s="975" t="s">
        <v>2533</v>
      </c>
      <c r="G638" s="975" t="s">
        <v>2534</v>
      </c>
      <c r="H638" s="975" t="s">
        <v>2535</v>
      </c>
      <c r="I638" s="974">
        <v>21065.45</v>
      </c>
    </row>
    <row r="639" spans="1:9" x14ac:dyDescent="0.25">
      <c r="A639" s="975" t="str">
        <f>Inek2021A3[[#This Row],[ZPD2]]</f>
        <v>ZP59.22</v>
      </c>
      <c r="B639" s="975" t="str">
        <f>Inek2021A3[[#This Row],[OPSKode]]</f>
        <v>8-800.fn</v>
      </c>
      <c r="C639" s="974">
        <f>Inek2021A3[[#This Row],[Betrag2]]</f>
        <v>23189.7</v>
      </c>
      <c r="D639" s="975" t="s">
        <v>2470</v>
      </c>
      <c r="E639" s="975" t="s">
        <v>2471</v>
      </c>
      <c r="F639" s="975" t="s">
        <v>2536</v>
      </c>
      <c r="G639" s="975" t="s">
        <v>2537</v>
      </c>
      <c r="H639" s="975" t="s">
        <v>2538</v>
      </c>
      <c r="I639" s="974">
        <v>23189.7</v>
      </c>
    </row>
    <row r="640" spans="1:9" x14ac:dyDescent="0.25">
      <c r="A640" s="975" t="str">
        <f>Inek2021A3[[#This Row],[ZPD2]]</f>
        <v>ZP59.23</v>
      </c>
      <c r="B640" s="975" t="str">
        <f>Inek2021A3[[#This Row],[OPSKode]]</f>
        <v>8-800.fp</v>
      </c>
      <c r="C640" s="974">
        <f>Inek2021A3[[#This Row],[Betrag2]]</f>
        <v>25490.97</v>
      </c>
      <c r="D640" s="975" t="s">
        <v>2470</v>
      </c>
      <c r="E640" s="975" t="s">
        <v>2471</v>
      </c>
      <c r="F640" s="975" t="s">
        <v>2539</v>
      </c>
      <c r="G640" s="975" t="s">
        <v>2540</v>
      </c>
      <c r="H640" s="975" t="s">
        <v>2541</v>
      </c>
      <c r="I640" s="974">
        <v>25490.97</v>
      </c>
    </row>
    <row r="641" spans="1:9" x14ac:dyDescent="0.25">
      <c r="A641" s="975" t="str">
        <f>Inek2021A3[[#This Row],[ZPD2]]</f>
        <v>ZP59.24</v>
      </c>
      <c r="B641" s="975" t="str">
        <f>Inek2021A3[[#This Row],[OPSKode]]</f>
        <v>8-800.fq</v>
      </c>
      <c r="C641" s="974">
        <f>Inek2021A3[[#This Row],[Betrag2]]</f>
        <v>28323.3</v>
      </c>
      <c r="D641" s="975" t="s">
        <v>2470</v>
      </c>
      <c r="E641" s="975" t="s">
        <v>2471</v>
      </c>
      <c r="F641" s="975" t="s">
        <v>2542</v>
      </c>
      <c r="G641" s="975" t="s">
        <v>2543</v>
      </c>
      <c r="H641" s="975" t="s">
        <v>2544</v>
      </c>
      <c r="I641" s="974">
        <v>28323.3</v>
      </c>
    </row>
    <row r="642" spans="1:9" x14ac:dyDescent="0.25">
      <c r="A642" s="975" t="str">
        <f>Inek2021A3[[#This Row],[ZPD2]]</f>
        <v>ZP59.25</v>
      </c>
      <c r="B642" s="975" t="str">
        <f>Inek2021A3[[#This Row],[OPSKode]]</f>
        <v>8-800.fr</v>
      </c>
      <c r="C642" s="974">
        <f>Inek2021A3[[#This Row],[Betrag2]]</f>
        <v>31155.63</v>
      </c>
      <c r="D642" s="975" t="s">
        <v>2470</v>
      </c>
      <c r="E642" s="975" t="s">
        <v>2471</v>
      </c>
      <c r="F642" s="975" t="s">
        <v>2545</v>
      </c>
      <c r="G642" s="975" t="s">
        <v>2546</v>
      </c>
      <c r="H642" s="975" t="s">
        <v>2547</v>
      </c>
      <c r="I642" s="974">
        <v>31155.63</v>
      </c>
    </row>
    <row r="643" spans="1:9" x14ac:dyDescent="0.25">
      <c r="A643" s="975" t="str">
        <f>Inek2021A3[[#This Row],[ZPD2]]</f>
        <v>ZP59.26</v>
      </c>
      <c r="B643" s="975" t="str">
        <f>Inek2021A3[[#This Row],[OPSKode]]</f>
        <v>8-800.fs</v>
      </c>
      <c r="C643" s="974">
        <f>Inek2021A3[[#This Row],[Betrag2]]</f>
        <v>33987.96</v>
      </c>
      <c r="D643" s="975" t="s">
        <v>2470</v>
      </c>
      <c r="E643" s="975" t="s">
        <v>2471</v>
      </c>
      <c r="F643" s="975" t="s">
        <v>2548</v>
      </c>
      <c r="G643" s="975" t="s">
        <v>2549</v>
      </c>
      <c r="H643" s="975" t="s">
        <v>2550</v>
      </c>
      <c r="I643" s="974">
        <v>33987.96</v>
      </c>
    </row>
    <row r="644" spans="1:9" x14ac:dyDescent="0.25">
      <c r="A644" s="975" t="str">
        <f>Inek2021A3[[#This Row],[ZPD2]]</f>
        <v>ZP59.27</v>
      </c>
      <c r="B644" s="975" t="str">
        <f>Inek2021A3[[#This Row],[OPSKode]]</f>
        <v>8-800.ft</v>
      </c>
      <c r="C644" s="974">
        <f>Inek2021A3[[#This Row],[Betrag2]]</f>
        <v>36820.28</v>
      </c>
      <c r="D644" s="975" t="s">
        <v>2470</v>
      </c>
      <c r="E644" s="975" t="s">
        <v>2471</v>
      </c>
      <c r="F644" s="975" t="s">
        <v>2551</v>
      </c>
      <c r="G644" s="975" t="s">
        <v>2552</v>
      </c>
      <c r="H644" s="975" t="s">
        <v>2553</v>
      </c>
      <c r="I644" s="974">
        <v>36820.28</v>
      </c>
    </row>
    <row r="645" spans="1:9" x14ac:dyDescent="0.25">
      <c r="A645" s="975" t="str">
        <f>Inek2021A3[[#This Row],[ZPD2]]</f>
        <v>ZP59.28</v>
      </c>
      <c r="B645" s="975" t="str">
        <f>Inek2021A3[[#This Row],[OPSKode]]</f>
        <v>8-800.fu</v>
      </c>
      <c r="C645" s="974">
        <f>Inek2021A3[[#This Row],[Betrag2]]</f>
        <v>39652.61</v>
      </c>
      <c r="D645" s="975" t="s">
        <v>2470</v>
      </c>
      <c r="E645" s="975" t="s">
        <v>2471</v>
      </c>
      <c r="F645" s="975" t="s">
        <v>2554</v>
      </c>
      <c r="G645" s="975" t="s">
        <v>2555</v>
      </c>
      <c r="H645" s="975" t="s">
        <v>2556</v>
      </c>
      <c r="I645" s="974">
        <v>39652.61</v>
      </c>
    </row>
    <row r="646" spans="1:9" x14ac:dyDescent="0.25">
      <c r="A646" s="975" t="str">
        <f>Inek2021A3[[#This Row],[ZPD2]]</f>
        <v>ZP59.29</v>
      </c>
      <c r="B646" s="975" t="str">
        <f>Inek2021A3[[#This Row],[OPSKode]]</f>
        <v>8-800.fv</v>
      </c>
      <c r="C646" s="974">
        <f>Inek2021A3[[#This Row],[Betrag2]]</f>
        <v>42484.94</v>
      </c>
      <c r="D646" s="975" t="s">
        <v>2470</v>
      </c>
      <c r="E646" s="975" t="s">
        <v>2471</v>
      </c>
      <c r="F646" s="975" t="s">
        <v>2557</v>
      </c>
      <c r="G646" s="975" t="s">
        <v>2558</v>
      </c>
      <c r="H646" s="975" t="s">
        <v>2559</v>
      </c>
      <c r="I646" s="974">
        <v>42484.94</v>
      </c>
    </row>
    <row r="647" spans="1:9" x14ac:dyDescent="0.25">
      <c r="A647" s="975" t="str">
        <f>Inek2021A3[[#This Row],[ZPD2]]</f>
        <v>ZP59.30</v>
      </c>
      <c r="C647" s="976" t="s">
        <v>2560</v>
      </c>
      <c r="D647" s="975" t="s">
        <v>2470</v>
      </c>
      <c r="E647" s="975" t="s">
        <v>2471</v>
      </c>
      <c r="F647" s="975" t="s">
        <v>2561</v>
      </c>
      <c r="H647" s="975" t="s">
        <v>2562</v>
      </c>
    </row>
    <row r="648" spans="1:9" x14ac:dyDescent="0.25">
      <c r="A648" s="975" t="str">
        <f>Inek2021A3[[#This Row],[ZPD2]]</f>
        <v>ZP59.31</v>
      </c>
      <c r="B648" s="975" t="str">
        <f>Inek2021A3[[#This Row],[OPSKode]]</f>
        <v>8-800.fz</v>
      </c>
      <c r="C648" s="974">
        <f>Inek2021A3[[#This Row],[Betrag2]]</f>
        <v>45317.27</v>
      </c>
      <c r="D648" s="975" t="s">
        <v>2470</v>
      </c>
      <c r="E648" s="975" t="s">
        <v>2471</v>
      </c>
      <c r="F648" s="975" t="s">
        <v>2563</v>
      </c>
      <c r="G648" s="975" t="s">
        <v>2564</v>
      </c>
      <c r="H648" s="975" t="s">
        <v>2565</v>
      </c>
      <c r="I648" s="974">
        <v>45317.27</v>
      </c>
    </row>
    <row r="649" spans="1:9" x14ac:dyDescent="0.25">
      <c r="A649" s="975" t="str">
        <f>Inek2021A3[[#This Row],[ZPD2]]</f>
        <v>ZP59.32</v>
      </c>
      <c r="B649" s="975" t="str">
        <f>Inek2021A3[[#This Row],[OPSKode]]</f>
        <v>8-800.k0</v>
      </c>
      <c r="C649" s="974">
        <f>Inek2021A3[[#This Row],[Betrag2]]</f>
        <v>48503.64</v>
      </c>
      <c r="D649" s="975" t="s">
        <v>2470</v>
      </c>
      <c r="E649" s="975" t="s">
        <v>2471</v>
      </c>
      <c r="F649" s="975" t="s">
        <v>2566</v>
      </c>
      <c r="G649" s="975" t="s">
        <v>2567</v>
      </c>
      <c r="H649" s="975" t="s">
        <v>2568</v>
      </c>
      <c r="I649" s="974">
        <v>48503.64</v>
      </c>
    </row>
    <row r="650" spans="1:9" x14ac:dyDescent="0.25">
      <c r="A650" s="975" t="str">
        <f>Inek2021A3[[#This Row],[ZPD2]]</f>
        <v>ZP59.33</v>
      </c>
      <c r="B650" s="975" t="str">
        <f>Inek2021A3[[#This Row],[OPSKode]]</f>
        <v>8-800.k1</v>
      </c>
      <c r="C650" s="974">
        <f>Inek2021A3[[#This Row],[Betrag2]]</f>
        <v>52752.14</v>
      </c>
      <c r="D650" s="975" t="s">
        <v>2470</v>
      </c>
      <c r="E650" s="975" t="s">
        <v>2471</v>
      </c>
      <c r="F650" s="975" t="s">
        <v>2569</v>
      </c>
      <c r="G650" s="975" t="s">
        <v>2570</v>
      </c>
      <c r="H650" s="975" t="s">
        <v>2571</v>
      </c>
      <c r="I650" s="974">
        <v>52752.14</v>
      </c>
    </row>
    <row r="651" spans="1:9" x14ac:dyDescent="0.25">
      <c r="A651" s="975" t="str">
        <f>Inek2021A3[[#This Row],[ZPD2]]</f>
        <v>ZP59.34</v>
      </c>
      <c r="B651" s="975" t="str">
        <f>Inek2021A3[[#This Row],[OPSKode]]</f>
        <v>8-800.k2</v>
      </c>
      <c r="C651" s="974">
        <f>Inek2021A3[[#This Row],[Betrag2]]</f>
        <v>57000.63</v>
      </c>
      <c r="D651" s="975" t="s">
        <v>2470</v>
      </c>
      <c r="E651" s="975" t="s">
        <v>2471</v>
      </c>
      <c r="F651" s="975" t="s">
        <v>2572</v>
      </c>
      <c r="G651" s="975" t="s">
        <v>2573</v>
      </c>
      <c r="H651" s="975" t="s">
        <v>2574</v>
      </c>
      <c r="I651" s="974">
        <v>57000.63</v>
      </c>
    </row>
    <row r="652" spans="1:9" x14ac:dyDescent="0.25">
      <c r="A652" s="975" t="str">
        <f>Inek2021A3[[#This Row],[ZPD2]]</f>
        <v>ZP59.35</v>
      </c>
      <c r="B652" s="975" t="str">
        <f>Inek2021A3[[#This Row],[OPSKode]]</f>
        <v>8-800.k3</v>
      </c>
      <c r="C652" s="974">
        <f>Inek2021A3[[#This Row],[Betrag2]]</f>
        <v>61249.13</v>
      </c>
      <c r="D652" s="975" t="s">
        <v>2470</v>
      </c>
      <c r="E652" s="975" t="s">
        <v>2471</v>
      </c>
      <c r="F652" s="975" t="s">
        <v>2575</v>
      </c>
      <c r="G652" s="975" t="s">
        <v>2576</v>
      </c>
      <c r="H652" s="975" t="s">
        <v>2577</v>
      </c>
      <c r="I652" s="974">
        <v>61249.13</v>
      </c>
    </row>
    <row r="653" spans="1:9" x14ac:dyDescent="0.25">
      <c r="A653" s="975" t="str">
        <f>Inek2021A3[[#This Row],[ZPD2]]</f>
        <v>ZP59.36</v>
      </c>
      <c r="B653" s="975" t="str">
        <f>Inek2021A3[[#This Row],[OPSKode]]</f>
        <v>8-800.k4</v>
      </c>
      <c r="C653" s="974">
        <f>Inek2021A3[[#This Row],[Betrag2]]</f>
        <v>65497.62</v>
      </c>
      <c r="D653" s="975" t="s">
        <v>2470</v>
      </c>
      <c r="E653" s="975" t="s">
        <v>2471</v>
      </c>
      <c r="F653" s="975" t="s">
        <v>2578</v>
      </c>
      <c r="G653" s="975" t="s">
        <v>2579</v>
      </c>
      <c r="H653" s="975" t="s">
        <v>2580</v>
      </c>
      <c r="I653" s="974">
        <v>65497.62</v>
      </c>
    </row>
    <row r="654" spans="1:9" x14ac:dyDescent="0.25">
      <c r="A654" s="975" t="str">
        <f>Inek2021A3[[#This Row],[ZPD2]]</f>
        <v>ZP59.37</v>
      </c>
      <c r="B654" s="975" t="str">
        <f>Inek2021A3[[#This Row],[OPSKode]]</f>
        <v>8-800.k5</v>
      </c>
      <c r="C654" s="974">
        <f>Inek2021A3[[#This Row],[Betrag2]]</f>
        <v>70100.160000000003</v>
      </c>
      <c r="D654" s="975" t="s">
        <v>2470</v>
      </c>
      <c r="E654" s="975" t="s">
        <v>2471</v>
      </c>
      <c r="F654" s="975" t="s">
        <v>2581</v>
      </c>
      <c r="G654" s="975" t="s">
        <v>2582</v>
      </c>
      <c r="H654" s="975" t="s">
        <v>2583</v>
      </c>
      <c r="I654" s="974">
        <v>70100.160000000003</v>
      </c>
    </row>
    <row r="655" spans="1:9" x14ac:dyDescent="0.25">
      <c r="A655" s="975" t="str">
        <f>Inek2021A3[[#This Row],[ZPD2]]</f>
        <v>ZP59.38</v>
      </c>
      <c r="B655" s="975" t="str">
        <f>Inek2021A3[[#This Row],[OPSKode]]</f>
        <v>8-800.k6</v>
      </c>
      <c r="C655" s="974">
        <f>Inek2021A3[[#This Row],[Betrag2]]</f>
        <v>75764.820000000007</v>
      </c>
      <c r="D655" s="975" t="s">
        <v>2470</v>
      </c>
      <c r="E655" s="975" t="s">
        <v>2471</v>
      </c>
      <c r="F655" s="975" t="s">
        <v>2584</v>
      </c>
      <c r="G655" s="975" t="s">
        <v>2585</v>
      </c>
      <c r="H655" s="975" t="s">
        <v>2586</v>
      </c>
      <c r="I655" s="974">
        <v>75764.820000000007</v>
      </c>
    </row>
    <row r="656" spans="1:9" x14ac:dyDescent="0.25">
      <c r="A656" s="975" t="str">
        <f>Inek2021A3[[#This Row],[ZPD2]]</f>
        <v>ZP59.39</v>
      </c>
      <c r="B656" s="975" t="str">
        <f>Inek2021A3[[#This Row],[OPSKode]]</f>
        <v>8-800.k7</v>
      </c>
      <c r="C656" s="974">
        <f>Inek2021A3[[#This Row],[Betrag2]]</f>
        <v>81429.48</v>
      </c>
      <c r="D656" s="975" t="s">
        <v>2470</v>
      </c>
      <c r="E656" s="975" t="s">
        <v>2471</v>
      </c>
      <c r="F656" s="975" t="s">
        <v>2587</v>
      </c>
      <c r="G656" s="975" t="s">
        <v>2588</v>
      </c>
      <c r="H656" s="975" t="s">
        <v>2589</v>
      </c>
      <c r="I656" s="974">
        <v>81429.48</v>
      </c>
    </row>
    <row r="657" spans="1:9" x14ac:dyDescent="0.25">
      <c r="A657" s="975" t="str">
        <f>Inek2021A3[[#This Row],[ZPD2]]</f>
        <v>ZP59.40</v>
      </c>
      <c r="B657" s="975" t="str">
        <f>Inek2021A3[[#This Row],[OPSKode]]</f>
        <v>8-800.k8</v>
      </c>
      <c r="C657" s="974">
        <f>Inek2021A3[[#This Row],[Betrag2]]</f>
        <v>87094.14</v>
      </c>
      <c r="D657" s="975" t="s">
        <v>2470</v>
      </c>
      <c r="E657" s="975" t="s">
        <v>2471</v>
      </c>
      <c r="F657" s="975" t="s">
        <v>2590</v>
      </c>
      <c r="G657" s="975" t="s">
        <v>2591</v>
      </c>
      <c r="H657" s="975" t="s">
        <v>2592</v>
      </c>
      <c r="I657" s="974">
        <v>87094.14</v>
      </c>
    </row>
    <row r="658" spans="1:9" x14ac:dyDescent="0.25">
      <c r="A658" s="975" t="str">
        <f>Inek2021A3[[#This Row],[ZPD2]]</f>
        <v>ZP59.41</v>
      </c>
      <c r="B658" s="975" t="str">
        <f>Inek2021A3[[#This Row],[OPSKode]]</f>
        <v>8-800.k9</v>
      </c>
      <c r="C658" s="974">
        <f>Inek2021A3[[#This Row],[Betrag2]]</f>
        <v>92758.79</v>
      </c>
      <c r="D658" s="975" t="s">
        <v>2470</v>
      </c>
      <c r="E658" s="975" t="s">
        <v>2471</v>
      </c>
      <c r="F658" s="975" t="s">
        <v>2593</v>
      </c>
      <c r="G658" s="975" t="s">
        <v>2594</v>
      </c>
      <c r="H658" s="975" t="s">
        <v>2595</v>
      </c>
      <c r="I658" s="974">
        <v>92758.79</v>
      </c>
    </row>
    <row r="659" spans="1:9" x14ac:dyDescent="0.25">
      <c r="A659" s="975" t="str">
        <f>Inek2021A3[[#This Row],[ZPD2]]</f>
        <v>ZP59.42</v>
      </c>
      <c r="B659" s="975" t="str">
        <f>Inek2021A3[[#This Row],[OPSKode]]</f>
        <v>8-800.ka</v>
      </c>
      <c r="C659" s="974">
        <f>Inek2021A3[[#This Row],[Betrag2]]</f>
        <v>98777.49</v>
      </c>
      <c r="D659" s="975" t="s">
        <v>2470</v>
      </c>
      <c r="E659" s="975" t="s">
        <v>2471</v>
      </c>
      <c r="F659" s="975" t="s">
        <v>2596</v>
      </c>
      <c r="G659" s="975" t="s">
        <v>2597</v>
      </c>
      <c r="H659" s="975" t="s">
        <v>2598</v>
      </c>
      <c r="I659" s="974">
        <v>98777.49</v>
      </c>
    </row>
    <row r="660" spans="1:9" x14ac:dyDescent="0.25">
      <c r="A660" s="975" t="str">
        <f>Inek2021A3[[#This Row],[ZPD2]]</f>
        <v>ZP59.43</v>
      </c>
      <c r="B660" s="975" t="str">
        <f>Inek2021A3[[#This Row],[OPSKode]]</f>
        <v>8-800.kb</v>
      </c>
      <c r="C660" s="974">
        <f>Inek2021A3[[#This Row],[Betrag2]]</f>
        <v>105858.32</v>
      </c>
      <c r="D660" s="975" t="s">
        <v>2470</v>
      </c>
      <c r="E660" s="975" t="s">
        <v>2471</v>
      </c>
      <c r="F660" s="975" t="s">
        <v>2599</v>
      </c>
      <c r="G660" s="975" t="s">
        <v>2600</v>
      </c>
      <c r="H660" s="975" t="s">
        <v>2601</v>
      </c>
      <c r="I660" s="974">
        <v>105858.32</v>
      </c>
    </row>
    <row r="661" spans="1:9" x14ac:dyDescent="0.25">
      <c r="A661" s="975" t="str">
        <f>Inek2021A3[[#This Row],[ZPD2]]</f>
        <v>ZP59.44</v>
      </c>
      <c r="B661" s="975" t="str">
        <f>Inek2021A3[[#This Row],[OPSKode]]</f>
        <v>8-800.kc</v>
      </c>
      <c r="C661" s="974">
        <f>Inek2021A3[[#This Row],[Betrag2]]</f>
        <v>112939.14</v>
      </c>
      <c r="D661" s="975" t="s">
        <v>2470</v>
      </c>
      <c r="E661" s="975" t="s">
        <v>2471</v>
      </c>
      <c r="F661" s="975" t="s">
        <v>2602</v>
      </c>
      <c r="G661" s="975" t="s">
        <v>2603</v>
      </c>
      <c r="H661" s="975" t="s">
        <v>2604</v>
      </c>
      <c r="I661" s="974">
        <v>112939.14</v>
      </c>
    </row>
    <row r="662" spans="1:9" x14ac:dyDescent="0.25">
      <c r="A662" s="975" t="str">
        <f>Inek2021A3[[#This Row],[ZPD2]]</f>
        <v>ZP59.45</v>
      </c>
      <c r="B662" s="975" t="str">
        <f>Inek2021A3[[#This Row],[OPSKode]]</f>
        <v>8-800.kd</v>
      </c>
      <c r="C662" s="974">
        <f>Inek2021A3[[#This Row],[Betrag2]]</f>
        <v>120019.97</v>
      </c>
      <c r="D662" s="975" t="s">
        <v>2470</v>
      </c>
      <c r="E662" s="975" t="s">
        <v>2471</v>
      </c>
      <c r="F662" s="975" t="s">
        <v>2605</v>
      </c>
      <c r="G662" s="975" t="s">
        <v>2606</v>
      </c>
      <c r="H662" s="975" t="s">
        <v>2607</v>
      </c>
      <c r="I662" s="974">
        <v>120019.97</v>
      </c>
    </row>
    <row r="663" spans="1:9" x14ac:dyDescent="0.25">
      <c r="A663" s="975" t="str">
        <f>Inek2021A3[[#This Row],[ZPD2]]</f>
        <v>ZP59.46</v>
      </c>
      <c r="B663" s="975" t="str">
        <f>Inek2021A3[[#This Row],[OPSKode]]</f>
        <v>8-800.ke</v>
      </c>
      <c r="C663" s="974">
        <f>Inek2021A3[[#This Row],[Betrag2]]</f>
        <v>127100.79</v>
      </c>
      <c r="D663" s="975" t="s">
        <v>2470</v>
      </c>
      <c r="E663" s="975" t="s">
        <v>2471</v>
      </c>
      <c r="F663" s="975" t="s">
        <v>2608</v>
      </c>
      <c r="G663" s="975" t="s">
        <v>2609</v>
      </c>
      <c r="H663" s="975" t="s">
        <v>2610</v>
      </c>
      <c r="I663" s="974">
        <v>127100.79</v>
      </c>
    </row>
    <row r="664" spans="1:9" x14ac:dyDescent="0.25">
      <c r="A664" s="975" t="str">
        <f>Inek2021A3[[#This Row],[ZPD2]]</f>
        <v>ZP59.47</v>
      </c>
      <c r="B664" s="975" t="str">
        <f>Inek2021A3[[#This Row],[OPSKode]]</f>
        <v>8-800.kf</v>
      </c>
      <c r="C664" s="974">
        <f>Inek2021A3[[#This Row],[Betrag2]]</f>
        <v>134181.60999999999</v>
      </c>
      <c r="D664" s="975" t="s">
        <v>2470</v>
      </c>
      <c r="E664" s="975" t="s">
        <v>2471</v>
      </c>
      <c r="F664" s="975" t="s">
        <v>2611</v>
      </c>
      <c r="G664" s="975" t="s">
        <v>2612</v>
      </c>
      <c r="H664" s="975" t="s">
        <v>2613</v>
      </c>
      <c r="I664" s="974">
        <v>134181.60999999999</v>
      </c>
    </row>
    <row r="665" spans="1:9" x14ac:dyDescent="0.25">
      <c r="C665" s="974"/>
      <c r="D665" s="975" t="s">
        <v>2614</v>
      </c>
      <c r="E665" s="975" t="s">
        <v>2615</v>
      </c>
      <c r="H665" s="975" t="s">
        <v>2616</v>
      </c>
    </row>
    <row r="666" spans="1:9" x14ac:dyDescent="0.25">
      <c r="A666" s="975" t="str">
        <f>Inek2021A3[[#This Row],[ZPD2]]</f>
        <v>ZP63.01</v>
      </c>
      <c r="B666" s="975" t="str">
        <f>Inek2021A3[[#This Row],[OPSKode]]</f>
        <v>6-003.s0</v>
      </c>
      <c r="C666" s="974">
        <f>Inek2021A3[[#This Row],[Betrag2]]</f>
        <v>306.72000000000003</v>
      </c>
      <c r="D666" s="975" t="s">
        <v>2614</v>
      </c>
      <c r="E666" s="975" t="s">
        <v>2615</v>
      </c>
      <c r="F666" s="975" t="s">
        <v>2617</v>
      </c>
      <c r="G666" s="975" t="s">
        <v>2618</v>
      </c>
      <c r="H666" s="975" t="s">
        <v>2619</v>
      </c>
      <c r="I666" s="974">
        <v>306.72000000000003</v>
      </c>
    </row>
    <row r="667" spans="1:9" x14ac:dyDescent="0.25">
      <c r="A667" s="975" t="str">
        <f>Inek2021A3[[#This Row],[ZPD2]]</f>
        <v>ZP63.02</v>
      </c>
      <c r="B667" s="975" t="str">
        <f>Inek2021A3[[#This Row],[OPSKode]]</f>
        <v>6-003.s1</v>
      </c>
      <c r="C667" s="974">
        <f>Inek2021A3[[#This Row],[Betrag2]]</f>
        <v>613.42999999999995</v>
      </c>
      <c r="D667" s="975" t="s">
        <v>2614</v>
      </c>
      <c r="E667" s="975" t="s">
        <v>2615</v>
      </c>
      <c r="F667" s="975" t="s">
        <v>2620</v>
      </c>
      <c r="G667" s="975" t="s">
        <v>2621</v>
      </c>
      <c r="H667" s="975" t="s">
        <v>2622</v>
      </c>
      <c r="I667" s="974">
        <v>613.42999999999995</v>
      </c>
    </row>
    <row r="668" spans="1:9" x14ac:dyDescent="0.25">
      <c r="A668" s="975" t="str">
        <f>Inek2021A3[[#This Row],[ZPD2]]</f>
        <v>ZP63.03</v>
      </c>
      <c r="B668" s="975" t="str">
        <f>Inek2021A3[[#This Row],[OPSKode]]</f>
        <v>6-003.s2</v>
      </c>
      <c r="C668" s="974">
        <f>Inek2021A3[[#This Row],[Betrag2]]</f>
        <v>920.15</v>
      </c>
      <c r="D668" s="975" t="s">
        <v>2614</v>
      </c>
      <c r="E668" s="975" t="s">
        <v>2615</v>
      </c>
      <c r="F668" s="975" t="s">
        <v>2623</v>
      </c>
      <c r="G668" s="975" t="s">
        <v>2624</v>
      </c>
      <c r="H668" s="975" t="s">
        <v>1304</v>
      </c>
      <c r="I668" s="974">
        <v>920.15</v>
      </c>
    </row>
    <row r="669" spans="1:9" x14ac:dyDescent="0.25">
      <c r="A669" s="975" t="str">
        <f>Inek2021A3[[#This Row],[ZPD2]]</f>
        <v>ZP63.04</v>
      </c>
      <c r="B669" s="975" t="str">
        <f>Inek2021A3[[#This Row],[OPSKode]]</f>
        <v>6-003.s3</v>
      </c>
      <c r="C669" s="974">
        <f>Inek2021A3[[#This Row],[Betrag2]]</f>
        <v>1380.23</v>
      </c>
      <c r="D669" s="975" t="s">
        <v>2614</v>
      </c>
      <c r="E669" s="975" t="s">
        <v>2615</v>
      </c>
      <c r="F669" s="975" t="s">
        <v>2625</v>
      </c>
      <c r="G669" s="975" t="s">
        <v>2626</v>
      </c>
      <c r="H669" s="975" t="s">
        <v>1307</v>
      </c>
      <c r="I669" s="974">
        <v>1380.23</v>
      </c>
    </row>
    <row r="670" spans="1:9" x14ac:dyDescent="0.25">
      <c r="A670" s="975" t="str">
        <f>Inek2021A3[[#This Row],[ZPD2]]</f>
        <v>ZP63.05</v>
      </c>
      <c r="B670" s="975" t="str">
        <f>Inek2021A3[[#This Row],[OPSKode]]</f>
        <v>6-003.s4</v>
      </c>
      <c r="C670" s="974">
        <f>Inek2021A3[[#This Row],[Betrag2]]</f>
        <v>1840.3</v>
      </c>
      <c r="D670" s="975" t="s">
        <v>2614</v>
      </c>
      <c r="E670" s="975" t="s">
        <v>2615</v>
      </c>
      <c r="F670" s="975" t="s">
        <v>2627</v>
      </c>
      <c r="G670" s="975" t="s">
        <v>2628</v>
      </c>
      <c r="H670" s="975" t="s">
        <v>1310</v>
      </c>
      <c r="I670" s="974">
        <v>1840.3</v>
      </c>
    </row>
    <row r="671" spans="1:9" x14ac:dyDescent="0.25">
      <c r="A671" s="975" t="str">
        <f>Inek2021A3[[#This Row],[ZPD2]]</f>
        <v>ZP63.06</v>
      </c>
      <c r="B671" s="975" t="str">
        <f>Inek2021A3[[#This Row],[OPSKode]]</f>
        <v>6-003.s5</v>
      </c>
      <c r="C671" s="974">
        <f>Inek2021A3[[#This Row],[Betrag2]]</f>
        <v>2300.38</v>
      </c>
      <c r="D671" s="975" t="s">
        <v>2614</v>
      </c>
      <c r="E671" s="975" t="s">
        <v>2615</v>
      </c>
      <c r="F671" s="975" t="s">
        <v>2629</v>
      </c>
      <c r="G671" s="975" t="s">
        <v>2630</v>
      </c>
      <c r="H671" s="975" t="s">
        <v>1313</v>
      </c>
      <c r="I671" s="974">
        <v>2300.38</v>
      </c>
    </row>
    <row r="672" spans="1:9" x14ac:dyDescent="0.25">
      <c r="A672" s="975" t="str">
        <f>Inek2021A3[[#This Row],[ZPD2]]</f>
        <v>ZP63.07</v>
      </c>
      <c r="B672" s="975" t="str">
        <f>Inek2021A3[[#This Row],[OPSKode]]</f>
        <v>6-003.s6</v>
      </c>
      <c r="C672" s="974">
        <f>Inek2021A3[[#This Row],[Betrag2]]</f>
        <v>2760.45</v>
      </c>
      <c r="D672" s="975" t="s">
        <v>2614</v>
      </c>
      <c r="E672" s="975" t="s">
        <v>2615</v>
      </c>
      <c r="F672" s="975" t="s">
        <v>2631</v>
      </c>
      <c r="G672" s="975" t="s">
        <v>2632</v>
      </c>
      <c r="H672" s="975" t="s">
        <v>1316</v>
      </c>
      <c r="I672" s="974">
        <v>2760.45</v>
      </c>
    </row>
    <row r="673" spans="1:9" x14ac:dyDescent="0.25">
      <c r="A673" s="975" t="str">
        <f>Inek2021A3[[#This Row],[ZPD2]]</f>
        <v>ZP63.08</v>
      </c>
      <c r="B673" s="975" t="str">
        <f>Inek2021A3[[#This Row],[OPSKode]]</f>
        <v>6-003.s7</v>
      </c>
      <c r="C673" s="974">
        <f>Inek2021A3[[#This Row],[Betrag2]]</f>
        <v>3220.53</v>
      </c>
      <c r="D673" s="975" t="s">
        <v>2614</v>
      </c>
      <c r="E673" s="975" t="s">
        <v>2615</v>
      </c>
      <c r="F673" s="975" t="s">
        <v>2633</v>
      </c>
      <c r="G673" s="975" t="s">
        <v>2634</v>
      </c>
      <c r="H673" s="975" t="s">
        <v>1319</v>
      </c>
      <c r="I673" s="974">
        <v>3220.53</v>
      </c>
    </row>
    <row r="674" spans="1:9" x14ac:dyDescent="0.25">
      <c r="A674" s="975" t="str">
        <f>Inek2021A3[[#This Row],[ZPD2]]</f>
        <v>ZP63.09</v>
      </c>
      <c r="B674" s="975" t="str">
        <f>Inek2021A3[[#This Row],[OPSKode]]</f>
        <v>6-003.s8</v>
      </c>
      <c r="C674" s="974">
        <f>Inek2021A3[[#This Row],[Betrag2]]</f>
        <v>3680.6</v>
      </c>
      <c r="D674" s="975" t="s">
        <v>2614</v>
      </c>
      <c r="E674" s="975" t="s">
        <v>2615</v>
      </c>
      <c r="F674" s="975" t="s">
        <v>2635</v>
      </c>
      <c r="G674" s="975" t="s">
        <v>2636</v>
      </c>
      <c r="H674" s="975" t="s">
        <v>1322</v>
      </c>
      <c r="I674" s="974">
        <v>3680.6</v>
      </c>
    </row>
    <row r="675" spans="1:9" x14ac:dyDescent="0.25">
      <c r="A675" s="975" t="str">
        <f>Inek2021A3[[#This Row],[ZPD2]]</f>
        <v>ZP63.10</v>
      </c>
      <c r="B675" s="975" t="str">
        <f>Inek2021A3[[#This Row],[OPSKode]]</f>
        <v>6-003.s9</v>
      </c>
      <c r="C675" s="974">
        <f>Inek2021A3[[#This Row],[Betrag2]]</f>
        <v>4140.68</v>
      </c>
      <c r="D675" s="975" t="s">
        <v>2614</v>
      </c>
      <c r="E675" s="975" t="s">
        <v>2615</v>
      </c>
      <c r="F675" s="975" t="s">
        <v>2637</v>
      </c>
      <c r="G675" s="975" t="s">
        <v>2638</v>
      </c>
      <c r="H675" s="975" t="s">
        <v>1325</v>
      </c>
      <c r="I675" s="974">
        <v>4140.68</v>
      </c>
    </row>
    <row r="676" spans="1:9" x14ac:dyDescent="0.25">
      <c r="A676" s="975" t="str">
        <f>Inek2021A3[[#This Row],[ZPD2]]</f>
        <v>ZP63.11</v>
      </c>
      <c r="B676" s="975" t="str">
        <f>Inek2021A3[[#This Row],[OPSKode]]</f>
        <v>6-003.sa</v>
      </c>
      <c r="C676" s="974">
        <f>Inek2021A3[[#This Row],[Betrag2]]</f>
        <v>4600.75</v>
      </c>
      <c r="D676" s="975" t="s">
        <v>2614</v>
      </c>
      <c r="E676" s="975" t="s">
        <v>2615</v>
      </c>
      <c r="F676" s="975" t="s">
        <v>2639</v>
      </c>
      <c r="G676" s="975" t="s">
        <v>2640</v>
      </c>
      <c r="H676" s="975" t="s">
        <v>1328</v>
      </c>
      <c r="I676" s="974">
        <v>4600.75</v>
      </c>
    </row>
    <row r="677" spans="1:9" x14ac:dyDescent="0.25">
      <c r="A677" s="975" t="str">
        <f>Inek2021A3[[#This Row],[ZPD2]]</f>
        <v>ZP63.12</v>
      </c>
      <c r="B677" s="975" t="str">
        <f>Inek2021A3[[#This Row],[OPSKode]]</f>
        <v>6-003.sb</v>
      </c>
      <c r="C677" s="974">
        <f>Inek2021A3[[#This Row],[Betrag2]]</f>
        <v>5060.83</v>
      </c>
      <c r="D677" s="975" t="s">
        <v>2614</v>
      </c>
      <c r="E677" s="975" t="s">
        <v>2615</v>
      </c>
      <c r="F677" s="975" t="s">
        <v>2641</v>
      </c>
      <c r="G677" s="975" t="s">
        <v>2642</v>
      </c>
      <c r="H677" s="975" t="s">
        <v>1331</v>
      </c>
      <c r="I677" s="974">
        <v>5060.83</v>
      </c>
    </row>
    <row r="678" spans="1:9" x14ac:dyDescent="0.25">
      <c r="A678" s="975" t="str">
        <f>Inek2021A3[[#This Row],[ZPD2]]</f>
        <v>ZP63.13</v>
      </c>
      <c r="B678" s="975" t="str">
        <f>Inek2021A3[[#This Row],[OPSKode]]</f>
        <v>6-003.sc</v>
      </c>
      <c r="C678" s="974">
        <f>Inek2021A3[[#This Row],[Betrag2]]</f>
        <v>5520.9</v>
      </c>
      <c r="D678" s="975" t="s">
        <v>2614</v>
      </c>
      <c r="E678" s="975" t="s">
        <v>2615</v>
      </c>
      <c r="F678" s="975" t="s">
        <v>2643</v>
      </c>
      <c r="G678" s="975" t="s">
        <v>2644</v>
      </c>
      <c r="H678" s="975" t="s">
        <v>664</v>
      </c>
      <c r="I678" s="974">
        <v>5520.9</v>
      </c>
    </row>
    <row r="679" spans="1:9" x14ac:dyDescent="0.25">
      <c r="C679" s="974"/>
      <c r="D679" s="975" t="s">
        <v>2645</v>
      </c>
      <c r="E679" s="975" t="s">
        <v>2646</v>
      </c>
      <c r="H679" s="975" t="s">
        <v>2647</v>
      </c>
    </row>
    <row r="680" spans="1:9" x14ac:dyDescent="0.25">
      <c r="A680" s="975" t="str">
        <f>Inek2021A3[[#This Row],[ZPD2]]</f>
        <v>ZP64.01</v>
      </c>
      <c r="B680" s="975" t="str">
        <f>Inek2021A3[[#This Row],[OPSKode]]</f>
        <v>6-003.h0</v>
      </c>
      <c r="C680" s="974">
        <f>Inek2021A3[[#This Row],[Betrag2]]</f>
        <v>5369.91</v>
      </c>
      <c r="D680" s="975" t="s">
        <v>2645</v>
      </c>
      <c r="E680" s="975" t="s">
        <v>2646</v>
      </c>
      <c r="F680" s="975" t="s">
        <v>2648</v>
      </c>
      <c r="G680" s="975" t="s">
        <v>2649</v>
      </c>
      <c r="H680" s="975" t="s">
        <v>1475</v>
      </c>
      <c r="I680" s="974">
        <v>5369.91</v>
      </c>
    </row>
    <row r="681" spans="1:9" x14ac:dyDescent="0.25">
      <c r="A681" s="975" t="str">
        <f>Inek2021A3[[#This Row],[ZPD2]]</f>
        <v>ZP64.02</v>
      </c>
      <c r="B681" s="975" t="str">
        <f>Inek2021A3[[#This Row],[OPSKode]]</f>
        <v>6-003.h1</v>
      </c>
      <c r="C681" s="974">
        <f>Inek2021A3[[#This Row],[Betrag2]]</f>
        <v>10739.82</v>
      </c>
      <c r="D681" s="975" t="s">
        <v>2645</v>
      </c>
      <c r="E681" s="975" t="s">
        <v>2646</v>
      </c>
      <c r="F681" s="975" t="s">
        <v>2650</v>
      </c>
      <c r="G681" s="975" t="s">
        <v>2651</v>
      </c>
      <c r="H681" s="975" t="s">
        <v>1478</v>
      </c>
      <c r="I681" s="974">
        <v>10739.82</v>
      </c>
    </row>
    <row r="682" spans="1:9" x14ac:dyDescent="0.25">
      <c r="A682" s="975" t="str">
        <f>Inek2021A3[[#This Row],[ZPD2]]</f>
        <v>ZP64.03</v>
      </c>
      <c r="B682" s="975" t="str">
        <f>Inek2021A3[[#This Row],[OPSKode]]</f>
        <v>6-003.h2</v>
      </c>
      <c r="C682" s="974">
        <f>Inek2021A3[[#This Row],[Betrag2]]</f>
        <v>16109.73</v>
      </c>
      <c r="D682" s="975" t="s">
        <v>2645</v>
      </c>
      <c r="E682" s="975" t="s">
        <v>2646</v>
      </c>
      <c r="F682" s="975" t="s">
        <v>2652</v>
      </c>
      <c r="G682" s="975" t="s">
        <v>2653</v>
      </c>
      <c r="H682" s="975" t="s">
        <v>2015</v>
      </c>
      <c r="I682" s="974">
        <v>16109.73</v>
      </c>
    </row>
    <row r="683" spans="1:9" x14ac:dyDescent="0.25">
      <c r="A683" s="975" t="str">
        <f>Inek2021A3[[#This Row],[ZPD2]]</f>
        <v>ZP64.04</v>
      </c>
      <c r="B683" s="975" t="str">
        <f>Inek2021A3[[#This Row],[OPSKode]]</f>
        <v>6-003.h3</v>
      </c>
      <c r="C683" s="974">
        <f>Inek2021A3[[#This Row],[Betrag2]]</f>
        <v>21479.64</v>
      </c>
      <c r="D683" s="975" t="s">
        <v>2645</v>
      </c>
      <c r="E683" s="975" t="s">
        <v>2646</v>
      </c>
      <c r="F683" s="975" t="s">
        <v>2654</v>
      </c>
      <c r="G683" s="975" t="s">
        <v>2655</v>
      </c>
      <c r="H683" s="975" t="s">
        <v>2018</v>
      </c>
      <c r="I683" s="974">
        <v>21479.64</v>
      </c>
    </row>
    <row r="684" spans="1:9" x14ac:dyDescent="0.25">
      <c r="A684" s="975" t="str">
        <f>Inek2021A3[[#This Row],[ZPD2]]</f>
        <v>ZP64.05</v>
      </c>
      <c r="B684" s="975" t="str">
        <f>Inek2021A3[[#This Row],[OPSKode]]</f>
        <v>6-003.h4</v>
      </c>
      <c r="C684" s="974">
        <f>Inek2021A3[[#This Row],[Betrag2]]</f>
        <v>26849.55</v>
      </c>
      <c r="D684" s="975" t="s">
        <v>2645</v>
      </c>
      <c r="E684" s="975" t="s">
        <v>2646</v>
      </c>
      <c r="F684" s="975" t="s">
        <v>2656</v>
      </c>
      <c r="G684" s="975" t="s">
        <v>2657</v>
      </c>
      <c r="H684" s="975" t="s">
        <v>2021</v>
      </c>
      <c r="I684" s="974">
        <v>26849.55</v>
      </c>
    </row>
    <row r="685" spans="1:9" x14ac:dyDescent="0.25">
      <c r="A685" s="975" t="str">
        <f>Inek2021A3[[#This Row],[ZPD2]]</f>
        <v>ZP64.06</v>
      </c>
      <c r="B685" s="975" t="str">
        <f>Inek2021A3[[#This Row],[OPSKode]]</f>
        <v>6-003.h5</v>
      </c>
      <c r="C685" s="974">
        <f>Inek2021A3[[#This Row],[Betrag2]]</f>
        <v>32219.46</v>
      </c>
      <c r="D685" s="975" t="s">
        <v>2645</v>
      </c>
      <c r="E685" s="975" t="s">
        <v>2646</v>
      </c>
      <c r="F685" s="975" t="s">
        <v>2658</v>
      </c>
      <c r="G685" s="975" t="s">
        <v>2659</v>
      </c>
      <c r="H685" s="975" t="s">
        <v>2024</v>
      </c>
      <c r="I685" s="974">
        <v>32219.46</v>
      </c>
    </row>
    <row r="686" spans="1:9" x14ac:dyDescent="0.25">
      <c r="A686" s="975" t="str">
        <f>Inek2021A3[[#This Row],[ZPD2]]</f>
        <v>ZP64.07</v>
      </c>
      <c r="B686" s="975" t="str">
        <f>Inek2021A3[[#This Row],[OPSKode]]</f>
        <v>6-003.h6</v>
      </c>
      <c r="C686" s="974">
        <f>Inek2021A3[[#This Row],[Betrag2]]</f>
        <v>37589.370000000003</v>
      </c>
      <c r="D686" s="975" t="s">
        <v>2645</v>
      </c>
      <c r="E686" s="975" t="s">
        <v>2646</v>
      </c>
      <c r="F686" s="975" t="s">
        <v>2660</v>
      </c>
      <c r="G686" s="975" t="s">
        <v>2661</v>
      </c>
      <c r="H686" s="975" t="s">
        <v>2027</v>
      </c>
      <c r="I686" s="974">
        <v>37589.370000000003</v>
      </c>
    </row>
    <row r="687" spans="1:9" x14ac:dyDescent="0.25">
      <c r="A687" s="975" t="str">
        <f>Inek2021A3[[#This Row],[ZPD2]]</f>
        <v>ZP64.08</v>
      </c>
      <c r="B687" s="975" t="str">
        <f>Inek2021A3[[#This Row],[OPSKode]]</f>
        <v>6-003.h7</v>
      </c>
      <c r="C687" s="974">
        <f>Inek2021A3[[#This Row],[Betrag2]]</f>
        <v>42959.28</v>
      </c>
      <c r="D687" s="975" t="s">
        <v>2645</v>
      </c>
      <c r="E687" s="975" t="s">
        <v>2646</v>
      </c>
      <c r="F687" s="975" t="s">
        <v>2662</v>
      </c>
      <c r="G687" s="975" t="s">
        <v>2663</v>
      </c>
      <c r="H687" s="975" t="s">
        <v>2030</v>
      </c>
      <c r="I687" s="974">
        <v>42959.28</v>
      </c>
    </row>
    <row r="688" spans="1:9" x14ac:dyDescent="0.25">
      <c r="A688" s="975" t="str">
        <f>Inek2021A3[[#This Row],[ZPD2]]</f>
        <v>ZP64.09</v>
      </c>
      <c r="B688" s="975" t="str">
        <f>Inek2021A3[[#This Row],[OPSKode]]</f>
        <v>6-003.h8</v>
      </c>
      <c r="C688" s="974">
        <f>Inek2021A3[[#This Row],[Betrag2]]</f>
        <v>48329.19</v>
      </c>
      <c r="D688" s="975" t="s">
        <v>2645</v>
      </c>
      <c r="E688" s="975" t="s">
        <v>2646</v>
      </c>
      <c r="F688" s="975" t="s">
        <v>2664</v>
      </c>
      <c r="G688" s="975" t="s">
        <v>2665</v>
      </c>
      <c r="H688" s="975" t="s">
        <v>2033</v>
      </c>
      <c r="I688" s="974">
        <v>48329.19</v>
      </c>
    </row>
    <row r="689" spans="1:9" x14ac:dyDescent="0.25">
      <c r="A689" s="975" t="str">
        <f>Inek2021A3[[#This Row],[ZPD2]]</f>
        <v>ZP64.10</v>
      </c>
      <c r="B689" s="975" t="str">
        <f>Inek2021A3[[#This Row],[OPSKode]]</f>
        <v>6-003.h9</v>
      </c>
      <c r="C689" s="974">
        <f>Inek2021A3[[#This Row],[Betrag2]]</f>
        <v>53699.1</v>
      </c>
      <c r="D689" s="975" t="s">
        <v>2645</v>
      </c>
      <c r="E689" s="975" t="s">
        <v>2646</v>
      </c>
      <c r="F689" s="975" t="s">
        <v>2666</v>
      </c>
      <c r="G689" s="975" t="s">
        <v>2667</v>
      </c>
      <c r="H689" s="975" t="s">
        <v>2668</v>
      </c>
      <c r="I689" s="974">
        <v>53699.1</v>
      </c>
    </row>
    <row r="690" spans="1:9" x14ac:dyDescent="0.25">
      <c r="A690" s="975" t="str">
        <f>Inek2021A3[[#This Row],[ZPD2]]</f>
        <v>ZP64.11</v>
      </c>
      <c r="B690" s="975" t="str">
        <f>Inek2021A3[[#This Row],[OPSKode]]</f>
        <v>6-003.ha</v>
      </c>
      <c r="C690" s="974">
        <f>Inek2021A3[[#This Row],[Betrag2]]</f>
        <v>59069.01</v>
      </c>
      <c r="D690" s="975" t="s">
        <v>2645</v>
      </c>
      <c r="E690" s="975" t="s">
        <v>2646</v>
      </c>
      <c r="F690" s="975" t="s">
        <v>2669</v>
      </c>
      <c r="G690" s="975" t="s">
        <v>2670</v>
      </c>
      <c r="H690" s="975" t="s">
        <v>2671</v>
      </c>
      <c r="I690" s="974">
        <v>59069.01</v>
      </c>
    </row>
    <row r="691" spans="1:9" x14ac:dyDescent="0.25">
      <c r="A691" s="975" t="str">
        <f>Inek2021A3[[#This Row],[ZPD2]]</f>
        <v>ZP64.12</v>
      </c>
      <c r="B691" s="975" t="str">
        <f>Inek2021A3[[#This Row],[OPSKode]]</f>
        <v>6-003.hb</v>
      </c>
      <c r="C691" s="974">
        <f>Inek2021A3[[#This Row],[Betrag2]]</f>
        <v>64438.92</v>
      </c>
      <c r="D691" s="975" t="s">
        <v>2645</v>
      </c>
      <c r="E691" s="975" t="s">
        <v>2646</v>
      </c>
      <c r="F691" s="975" t="s">
        <v>2672</v>
      </c>
      <c r="G691" s="975" t="s">
        <v>2673</v>
      </c>
      <c r="H691" s="975" t="s">
        <v>2674</v>
      </c>
      <c r="I691" s="974">
        <v>64438.92</v>
      </c>
    </row>
    <row r="692" spans="1:9" x14ac:dyDescent="0.25">
      <c r="A692" s="975" t="str">
        <f>Inek2021A3[[#This Row],[ZPD2]]</f>
        <v>ZP64.13</v>
      </c>
      <c r="B692" s="975" t="str">
        <f>Inek2021A3[[#This Row],[OPSKode]]</f>
        <v>6-003.hc</v>
      </c>
      <c r="C692" s="974">
        <f>Inek2021A3[[#This Row],[Betrag2]]</f>
        <v>69808.83</v>
      </c>
      <c r="D692" s="975" t="s">
        <v>2645</v>
      </c>
      <c r="E692" s="975" t="s">
        <v>2646</v>
      </c>
      <c r="F692" s="975" t="s">
        <v>2675</v>
      </c>
      <c r="G692" s="975" t="s">
        <v>2676</v>
      </c>
      <c r="H692" s="975" t="s">
        <v>2677</v>
      </c>
      <c r="I692" s="974">
        <v>69808.83</v>
      </c>
    </row>
    <row r="693" spans="1:9" x14ac:dyDescent="0.25">
      <c r="A693" s="975" t="str">
        <f>Inek2021A3[[#This Row],[ZPD2]]</f>
        <v>ZP64.14</v>
      </c>
      <c r="B693" s="975" t="str">
        <f>Inek2021A3[[#This Row],[OPSKode]]</f>
        <v>6-003.hd</v>
      </c>
      <c r="C693" s="974">
        <f>Inek2021A3[[#This Row],[Betrag2]]</f>
        <v>75178.740000000005</v>
      </c>
      <c r="D693" s="975" t="s">
        <v>2645</v>
      </c>
      <c r="E693" s="975" t="s">
        <v>2646</v>
      </c>
      <c r="F693" s="975" t="s">
        <v>2678</v>
      </c>
      <c r="G693" s="975" t="s">
        <v>2679</v>
      </c>
      <c r="H693" s="975" t="s">
        <v>2680</v>
      </c>
      <c r="I693" s="974">
        <v>75178.740000000005</v>
      </c>
    </row>
    <row r="694" spans="1:9" x14ac:dyDescent="0.25">
      <c r="A694" s="975" t="str">
        <f>Inek2021A3[[#This Row],[ZPD2]]</f>
        <v>ZP64.15</v>
      </c>
      <c r="B694" s="975" t="str">
        <f>Inek2021A3[[#This Row],[OPSKode]]</f>
        <v>6-003.he</v>
      </c>
      <c r="C694" s="974">
        <f>Inek2021A3[[#This Row],[Betrag2]]</f>
        <v>80548.649999999994</v>
      </c>
      <c r="D694" s="975" t="s">
        <v>2645</v>
      </c>
      <c r="E694" s="975" t="s">
        <v>2646</v>
      </c>
      <c r="F694" s="975" t="s">
        <v>2681</v>
      </c>
      <c r="G694" s="975" t="s">
        <v>2682</v>
      </c>
      <c r="H694" s="975" t="s">
        <v>2683</v>
      </c>
      <c r="I694" s="974">
        <v>80548.649999999994</v>
      </c>
    </row>
    <row r="695" spans="1:9" x14ac:dyDescent="0.25">
      <c r="A695" s="975" t="str">
        <f>Inek2021A3[[#This Row],[ZPD2]]</f>
        <v>ZP64.16</v>
      </c>
      <c r="B695" s="975" t="str">
        <f>Inek2021A3[[#This Row],[OPSKode]]</f>
        <v>6-003.hf</v>
      </c>
      <c r="C695" s="974">
        <f>Inek2021A3[[#This Row],[Betrag2]]</f>
        <v>85918.56</v>
      </c>
      <c r="D695" s="975" t="s">
        <v>2645</v>
      </c>
      <c r="E695" s="975" t="s">
        <v>2646</v>
      </c>
      <c r="F695" s="975" t="s">
        <v>2684</v>
      </c>
      <c r="G695" s="975" t="s">
        <v>2685</v>
      </c>
      <c r="H695" s="975" t="s">
        <v>2686</v>
      </c>
      <c r="I695" s="974">
        <v>85918.56</v>
      </c>
    </row>
    <row r="696" spans="1:9" x14ac:dyDescent="0.25">
      <c r="A696" s="975" t="str">
        <f>Inek2021A3[[#This Row],[ZPD2]]</f>
        <v>ZP64.17</v>
      </c>
      <c r="B696" s="975" t="str">
        <f>Inek2021A3[[#This Row],[OPSKode]]</f>
        <v>6-003.hg</v>
      </c>
      <c r="C696" s="974">
        <f>Inek2021A3[[#This Row],[Betrag2]]</f>
        <v>91288.47</v>
      </c>
      <c r="D696" s="975" t="s">
        <v>2645</v>
      </c>
      <c r="E696" s="975" t="s">
        <v>2646</v>
      </c>
      <c r="F696" s="975" t="s">
        <v>2687</v>
      </c>
      <c r="G696" s="975" t="s">
        <v>2688</v>
      </c>
      <c r="H696" s="975" t="s">
        <v>2689</v>
      </c>
      <c r="I696" s="974">
        <v>91288.47</v>
      </c>
    </row>
    <row r="697" spans="1:9" x14ac:dyDescent="0.25">
      <c r="A697" s="975" t="str">
        <f>Inek2021A3[[#This Row],[ZPD2]]</f>
        <v>ZP64.18</v>
      </c>
      <c r="B697" s="975" t="str">
        <f>Inek2021A3[[#This Row],[OPSKode]]</f>
        <v>6-003.hh</v>
      </c>
      <c r="C697" s="974">
        <f>Inek2021A3[[#This Row],[Betrag2]]</f>
        <v>96658.38</v>
      </c>
      <c r="D697" s="975" t="s">
        <v>2645</v>
      </c>
      <c r="E697" s="975" t="s">
        <v>2646</v>
      </c>
      <c r="F697" s="975" t="s">
        <v>2690</v>
      </c>
      <c r="G697" s="975" t="s">
        <v>2691</v>
      </c>
      <c r="H697" s="975" t="s">
        <v>2692</v>
      </c>
      <c r="I697" s="974">
        <v>96658.38</v>
      </c>
    </row>
    <row r="698" spans="1:9" x14ac:dyDescent="0.25">
      <c r="A698" s="975" t="str">
        <f>Inek2021A3[[#This Row],[ZPD2]]</f>
        <v>ZP64.19</v>
      </c>
      <c r="B698" s="975" t="str">
        <f>Inek2021A3[[#This Row],[OPSKode]]</f>
        <v>6-003.hj</v>
      </c>
      <c r="C698" s="974">
        <f>Inek2021A3[[#This Row],[Betrag2]]</f>
        <v>102028.29</v>
      </c>
      <c r="D698" s="975" t="s">
        <v>2645</v>
      </c>
      <c r="E698" s="975" t="s">
        <v>2646</v>
      </c>
      <c r="F698" s="975" t="s">
        <v>2693</v>
      </c>
      <c r="G698" s="975" t="s">
        <v>2694</v>
      </c>
      <c r="H698" s="975" t="s">
        <v>2695</v>
      </c>
      <c r="I698" s="974">
        <v>102028.29</v>
      </c>
    </row>
    <row r="699" spans="1:9" x14ac:dyDescent="0.25">
      <c r="A699" s="975" t="str">
        <f>Inek2021A3[[#This Row],[ZPD2]]</f>
        <v>ZP64.20</v>
      </c>
      <c r="C699" s="976" t="s">
        <v>2696</v>
      </c>
      <c r="D699" s="975" t="s">
        <v>2645</v>
      </c>
      <c r="E699" s="975" t="s">
        <v>2646</v>
      </c>
      <c r="F699" s="975" t="s">
        <v>2697</v>
      </c>
      <c r="H699" s="975" t="s">
        <v>2698</v>
      </c>
    </row>
    <row r="700" spans="1:9" x14ac:dyDescent="0.25">
      <c r="A700" s="975" t="str">
        <f>Inek2021A3[[#This Row],[ZPD2]]</f>
        <v>ZP64.21</v>
      </c>
      <c r="B700" s="975" t="str">
        <f>Inek2021A3[[#This Row],[OPSKode]]</f>
        <v>6-003.hm</v>
      </c>
      <c r="C700" s="974">
        <f>Inek2021A3[[#This Row],[Betrag2]]</f>
        <v>110083.16</v>
      </c>
      <c r="D700" s="975" t="s">
        <v>2645</v>
      </c>
      <c r="E700" s="975" t="s">
        <v>2646</v>
      </c>
      <c r="F700" s="975" t="s">
        <v>2699</v>
      </c>
      <c r="G700" s="975" t="s">
        <v>2700</v>
      </c>
      <c r="H700" s="975" t="s">
        <v>2701</v>
      </c>
      <c r="I700" s="974">
        <v>110083.16</v>
      </c>
    </row>
    <row r="701" spans="1:9" x14ac:dyDescent="0.25">
      <c r="A701" s="975" t="str">
        <f>Inek2021A3[[#This Row],[ZPD2]]</f>
        <v>ZP64.22</v>
      </c>
      <c r="B701" s="975" t="str">
        <f>Inek2021A3[[#This Row],[OPSKode]]</f>
        <v>6-003.hn</v>
      </c>
      <c r="C701" s="974">
        <f>Inek2021A3[[#This Row],[Betrag2]]</f>
        <v>120822.98</v>
      </c>
      <c r="D701" s="975" t="s">
        <v>2645</v>
      </c>
      <c r="E701" s="975" t="s">
        <v>2646</v>
      </c>
      <c r="F701" s="975" t="s">
        <v>2702</v>
      </c>
      <c r="G701" s="975" t="s">
        <v>2703</v>
      </c>
      <c r="H701" s="975" t="s">
        <v>2704</v>
      </c>
      <c r="I701" s="974">
        <v>120822.98</v>
      </c>
    </row>
    <row r="702" spans="1:9" x14ac:dyDescent="0.25">
      <c r="A702" s="975" t="str">
        <f>Inek2021A3[[#This Row],[ZPD2]]</f>
        <v>ZP64.23</v>
      </c>
      <c r="B702" s="975" t="str">
        <f>Inek2021A3[[#This Row],[OPSKode]]</f>
        <v>6-003.hp</v>
      </c>
      <c r="C702" s="974">
        <f>Inek2021A3[[#This Row],[Betrag2]]</f>
        <v>131562.79999999999</v>
      </c>
      <c r="D702" s="975" t="s">
        <v>2645</v>
      </c>
      <c r="E702" s="975" t="s">
        <v>2646</v>
      </c>
      <c r="F702" s="975" t="s">
        <v>2705</v>
      </c>
      <c r="G702" s="975" t="s">
        <v>2706</v>
      </c>
      <c r="H702" s="975" t="s">
        <v>2707</v>
      </c>
      <c r="I702" s="974">
        <v>131562.79999999999</v>
      </c>
    </row>
    <row r="703" spans="1:9" x14ac:dyDescent="0.25">
      <c r="A703" s="975" t="str">
        <f>Inek2021A3[[#This Row],[ZPD2]]</f>
        <v>ZP64.24</v>
      </c>
      <c r="B703" s="975" t="str">
        <f>Inek2021A3[[#This Row],[OPSKode]]</f>
        <v>6-003.hq</v>
      </c>
      <c r="C703" s="974">
        <f>Inek2021A3[[#This Row],[Betrag2]]</f>
        <v>142302.62</v>
      </c>
      <c r="D703" s="975" t="s">
        <v>2645</v>
      </c>
      <c r="E703" s="975" t="s">
        <v>2646</v>
      </c>
      <c r="F703" s="975" t="s">
        <v>2708</v>
      </c>
      <c r="G703" s="975" t="s">
        <v>2709</v>
      </c>
      <c r="H703" s="975" t="s">
        <v>2710</v>
      </c>
      <c r="I703" s="974">
        <v>142302.62</v>
      </c>
    </row>
    <row r="704" spans="1:9" x14ac:dyDescent="0.25">
      <c r="A704" s="975" t="str">
        <f>Inek2021A3[[#This Row],[ZPD2]]</f>
        <v>ZP64.25</v>
      </c>
      <c r="B704" s="975" t="str">
        <f>Inek2021A3[[#This Row],[OPSKode]]</f>
        <v>6-003.hr</v>
      </c>
      <c r="C704" s="974">
        <f>Inek2021A3[[#This Row],[Betrag2]]</f>
        <v>155727.39000000001</v>
      </c>
      <c r="D704" s="975" t="s">
        <v>2645</v>
      </c>
      <c r="E704" s="975" t="s">
        <v>2646</v>
      </c>
      <c r="F704" s="975" t="s">
        <v>2711</v>
      </c>
      <c r="G704" s="975" t="s">
        <v>2712</v>
      </c>
      <c r="H704" s="975" t="s">
        <v>2713</v>
      </c>
      <c r="I704" s="974">
        <v>155727.39000000001</v>
      </c>
    </row>
    <row r="705" spans="1:9" x14ac:dyDescent="0.25">
      <c r="A705" s="975" t="str">
        <f>Inek2021A3[[#This Row],[ZPD2]]</f>
        <v>ZP64.26</v>
      </c>
      <c r="B705" s="975" t="str">
        <f>Inek2021A3[[#This Row],[OPSKode]]</f>
        <v>6-003.hs</v>
      </c>
      <c r="C705" s="974">
        <f>Inek2021A3[[#This Row],[Betrag2]]</f>
        <v>177207.03</v>
      </c>
      <c r="D705" s="975" t="s">
        <v>2645</v>
      </c>
      <c r="E705" s="975" t="s">
        <v>2646</v>
      </c>
      <c r="F705" s="975" t="s">
        <v>2714</v>
      </c>
      <c r="G705" s="975" t="s">
        <v>2715</v>
      </c>
      <c r="H705" s="975" t="s">
        <v>2716</v>
      </c>
      <c r="I705" s="974">
        <v>177207.03</v>
      </c>
    </row>
    <row r="706" spans="1:9" x14ac:dyDescent="0.25">
      <c r="A706" s="975" t="str">
        <f>Inek2021A3[[#This Row],[ZPD2]]</f>
        <v>ZP64.27</v>
      </c>
      <c r="B706" s="975" t="str">
        <f>Inek2021A3[[#This Row],[OPSKode]]</f>
        <v>6-003.ht</v>
      </c>
      <c r="C706" s="974">
        <f>Inek2021A3[[#This Row],[Betrag2]]</f>
        <v>207636.52</v>
      </c>
      <c r="D706" s="975" t="s">
        <v>2645</v>
      </c>
      <c r="E706" s="975" t="s">
        <v>2646</v>
      </c>
      <c r="F706" s="975" t="s">
        <v>2717</v>
      </c>
      <c r="G706" s="975" t="s">
        <v>2718</v>
      </c>
      <c r="H706" s="975" t="s">
        <v>2719</v>
      </c>
      <c r="I706" s="974">
        <v>207636.52</v>
      </c>
    </row>
    <row r="707" spans="1:9" x14ac:dyDescent="0.25">
      <c r="A707" s="975" t="str">
        <f>Inek2021A3[[#This Row],[ZPD2]]</f>
        <v>ZP64.28</v>
      </c>
      <c r="B707" s="975" t="str">
        <f>Inek2021A3[[#This Row],[OPSKode]]</f>
        <v>6-003.hu</v>
      </c>
      <c r="C707" s="974">
        <f>Inek2021A3[[#This Row],[Betrag2]]</f>
        <v>250595.8</v>
      </c>
      <c r="D707" s="975" t="s">
        <v>2645</v>
      </c>
      <c r="E707" s="975" t="s">
        <v>2646</v>
      </c>
      <c r="F707" s="975" t="s">
        <v>2720</v>
      </c>
      <c r="G707" s="975" t="s">
        <v>2721</v>
      </c>
      <c r="H707" s="975" t="s">
        <v>2722</v>
      </c>
      <c r="I707" s="974">
        <v>250595.8</v>
      </c>
    </row>
    <row r="708" spans="1:9" x14ac:dyDescent="0.25">
      <c r="A708" s="975" t="str">
        <f>Inek2021A3[[#This Row],[ZPD2]]</f>
        <v>ZP64.29</v>
      </c>
      <c r="B708" s="975" t="str">
        <f>Inek2021A3[[#This Row],[OPSKode]]</f>
        <v>6-003.hv</v>
      </c>
      <c r="C708" s="974">
        <f>Inek2021A3[[#This Row],[Betrag2]]</f>
        <v>307874.84000000003</v>
      </c>
      <c r="D708" s="975" t="s">
        <v>2645</v>
      </c>
      <c r="E708" s="975" t="s">
        <v>2646</v>
      </c>
      <c r="F708" s="975" t="s">
        <v>2723</v>
      </c>
      <c r="G708" s="975" t="s">
        <v>2724</v>
      </c>
      <c r="H708" s="975" t="s">
        <v>2725</v>
      </c>
      <c r="I708" s="974">
        <v>307874.84000000003</v>
      </c>
    </row>
    <row r="709" spans="1:9" x14ac:dyDescent="0.25">
      <c r="A709" s="975" t="str">
        <f>Inek2021A3[[#This Row],[ZPD2]]</f>
        <v>ZP64.30</v>
      </c>
      <c r="B709" s="975" t="str">
        <f>Inek2021A3[[#This Row],[OPSKode]]</f>
        <v>6-003.hw</v>
      </c>
      <c r="C709" s="974">
        <f>Inek2021A3[[#This Row],[Betrag2]]</f>
        <v>393793.4</v>
      </c>
      <c r="D709" s="975" t="s">
        <v>2645</v>
      </c>
      <c r="E709" s="975" t="s">
        <v>2646</v>
      </c>
      <c r="F709" s="975" t="s">
        <v>2726</v>
      </c>
      <c r="G709" s="975" t="s">
        <v>2727</v>
      </c>
      <c r="H709" s="975" t="s">
        <v>2728</v>
      </c>
      <c r="I709" s="974">
        <v>393793.4</v>
      </c>
    </row>
    <row r="710" spans="1:9" x14ac:dyDescent="0.25">
      <c r="A710" s="975" t="str">
        <f>Inek2021A3[[#This Row],[ZPD2]]</f>
        <v>ZP64.31</v>
      </c>
      <c r="B710" s="975" t="str">
        <f>Inek2021A3[[#This Row],[OPSKode]]</f>
        <v>6-003.hz</v>
      </c>
      <c r="C710" s="974">
        <f>Inek2021A3[[#This Row],[Betrag2]]</f>
        <v>479711.96</v>
      </c>
      <c r="D710" s="975" t="s">
        <v>2645</v>
      </c>
      <c r="E710" s="975" t="s">
        <v>2646</v>
      </c>
      <c r="F710" s="975" t="s">
        <v>2729</v>
      </c>
      <c r="G710" s="975" t="s">
        <v>2730</v>
      </c>
      <c r="H710" s="975" t="s">
        <v>2731</v>
      </c>
      <c r="I710" s="974">
        <v>479711.96</v>
      </c>
    </row>
    <row r="711" spans="1:9" x14ac:dyDescent="0.25">
      <c r="C711" s="974"/>
      <c r="D711" s="975" t="s">
        <v>2732</v>
      </c>
      <c r="E711" s="975" t="s">
        <v>3221</v>
      </c>
      <c r="H711" s="975" t="s">
        <v>3222</v>
      </c>
    </row>
    <row r="712" spans="1:9" x14ac:dyDescent="0.25">
      <c r="A712" s="975" t="str">
        <f>Inek2021A3[[#This Row],[ZPD2]]</f>
        <v>ZP66.01</v>
      </c>
      <c r="B712" s="975" t="str">
        <f>Inek2021A3[[#This Row],[OPSKode]]</f>
        <v>6-004.40</v>
      </c>
      <c r="C712" s="974">
        <f>Inek2021A3[[#This Row],[Betrag2]]</f>
        <v>905.83</v>
      </c>
      <c r="D712" s="975" t="s">
        <v>2732</v>
      </c>
      <c r="E712" s="975" t="s">
        <v>3221</v>
      </c>
      <c r="F712" s="975" t="s">
        <v>2735</v>
      </c>
      <c r="G712" s="975" t="s">
        <v>2736</v>
      </c>
      <c r="H712" s="975" t="s">
        <v>2737</v>
      </c>
      <c r="I712" s="974">
        <v>905.83</v>
      </c>
    </row>
    <row r="713" spans="1:9" x14ac:dyDescent="0.25">
      <c r="A713" s="975" t="str">
        <f>Inek2021A3[[#This Row],[ZPD2]]</f>
        <v>ZP66.02</v>
      </c>
      <c r="B713" s="975" t="str">
        <f>Inek2021A3[[#This Row],[OPSKode]]</f>
        <v>6-004.41</v>
      </c>
      <c r="C713" s="974">
        <f>Inek2021A3[[#This Row],[Betrag2]]</f>
        <v>1685.94</v>
      </c>
      <c r="D713" s="975" t="s">
        <v>2732</v>
      </c>
      <c r="E713" s="975" t="s">
        <v>3221</v>
      </c>
      <c r="F713" s="975" t="s">
        <v>2738</v>
      </c>
      <c r="G713" s="975" t="s">
        <v>2739</v>
      </c>
      <c r="H713" s="975" t="s">
        <v>2740</v>
      </c>
      <c r="I713" s="974">
        <v>1685.94</v>
      </c>
    </row>
    <row r="714" spans="1:9" x14ac:dyDescent="0.25">
      <c r="A714" s="975" t="str">
        <f>Inek2021A3[[#This Row],[ZPD2]]</f>
        <v>ZP66.03</v>
      </c>
      <c r="B714" s="975" t="str">
        <f>Inek2021A3[[#This Row],[OPSKode]]</f>
        <v>6-004.42</v>
      </c>
      <c r="C714" s="974">
        <f>Inek2021A3[[#This Row],[Betrag2]]</f>
        <v>2408.4899999999998</v>
      </c>
      <c r="D714" s="975" t="s">
        <v>2732</v>
      </c>
      <c r="E714" s="975" t="s">
        <v>3221</v>
      </c>
      <c r="F714" s="975" t="s">
        <v>2741</v>
      </c>
      <c r="G714" s="975" t="s">
        <v>2742</v>
      </c>
      <c r="H714" s="975" t="s">
        <v>1502</v>
      </c>
      <c r="I714" s="974">
        <v>2408.4899999999998</v>
      </c>
    </row>
    <row r="715" spans="1:9" x14ac:dyDescent="0.25">
      <c r="A715" s="975" t="str">
        <f>Inek2021A3[[#This Row],[ZPD2]]</f>
        <v>ZP66.04</v>
      </c>
      <c r="B715" s="975" t="str">
        <f>Inek2021A3[[#This Row],[OPSKode]]</f>
        <v>6-004.43</v>
      </c>
      <c r="C715" s="974">
        <f>Inek2021A3[[#This Row],[Betrag2]]</f>
        <v>3131.04</v>
      </c>
      <c r="D715" s="975" t="s">
        <v>2732</v>
      </c>
      <c r="E715" s="975" t="s">
        <v>3221</v>
      </c>
      <c r="F715" s="975" t="s">
        <v>2743</v>
      </c>
      <c r="G715" s="975" t="s">
        <v>2744</v>
      </c>
      <c r="H715" s="975" t="s">
        <v>1505</v>
      </c>
      <c r="I715" s="974">
        <v>3131.04</v>
      </c>
    </row>
    <row r="716" spans="1:9" x14ac:dyDescent="0.25">
      <c r="A716" s="975" t="str">
        <f>Inek2021A3[[#This Row],[ZPD2]]</f>
        <v>ZP66.05</v>
      </c>
      <c r="B716" s="975" t="str">
        <f>Inek2021A3[[#This Row],[OPSKode]]</f>
        <v>6-004.44</v>
      </c>
      <c r="C716" s="974">
        <f>Inek2021A3[[#This Row],[Betrag2]]</f>
        <v>3853.58</v>
      </c>
      <c r="D716" s="975" t="s">
        <v>2732</v>
      </c>
      <c r="E716" s="975" t="s">
        <v>3221</v>
      </c>
      <c r="F716" s="975" t="s">
        <v>2745</v>
      </c>
      <c r="G716" s="975" t="s">
        <v>2746</v>
      </c>
      <c r="H716" s="975" t="s">
        <v>1508</v>
      </c>
      <c r="I716" s="974">
        <v>3853.58</v>
      </c>
    </row>
    <row r="717" spans="1:9" x14ac:dyDescent="0.25">
      <c r="A717" s="975" t="str">
        <f>Inek2021A3[[#This Row],[ZPD2]]</f>
        <v>ZP66.06</v>
      </c>
      <c r="B717" s="975" t="str">
        <f>Inek2021A3[[#This Row],[OPSKode]]</f>
        <v>6-004.45</v>
      </c>
      <c r="C717" s="974">
        <f>Inek2021A3[[#This Row],[Betrag2]]</f>
        <v>4576.13</v>
      </c>
      <c r="D717" s="975" t="s">
        <v>2732</v>
      </c>
      <c r="E717" s="975" t="s">
        <v>3221</v>
      </c>
      <c r="F717" s="975" t="s">
        <v>2747</v>
      </c>
      <c r="G717" s="975" t="s">
        <v>2748</v>
      </c>
      <c r="H717" s="975" t="s">
        <v>2749</v>
      </c>
      <c r="I717" s="974">
        <v>4576.13</v>
      </c>
    </row>
    <row r="718" spans="1:9" x14ac:dyDescent="0.25">
      <c r="A718" s="975" t="str">
        <f>Inek2021A3[[#This Row],[ZPD2]]</f>
        <v>ZP66.07</v>
      </c>
      <c r="B718" s="975" t="str">
        <f>Inek2021A3[[#This Row],[OPSKode]]</f>
        <v>6-004.46</v>
      </c>
      <c r="C718" s="974">
        <f>Inek2021A3[[#This Row],[Betrag2]]</f>
        <v>5298.68</v>
      </c>
      <c r="D718" s="975" t="s">
        <v>2732</v>
      </c>
      <c r="E718" s="975" t="s">
        <v>3221</v>
      </c>
      <c r="F718" s="975" t="s">
        <v>2750</v>
      </c>
      <c r="G718" s="975" t="s">
        <v>2751</v>
      </c>
      <c r="H718" s="975" t="s">
        <v>2752</v>
      </c>
      <c r="I718" s="974">
        <v>5298.68</v>
      </c>
    </row>
    <row r="719" spans="1:9" x14ac:dyDescent="0.25">
      <c r="A719" s="975" t="str">
        <f>Inek2021A3[[#This Row],[ZPD2]]</f>
        <v>ZP66.08</v>
      </c>
      <c r="B719" s="975" t="str">
        <f>Inek2021A3[[#This Row],[OPSKode]]</f>
        <v>6-004.47</v>
      </c>
      <c r="C719" s="974">
        <f>Inek2021A3[[#This Row],[Betrag2]]</f>
        <v>6021.23</v>
      </c>
      <c r="D719" s="975" t="s">
        <v>2732</v>
      </c>
      <c r="E719" s="975" t="s">
        <v>3221</v>
      </c>
      <c r="F719" s="975" t="s">
        <v>2753</v>
      </c>
      <c r="G719" s="975" t="s">
        <v>2754</v>
      </c>
      <c r="H719" s="975" t="s">
        <v>2755</v>
      </c>
      <c r="I719" s="974">
        <v>6021.23</v>
      </c>
    </row>
    <row r="720" spans="1:9" x14ac:dyDescent="0.25">
      <c r="A720" s="975" t="str">
        <f>Inek2021A3[[#This Row],[ZPD2]]</f>
        <v>ZP66.09</v>
      </c>
      <c r="B720" s="975" t="str">
        <f>Inek2021A3[[#This Row],[OPSKode]]</f>
        <v>6-004.48</v>
      </c>
      <c r="C720" s="974">
        <f>Inek2021A3[[#This Row],[Betrag2]]</f>
        <v>6743.77</v>
      </c>
      <c r="D720" s="975" t="s">
        <v>2732</v>
      </c>
      <c r="E720" s="975" t="s">
        <v>3221</v>
      </c>
      <c r="F720" s="975" t="s">
        <v>2756</v>
      </c>
      <c r="G720" s="975" t="s">
        <v>2757</v>
      </c>
      <c r="H720" s="975" t="s">
        <v>2758</v>
      </c>
      <c r="I720" s="974">
        <v>6743.77</v>
      </c>
    </row>
    <row r="721" spans="1:9" x14ac:dyDescent="0.25">
      <c r="A721" s="975" t="str">
        <f>Inek2021A3[[#This Row],[ZPD2]]</f>
        <v>ZP66.10</v>
      </c>
      <c r="B721" s="975" t="str">
        <f>Inek2021A3[[#This Row],[OPSKode]]</f>
        <v>6-004.49</v>
      </c>
      <c r="C721" s="974">
        <f>Inek2021A3[[#This Row],[Betrag2]]</f>
        <v>7466.32</v>
      </c>
      <c r="D721" s="975" t="s">
        <v>2732</v>
      </c>
      <c r="E721" s="975" t="s">
        <v>3221</v>
      </c>
      <c r="F721" s="975" t="s">
        <v>2759</v>
      </c>
      <c r="G721" s="975" t="s">
        <v>2760</v>
      </c>
      <c r="H721" s="975" t="s">
        <v>2761</v>
      </c>
      <c r="I721" s="974">
        <v>7466.32</v>
      </c>
    </row>
    <row r="722" spans="1:9" x14ac:dyDescent="0.25">
      <c r="A722" s="975" t="str">
        <f>Inek2021A3[[#This Row],[ZPD2]]</f>
        <v>ZP66.11</v>
      </c>
      <c r="B722" s="975" t="str">
        <f>Inek2021A3[[#This Row],[OPSKode]]</f>
        <v>6-004.4a</v>
      </c>
      <c r="C722" s="974">
        <f>Inek2021A3[[#This Row],[Betrag2]]</f>
        <v>8188.87</v>
      </c>
      <c r="D722" s="975" t="s">
        <v>2732</v>
      </c>
      <c r="E722" s="975" t="s">
        <v>3221</v>
      </c>
      <c r="F722" s="975" t="s">
        <v>2762</v>
      </c>
      <c r="G722" s="975" t="s">
        <v>2763</v>
      </c>
      <c r="H722" s="975" t="s">
        <v>2764</v>
      </c>
      <c r="I722" s="974">
        <v>8188.87</v>
      </c>
    </row>
    <row r="723" spans="1:9" x14ac:dyDescent="0.25">
      <c r="A723" s="975" t="str">
        <f>Inek2021A3[[#This Row],[ZPD2]]</f>
        <v>ZP66.12</v>
      </c>
      <c r="B723" s="975" t="str">
        <f>Inek2021A3[[#This Row],[OPSKode]]</f>
        <v>6-004.4b</v>
      </c>
      <c r="C723" s="974">
        <f>Inek2021A3[[#This Row],[Betrag2]]</f>
        <v>8911.41</v>
      </c>
      <c r="D723" s="975" t="s">
        <v>2732</v>
      </c>
      <c r="E723" s="975" t="s">
        <v>3221</v>
      </c>
      <c r="F723" s="975" t="s">
        <v>2765</v>
      </c>
      <c r="G723" s="975" t="s">
        <v>2766</v>
      </c>
      <c r="H723" s="975" t="s">
        <v>2767</v>
      </c>
      <c r="I723" s="974">
        <v>8911.41</v>
      </c>
    </row>
    <row r="724" spans="1:9" x14ac:dyDescent="0.25">
      <c r="A724" s="975" t="str">
        <f>Inek2021A3[[#This Row],[ZPD2]]</f>
        <v>ZP66.13</v>
      </c>
      <c r="B724" s="975" t="str">
        <f>Inek2021A3[[#This Row],[OPSKode]]</f>
        <v>6-004.4c</v>
      </c>
      <c r="C724" s="974">
        <f>Inek2021A3[[#This Row],[Betrag2]]</f>
        <v>9633.9599999999991</v>
      </c>
      <c r="D724" s="975" t="s">
        <v>2732</v>
      </c>
      <c r="E724" s="975" t="s">
        <v>3221</v>
      </c>
      <c r="F724" s="975" t="s">
        <v>2768</v>
      </c>
      <c r="G724" s="975" t="s">
        <v>2769</v>
      </c>
      <c r="H724" s="975" t="s">
        <v>2770</v>
      </c>
      <c r="I724" s="974">
        <v>9633.9599999999991</v>
      </c>
    </row>
    <row r="725" spans="1:9" x14ac:dyDescent="0.25">
      <c r="A725" s="975" t="str">
        <f>Inek2021A3[[#This Row],[ZPD2]]</f>
        <v>ZP66.14</v>
      </c>
      <c r="B725" s="975" t="str">
        <f>Inek2021A3[[#This Row],[OPSKode]]</f>
        <v>6-004.4d</v>
      </c>
      <c r="C725" s="974">
        <f>Inek2021A3[[#This Row],[Betrag2]]</f>
        <v>10356.51</v>
      </c>
      <c r="D725" s="975" t="s">
        <v>2732</v>
      </c>
      <c r="E725" s="975" t="s">
        <v>3221</v>
      </c>
      <c r="F725" s="975" t="s">
        <v>2771</v>
      </c>
      <c r="G725" s="975" t="s">
        <v>2772</v>
      </c>
      <c r="H725" s="975" t="s">
        <v>2773</v>
      </c>
      <c r="I725" s="974">
        <v>10356.51</v>
      </c>
    </row>
    <row r="726" spans="1:9" x14ac:dyDescent="0.25">
      <c r="A726" s="975" t="str">
        <f>Inek2021A3[[#This Row],[ZPD2]]</f>
        <v>ZP66.15</v>
      </c>
      <c r="B726" s="975" t="str">
        <f>Inek2021A3[[#This Row],[OPSKode]]</f>
        <v>6-004.4e</v>
      </c>
      <c r="C726" s="974">
        <f>Inek2021A3[[#This Row],[Betrag2]]</f>
        <v>11079.05</v>
      </c>
      <c r="D726" s="975" t="s">
        <v>2732</v>
      </c>
      <c r="E726" s="975" t="s">
        <v>3221</v>
      </c>
      <c r="F726" s="975" t="s">
        <v>2774</v>
      </c>
      <c r="G726" s="975" t="s">
        <v>2775</v>
      </c>
      <c r="H726" s="975" t="s">
        <v>2776</v>
      </c>
      <c r="I726" s="974">
        <v>11079.05</v>
      </c>
    </row>
    <row r="727" spans="1:9" x14ac:dyDescent="0.25">
      <c r="A727" s="975" t="str">
        <f>Inek2021A3[[#This Row],[ZPD2]]</f>
        <v>ZP66.16</v>
      </c>
      <c r="B727" s="975" t="str">
        <f>Inek2021A3[[#This Row],[OPSKode]]</f>
        <v>6-004.4f</v>
      </c>
      <c r="C727" s="974">
        <f>Inek2021A3[[#This Row],[Betrag2]]</f>
        <v>11801.6</v>
      </c>
      <c r="D727" s="975" t="s">
        <v>2732</v>
      </c>
      <c r="E727" s="975" t="s">
        <v>3221</v>
      </c>
      <c r="F727" s="975" t="s">
        <v>2777</v>
      </c>
      <c r="G727" s="975" t="s">
        <v>2778</v>
      </c>
      <c r="H727" s="975" t="s">
        <v>2779</v>
      </c>
      <c r="I727" s="974">
        <v>11801.6</v>
      </c>
    </row>
    <row r="728" spans="1:9" x14ac:dyDescent="0.25">
      <c r="A728" s="975" t="str">
        <f>Inek2021A3[[#This Row],[ZPD2]]</f>
        <v>ZP66.17</v>
      </c>
      <c r="B728" s="975" t="str">
        <f>Inek2021A3[[#This Row],[OPSKode]]</f>
        <v>6-004.4g</v>
      </c>
      <c r="C728" s="974">
        <f>Inek2021A3[[#This Row],[Betrag2]]</f>
        <v>12524.15</v>
      </c>
      <c r="D728" s="975" t="s">
        <v>2732</v>
      </c>
      <c r="E728" s="975" t="s">
        <v>3221</v>
      </c>
      <c r="F728" s="975" t="s">
        <v>2780</v>
      </c>
      <c r="G728" s="975" t="s">
        <v>2781</v>
      </c>
      <c r="H728" s="975" t="s">
        <v>2782</v>
      </c>
      <c r="I728" s="974">
        <v>12524.15</v>
      </c>
    </row>
    <row r="729" spans="1:9" x14ac:dyDescent="0.25">
      <c r="C729" s="974"/>
      <c r="D729" s="975" t="s">
        <v>2783</v>
      </c>
      <c r="E729" s="975" t="s">
        <v>2784</v>
      </c>
      <c r="H729" s="975" t="s">
        <v>2785</v>
      </c>
    </row>
    <row r="730" spans="1:9" x14ac:dyDescent="0.25">
      <c r="A730" s="975" t="str">
        <f>Inek2021A3[[#This Row],[ZPD2]]</f>
        <v>ZP67.01</v>
      </c>
      <c r="B730" s="975" t="str">
        <f>Inek2021A3[[#This Row],[OPSKode]]</f>
        <v>6-005.m0</v>
      </c>
      <c r="C730" s="974">
        <f>Inek2021A3[[#This Row],[Betrag2]]</f>
        <v>326.75</v>
      </c>
      <c r="D730" s="975" t="s">
        <v>2783</v>
      </c>
      <c r="E730" s="975" t="s">
        <v>2784</v>
      </c>
      <c r="F730" s="975" t="s">
        <v>2786</v>
      </c>
      <c r="G730" s="975" t="s">
        <v>2787</v>
      </c>
      <c r="H730" s="975" t="s">
        <v>2788</v>
      </c>
      <c r="I730" s="974">
        <v>326.75</v>
      </c>
    </row>
    <row r="731" spans="1:9" x14ac:dyDescent="0.25">
      <c r="A731" s="975" t="str">
        <f>Inek2021A3[[#This Row],[ZPD2]]</f>
        <v>ZP67.02</v>
      </c>
      <c r="B731" s="975" t="str">
        <f>Inek2021A3[[#This Row],[OPSKode]]</f>
        <v>6-005.m1</v>
      </c>
      <c r="C731" s="974">
        <f>Inek2021A3[[#This Row],[Betrag2]]</f>
        <v>653.5</v>
      </c>
      <c r="D731" s="975" t="s">
        <v>2783</v>
      </c>
      <c r="E731" s="975" t="s">
        <v>2784</v>
      </c>
      <c r="F731" s="975" t="s">
        <v>2789</v>
      </c>
      <c r="G731" s="975" t="s">
        <v>2790</v>
      </c>
      <c r="H731" s="975" t="s">
        <v>2791</v>
      </c>
      <c r="I731" s="974">
        <v>653.5</v>
      </c>
    </row>
    <row r="732" spans="1:9" x14ac:dyDescent="0.25">
      <c r="A732" s="975" t="str">
        <f>Inek2021A3[[#This Row],[ZPD2]]</f>
        <v>ZP67.03</v>
      </c>
      <c r="B732" s="975" t="str">
        <f>Inek2021A3[[#This Row],[OPSKode]]</f>
        <v>6-005.m2</v>
      </c>
      <c r="C732" s="974">
        <f>Inek2021A3[[#This Row],[Betrag2]]</f>
        <v>980.24</v>
      </c>
      <c r="D732" s="975" t="s">
        <v>2783</v>
      </c>
      <c r="E732" s="975" t="s">
        <v>2784</v>
      </c>
      <c r="F732" s="975" t="s">
        <v>2792</v>
      </c>
      <c r="G732" s="975" t="s">
        <v>2793</v>
      </c>
      <c r="H732" s="975" t="s">
        <v>2794</v>
      </c>
      <c r="I732" s="974">
        <v>980.24</v>
      </c>
    </row>
    <row r="733" spans="1:9" x14ac:dyDescent="0.25">
      <c r="A733" s="975" t="str">
        <f>Inek2021A3[[#This Row],[ZPD2]]</f>
        <v>ZP67.04</v>
      </c>
      <c r="B733" s="975" t="str">
        <f>Inek2021A3[[#This Row],[OPSKode]]</f>
        <v>6-005.m3</v>
      </c>
      <c r="C733" s="974">
        <f>Inek2021A3[[#This Row],[Betrag2]]</f>
        <v>1415.91</v>
      </c>
      <c r="D733" s="975" t="s">
        <v>2783</v>
      </c>
      <c r="E733" s="975" t="s">
        <v>2784</v>
      </c>
      <c r="F733" s="975" t="s">
        <v>2795</v>
      </c>
      <c r="G733" s="975" t="s">
        <v>2796</v>
      </c>
      <c r="H733" s="975" t="s">
        <v>2797</v>
      </c>
      <c r="I733" s="974">
        <v>1415.91</v>
      </c>
    </row>
    <row r="734" spans="1:9" x14ac:dyDescent="0.25">
      <c r="A734" s="975" t="str">
        <f>Inek2021A3[[#This Row],[ZPD2]]</f>
        <v>ZP67.05</v>
      </c>
      <c r="B734" s="975" t="str">
        <f>Inek2021A3[[#This Row],[OPSKode]]</f>
        <v>6-005.m4</v>
      </c>
      <c r="C734" s="974">
        <f>Inek2021A3[[#This Row],[Betrag2]]</f>
        <v>1846.48</v>
      </c>
      <c r="D734" s="975" t="s">
        <v>2783</v>
      </c>
      <c r="E734" s="975" t="s">
        <v>2784</v>
      </c>
      <c r="F734" s="975" t="s">
        <v>2798</v>
      </c>
      <c r="G734" s="975" t="s">
        <v>2799</v>
      </c>
      <c r="H734" s="975" t="s">
        <v>2800</v>
      </c>
      <c r="I734" s="974">
        <v>1846.48</v>
      </c>
    </row>
    <row r="735" spans="1:9" x14ac:dyDescent="0.25">
      <c r="A735" s="975" t="str">
        <f>Inek2021A3[[#This Row],[ZPD2]]</f>
        <v>ZP67.06</v>
      </c>
      <c r="B735" s="975" t="str">
        <f>Inek2021A3[[#This Row],[OPSKode]]</f>
        <v>6-005.m5</v>
      </c>
      <c r="C735" s="974">
        <f>Inek2021A3[[#This Row],[Betrag2]]</f>
        <v>2217.2600000000002</v>
      </c>
      <c r="D735" s="975" t="s">
        <v>2783</v>
      </c>
      <c r="E735" s="975" t="s">
        <v>2784</v>
      </c>
      <c r="F735" s="975" t="s">
        <v>2801</v>
      </c>
      <c r="G735" s="975" t="s">
        <v>2802</v>
      </c>
      <c r="H735" s="975" t="s">
        <v>2803</v>
      </c>
      <c r="I735" s="974">
        <v>2217.2600000000002</v>
      </c>
    </row>
    <row r="736" spans="1:9" x14ac:dyDescent="0.25">
      <c r="A736" s="975" t="str">
        <f>Inek2021A3[[#This Row],[ZPD2]]</f>
        <v>ZP67.07</v>
      </c>
      <c r="B736" s="975" t="str">
        <f>Inek2021A3[[#This Row],[OPSKode]]</f>
        <v>6-005.m6</v>
      </c>
      <c r="C736" s="974">
        <f>Inek2021A3[[#This Row],[Betrag2]]</f>
        <v>2722.9</v>
      </c>
      <c r="D736" s="975" t="s">
        <v>2783</v>
      </c>
      <c r="E736" s="975" t="s">
        <v>2784</v>
      </c>
      <c r="F736" s="975" t="s">
        <v>2804</v>
      </c>
      <c r="G736" s="975" t="s">
        <v>2805</v>
      </c>
      <c r="H736" s="975" t="s">
        <v>2806</v>
      </c>
      <c r="I736" s="974">
        <v>2722.9</v>
      </c>
    </row>
    <row r="737" spans="1:9" x14ac:dyDescent="0.25">
      <c r="A737" s="975" t="str">
        <f>Inek2021A3[[#This Row],[ZPD2]]</f>
        <v>ZP67.08</v>
      </c>
      <c r="B737" s="975" t="str">
        <f>Inek2021A3[[#This Row],[OPSKode]]</f>
        <v>6-005.m7</v>
      </c>
      <c r="C737" s="974">
        <f>Inek2021A3[[#This Row],[Betrag2]]</f>
        <v>3158.56</v>
      </c>
      <c r="D737" s="975" t="s">
        <v>2783</v>
      </c>
      <c r="E737" s="975" t="s">
        <v>2784</v>
      </c>
      <c r="F737" s="975" t="s">
        <v>2807</v>
      </c>
      <c r="G737" s="975" t="s">
        <v>2808</v>
      </c>
      <c r="H737" s="975" t="s">
        <v>2809</v>
      </c>
      <c r="I737" s="974">
        <v>3158.56</v>
      </c>
    </row>
    <row r="738" spans="1:9" x14ac:dyDescent="0.25">
      <c r="A738" s="975" t="str">
        <f>Inek2021A3[[#This Row],[ZPD2]]</f>
        <v>ZP67.09</v>
      </c>
      <c r="B738" s="975" t="str">
        <f>Inek2021A3[[#This Row],[OPSKode]]</f>
        <v>6-005.m8</v>
      </c>
      <c r="C738" s="974">
        <f>Inek2021A3[[#This Row],[Betrag2]]</f>
        <v>3594.23</v>
      </c>
      <c r="D738" s="975" t="s">
        <v>2783</v>
      </c>
      <c r="E738" s="975" t="s">
        <v>2784</v>
      </c>
      <c r="F738" s="975" t="s">
        <v>2810</v>
      </c>
      <c r="G738" s="975" t="s">
        <v>2811</v>
      </c>
      <c r="H738" s="975" t="s">
        <v>2812</v>
      </c>
      <c r="I738" s="974">
        <v>3594.23</v>
      </c>
    </row>
    <row r="739" spans="1:9" x14ac:dyDescent="0.25">
      <c r="A739" s="975" t="str">
        <f>Inek2021A3[[#This Row],[ZPD2]]</f>
        <v>ZP67.10</v>
      </c>
      <c r="B739" s="975" t="str">
        <f>Inek2021A3[[#This Row],[OPSKode]]</f>
        <v>6-005.m9</v>
      </c>
      <c r="C739" s="974">
        <f>Inek2021A3[[#This Row],[Betrag2]]</f>
        <v>4029.89</v>
      </c>
      <c r="D739" s="975" t="s">
        <v>2783</v>
      </c>
      <c r="E739" s="975" t="s">
        <v>2784</v>
      </c>
      <c r="F739" s="975" t="s">
        <v>2813</v>
      </c>
      <c r="G739" s="975" t="s">
        <v>2814</v>
      </c>
      <c r="H739" s="975" t="s">
        <v>2815</v>
      </c>
      <c r="I739" s="974">
        <v>4029.89</v>
      </c>
    </row>
    <row r="740" spans="1:9" x14ac:dyDescent="0.25">
      <c r="A740" s="975" t="str">
        <f>Inek2021A3[[#This Row],[ZPD2]]</f>
        <v>ZP67.11</v>
      </c>
      <c r="B740" s="975" t="str">
        <f>Inek2021A3[[#This Row],[OPSKode]]</f>
        <v>6-005.ma</v>
      </c>
      <c r="C740" s="974">
        <f>Inek2021A3[[#This Row],[Betrag2]]</f>
        <v>4465.5600000000004</v>
      </c>
      <c r="D740" s="975" t="s">
        <v>2783</v>
      </c>
      <c r="E740" s="975" t="s">
        <v>2784</v>
      </c>
      <c r="F740" s="975" t="s">
        <v>2816</v>
      </c>
      <c r="G740" s="975" t="s">
        <v>2817</v>
      </c>
      <c r="H740" s="975" t="s">
        <v>2818</v>
      </c>
      <c r="I740" s="974">
        <v>4465.5600000000004</v>
      </c>
    </row>
    <row r="741" spans="1:9" x14ac:dyDescent="0.25">
      <c r="A741" s="975" t="str">
        <f>Inek2021A3[[#This Row],[ZPD2]]</f>
        <v>ZP67.12</v>
      </c>
      <c r="B741" s="975" t="str">
        <f>Inek2021A3[[#This Row],[OPSKode]]</f>
        <v>6-005.mb</v>
      </c>
      <c r="C741" s="974">
        <f>Inek2021A3[[#This Row],[Betrag2]]</f>
        <v>4901.22</v>
      </c>
      <c r="D741" s="975" t="s">
        <v>2783</v>
      </c>
      <c r="E741" s="975" t="s">
        <v>2784</v>
      </c>
      <c r="F741" s="975" t="s">
        <v>2819</v>
      </c>
      <c r="G741" s="975" t="s">
        <v>2820</v>
      </c>
      <c r="H741" s="975" t="s">
        <v>2821</v>
      </c>
      <c r="I741" s="974">
        <v>4901.22</v>
      </c>
    </row>
    <row r="742" spans="1:9" x14ac:dyDescent="0.25">
      <c r="A742" s="975" t="str">
        <f>Inek2021A3[[#This Row],[ZPD2]]</f>
        <v>ZP67.13</v>
      </c>
      <c r="B742" s="975" t="str">
        <f>Inek2021A3[[#This Row],[OPSKode]]</f>
        <v>6-005.mc</v>
      </c>
      <c r="C742" s="974">
        <f>Inek2021A3[[#This Row],[Betrag2]]</f>
        <v>5336.88</v>
      </c>
      <c r="D742" s="975" t="s">
        <v>2783</v>
      </c>
      <c r="E742" s="975" t="s">
        <v>2784</v>
      </c>
      <c r="F742" s="975" t="s">
        <v>2822</v>
      </c>
      <c r="G742" s="975" t="s">
        <v>2823</v>
      </c>
      <c r="H742" s="975" t="s">
        <v>2824</v>
      </c>
      <c r="I742" s="974">
        <v>5336.88</v>
      </c>
    </row>
    <row r="743" spans="1:9" x14ac:dyDescent="0.25">
      <c r="A743" s="975" t="str">
        <f>Inek2021A3[[#This Row],[ZPD2]]</f>
        <v>ZP67.14</v>
      </c>
      <c r="C743" s="976" t="s">
        <v>3223</v>
      </c>
      <c r="D743" s="975" t="s">
        <v>2783</v>
      </c>
      <c r="E743" s="975" t="s">
        <v>2784</v>
      </c>
      <c r="F743" s="975" t="s">
        <v>2826</v>
      </c>
      <c r="H743" s="975" t="s">
        <v>3224</v>
      </c>
    </row>
    <row r="744" spans="1:9" x14ac:dyDescent="0.25">
      <c r="A744" s="975" t="str">
        <f>Inek2021A3[[#This Row],[ZPD2]]</f>
        <v>ZP67.15</v>
      </c>
      <c r="B744" s="975" t="str">
        <f>Inek2021A3[[#This Row],[OPSKode]]</f>
        <v>6-005.me</v>
      </c>
      <c r="C744" s="974">
        <f>Inek2021A3[[#This Row],[Betrag2]]</f>
        <v>5881.46</v>
      </c>
      <c r="D744" s="975" t="s">
        <v>2783</v>
      </c>
      <c r="E744" s="975" t="s">
        <v>2784</v>
      </c>
      <c r="F744" s="975" t="s">
        <v>2828</v>
      </c>
      <c r="G744" s="975" t="s">
        <v>2829</v>
      </c>
      <c r="H744" s="975" t="s">
        <v>2830</v>
      </c>
      <c r="I744" s="974">
        <v>5881.46</v>
      </c>
    </row>
    <row r="745" spans="1:9" x14ac:dyDescent="0.25">
      <c r="A745" s="975" t="str">
        <f>Inek2021A3[[#This Row],[ZPD2]]</f>
        <v>ZP67.16</v>
      </c>
      <c r="B745" s="975" t="str">
        <f>Inek2021A3[[#This Row],[OPSKode]]</f>
        <v>6-005.mf</v>
      </c>
      <c r="C745" s="974">
        <f>Inek2021A3[[#This Row],[Betrag2]]</f>
        <v>6752.79</v>
      </c>
      <c r="D745" s="975" t="s">
        <v>2783</v>
      </c>
      <c r="E745" s="975" t="s">
        <v>2784</v>
      </c>
      <c r="F745" s="975" t="s">
        <v>2831</v>
      </c>
      <c r="G745" s="975" t="s">
        <v>2832</v>
      </c>
      <c r="H745" s="975" t="s">
        <v>2833</v>
      </c>
      <c r="I745" s="974">
        <v>6752.79</v>
      </c>
    </row>
    <row r="746" spans="1:9" x14ac:dyDescent="0.25">
      <c r="A746" s="975" t="str">
        <f>Inek2021A3[[#This Row],[ZPD2]]</f>
        <v>ZP67.17</v>
      </c>
      <c r="B746" s="975" t="str">
        <f>Inek2021A3[[#This Row],[OPSKode]]</f>
        <v>6-005.mg</v>
      </c>
      <c r="C746" s="974">
        <f>Inek2021A3[[#This Row],[Betrag2]]</f>
        <v>7624.12</v>
      </c>
      <c r="D746" s="975" t="s">
        <v>2783</v>
      </c>
      <c r="E746" s="975" t="s">
        <v>2784</v>
      </c>
      <c r="F746" s="975" t="s">
        <v>2834</v>
      </c>
      <c r="G746" s="975" t="s">
        <v>2835</v>
      </c>
      <c r="H746" s="975" t="s">
        <v>2836</v>
      </c>
      <c r="I746" s="974">
        <v>7624.12</v>
      </c>
    </row>
    <row r="747" spans="1:9" x14ac:dyDescent="0.25">
      <c r="A747" s="975" t="str">
        <f>Inek2021A3[[#This Row],[ZPD2]]</f>
        <v>ZP67.18</v>
      </c>
      <c r="B747" s="975" t="str">
        <f>Inek2021A3[[#This Row],[OPSKode]]</f>
        <v>6-005.mh</v>
      </c>
      <c r="C747" s="974">
        <f>Inek2021A3[[#This Row],[Betrag2]]</f>
        <v>8495.4500000000007</v>
      </c>
      <c r="D747" s="975" t="s">
        <v>2783</v>
      </c>
      <c r="E747" s="975" t="s">
        <v>2784</v>
      </c>
      <c r="F747" s="975" t="s">
        <v>2837</v>
      </c>
      <c r="G747" s="975" t="s">
        <v>2838</v>
      </c>
      <c r="H747" s="975" t="s">
        <v>2839</v>
      </c>
      <c r="I747" s="974">
        <v>8495.4500000000007</v>
      </c>
    </row>
    <row r="748" spans="1:9" x14ac:dyDescent="0.25">
      <c r="A748" s="975" t="str">
        <f>Inek2021A3[[#This Row],[ZPD2]]</f>
        <v>ZP67.19</v>
      </c>
      <c r="B748" s="975" t="str">
        <f>Inek2021A3[[#This Row],[OPSKode]]</f>
        <v>6-005.mj</v>
      </c>
      <c r="C748" s="974">
        <f>Inek2021A3[[#This Row],[Betrag2]]</f>
        <v>9366.7800000000007</v>
      </c>
      <c r="D748" s="975" t="s">
        <v>2783</v>
      </c>
      <c r="E748" s="975" t="s">
        <v>2784</v>
      </c>
      <c r="F748" s="975" t="s">
        <v>2840</v>
      </c>
      <c r="G748" s="975" t="s">
        <v>2841</v>
      </c>
      <c r="H748" s="975" t="s">
        <v>2842</v>
      </c>
      <c r="I748" s="974">
        <v>9366.7800000000007</v>
      </c>
    </row>
    <row r="749" spans="1:9" x14ac:dyDescent="0.25">
      <c r="A749" s="975" t="str">
        <f>Inek2021A3[[#This Row],[ZPD2]]</f>
        <v>ZP67.20</v>
      </c>
      <c r="B749" s="975" t="str">
        <f>Inek2021A3[[#This Row],[OPSKode]]</f>
        <v>6-005.mk</v>
      </c>
      <c r="C749" s="974">
        <f>Inek2021A3[[#This Row],[Betrag2]]</f>
        <v>10238.1</v>
      </c>
      <c r="D749" s="975" t="s">
        <v>2783</v>
      </c>
      <c r="E749" s="975" t="s">
        <v>2784</v>
      </c>
      <c r="F749" s="975" t="s">
        <v>2843</v>
      </c>
      <c r="G749" s="975" t="s">
        <v>2844</v>
      </c>
      <c r="H749" s="975" t="s">
        <v>2845</v>
      </c>
      <c r="I749" s="974">
        <v>10238.1</v>
      </c>
    </row>
    <row r="750" spans="1:9" x14ac:dyDescent="0.25">
      <c r="A750" s="975" t="str">
        <f>Inek2021A3[[#This Row],[ZPD2]]</f>
        <v>ZP67.21</v>
      </c>
      <c r="B750" s="975" t="str">
        <f>Inek2021A3[[#This Row],[OPSKode]]</f>
        <v xml:space="preserve"> </v>
      </c>
      <c r="C750" s="976" t="s">
        <v>3225</v>
      </c>
      <c r="D750" s="975" t="s">
        <v>2783</v>
      </c>
      <c r="E750" s="975" t="s">
        <v>2784</v>
      </c>
      <c r="F750" s="975" t="s">
        <v>2846</v>
      </c>
      <c r="G750" s="975" t="s">
        <v>150</v>
      </c>
      <c r="H750" s="975" t="s">
        <v>3226</v>
      </c>
    </row>
    <row r="751" spans="1:9" x14ac:dyDescent="0.25">
      <c r="A751" s="975" t="str">
        <f>Inek2021A3[[#This Row],[ZPD2]]</f>
        <v>ZP67.22</v>
      </c>
      <c r="B751" s="975" t="str">
        <f>Inek2021A3[[#This Row],[OPSKode]]</f>
        <v>6-005.mn</v>
      </c>
      <c r="C751" s="974">
        <f>Inek2021A3[[#This Row],[Betrag2]]</f>
        <v>11327.26</v>
      </c>
      <c r="D751" s="975" t="s">
        <v>2783</v>
      </c>
      <c r="E751" s="975" t="s">
        <v>2784</v>
      </c>
      <c r="F751" s="975" t="s">
        <v>3227</v>
      </c>
      <c r="G751" s="975" t="s">
        <v>3228</v>
      </c>
      <c r="H751" s="975" t="s">
        <v>3229</v>
      </c>
      <c r="I751" s="974">
        <v>11327.26</v>
      </c>
    </row>
    <row r="752" spans="1:9" x14ac:dyDescent="0.25">
      <c r="A752" s="975" t="str">
        <f>Inek2021A3[[#This Row],[ZPD2]]</f>
        <v>ZP67.23</v>
      </c>
      <c r="B752" s="975" t="str">
        <f>Inek2021A3[[#This Row],[OPSKode]]</f>
        <v>6-005.mp</v>
      </c>
      <c r="C752" s="974">
        <f>Inek2021A3[[#This Row],[Betrag2]]</f>
        <v>13069.92</v>
      </c>
      <c r="D752" s="975" t="s">
        <v>2783</v>
      </c>
      <c r="E752" s="975" t="s">
        <v>2784</v>
      </c>
      <c r="F752" s="975" t="s">
        <v>3230</v>
      </c>
      <c r="G752" s="975" t="s">
        <v>3231</v>
      </c>
      <c r="H752" s="975" t="s">
        <v>3232</v>
      </c>
      <c r="I752" s="974">
        <v>13069.92</v>
      </c>
    </row>
    <row r="753" spans="1:9" x14ac:dyDescent="0.25">
      <c r="A753" s="975" t="str">
        <f>Inek2021A3[[#This Row],[ZPD2]]</f>
        <v>ZP67.24</v>
      </c>
      <c r="B753" s="975" t="str">
        <f>Inek2021A3[[#This Row],[OPSKode]]</f>
        <v>6-005.mq</v>
      </c>
      <c r="C753" s="974">
        <f>Inek2021A3[[#This Row],[Betrag2]]</f>
        <v>14812.58</v>
      </c>
      <c r="D753" s="975" t="s">
        <v>2783</v>
      </c>
      <c r="E753" s="975" t="s">
        <v>2784</v>
      </c>
      <c r="F753" s="975" t="s">
        <v>3233</v>
      </c>
      <c r="G753" s="975" t="s">
        <v>3234</v>
      </c>
      <c r="H753" s="975" t="s">
        <v>3235</v>
      </c>
      <c r="I753" s="974">
        <v>14812.58</v>
      </c>
    </row>
    <row r="754" spans="1:9" x14ac:dyDescent="0.25">
      <c r="A754" s="975" t="str">
        <f>Inek2021A3[[#This Row],[ZPD2]]</f>
        <v>ZP67.25</v>
      </c>
      <c r="B754" s="975" t="str">
        <f>Inek2021A3[[#This Row],[OPSKode]]</f>
        <v>6-005.mr</v>
      </c>
      <c r="C754" s="974">
        <f>Inek2021A3[[#This Row],[Betrag2]]</f>
        <v>16555.23</v>
      </c>
      <c r="D754" s="975" t="s">
        <v>2783</v>
      </c>
      <c r="E754" s="975" t="s">
        <v>2784</v>
      </c>
      <c r="F754" s="975" t="s">
        <v>3236</v>
      </c>
      <c r="G754" s="975" t="s">
        <v>3237</v>
      </c>
      <c r="H754" s="975" t="s">
        <v>3238</v>
      </c>
      <c r="I754" s="974">
        <v>16555.23</v>
      </c>
    </row>
    <row r="755" spans="1:9" x14ac:dyDescent="0.25">
      <c r="A755" s="975" t="str">
        <f>Inek2021A3[[#This Row],[ZPD2]]</f>
        <v>ZP67.26</v>
      </c>
      <c r="B755" s="975" t="str">
        <f>Inek2021A3[[#This Row],[OPSKode]]</f>
        <v>6-005.ms</v>
      </c>
      <c r="C755" s="974">
        <f>Inek2021A3[[#This Row],[Betrag2]]</f>
        <v>18297.89</v>
      </c>
      <c r="D755" s="975" t="s">
        <v>2783</v>
      </c>
      <c r="E755" s="975" t="s">
        <v>2784</v>
      </c>
      <c r="F755" s="975" t="s">
        <v>3239</v>
      </c>
      <c r="G755" s="975" t="s">
        <v>3240</v>
      </c>
      <c r="H755" s="975" t="s">
        <v>3241</v>
      </c>
      <c r="I755" s="974">
        <v>18297.89</v>
      </c>
    </row>
    <row r="756" spans="1:9" x14ac:dyDescent="0.25">
      <c r="A756" s="975" t="str">
        <f>Inek2021A3[[#This Row],[ZPD2]]</f>
        <v>ZP67.27</v>
      </c>
      <c r="B756" s="975" t="str">
        <f>Inek2021A3[[#This Row],[OPSKode]]</f>
        <v>6-005.mt</v>
      </c>
      <c r="C756" s="974">
        <f>Inek2021A3[[#This Row],[Betrag2]]</f>
        <v>20040.54</v>
      </c>
      <c r="D756" s="975" t="s">
        <v>2783</v>
      </c>
      <c r="E756" s="975" t="s">
        <v>2784</v>
      </c>
      <c r="F756" s="975" t="s">
        <v>3242</v>
      </c>
      <c r="G756" s="975" t="s">
        <v>3243</v>
      </c>
      <c r="H756" s="975" t="s">
        <v>3244</v>
      </c>
      <c r="I756" s="974">
        <v>20040.54</v>
      </c>
    </row>
    <row r="757" spans="1:9" x14ac:dyDescent="0.25">
      <c r="A757" s="975" t="str">
        <f>Inek2021A3[[#This Row],[ZPD2]]</f>
        <v>ZP67.28</v>
      </c>
      <c r="B757" s="975" t="str">
        <f>Inek2021A3[[#This Row],[OPSKode]]</f>
        <v>6-005.mu</v>
      </c>
      <c r="C757" s="974">
        <f>Inek2021A3[[#This Row],[Betrag2]]</f>
        <v>21783.200000000001</v>
      </c>
      <c r="D757" s="975" t="s">
        <v>2783</v>
      </c>
      <c r="E757" s="975" t="s">
        <v>2784</v>
      </c>
      <c r="F757" s="975" t="s">
        <v>3245</v>
      </c>
      <c r="G757" s="975" t="s">
        <v>3246</v>
      </c>
      <c r="H757" s="975" t="s">
        <v>3247</v>
      </c>
      <c r="I757" s="974">
        <v>21783.200000000001</v>
      </c>
    </row>
    <row r="758" spans="1:9" x14ac:dyDescent="0.25">
      <c r="A758" s="975" t="str">
        <f>Inek2021A3[[#This Row],[ZPD2]]</f>
        <v>ZP67.29</v>
      </c>
      <c r="B758" s="975" t="str">
        <f>Inek2021A3[[#This Row],[OPSKode]]</f>
        <v>6-005.mv</v>
      </c>
      <c r="C758" s="974">
        <f>Inek2021A3[[#This Row],[Betrag2]]</f>
        <v>23525.86</v>
      </c>
      <c r="D758" s="975" t="s">
        <v>2783</v>
      </c>
      <c r="E758" s="975" t="s">
        <v>2784</v>
      </c>
      <c r="F758" s="975" t="s">
        <v>3248</v>
      </c>
      <c r="G758" s="975" t="s">
        <v>3249</v>
      </c>
      <c r="H758" s="975" t="s">
        <v>3250</v>
      </c>
      <c r="I758" s="974">
        <v>23525.86</v>
      </c>
    </row>
    <row r="759" spans="1:9" x14ac:dyDescent="0.25">
      <c r="C759" s="974"/>
      <c r="D759" s="975" t="s">
        <v>2849</v>
      </c>
      <c r="E759" s="975" t="s">
        <v>2850</v>
      </c>
      <c r="H759" s="975" t="s">
        <v>2851</v>
      </c>
    </row>
    <row r="760" spans="1:9" x14ac:dyDescent="0.25">
      <c r="A760" s="975" t="str">
        <f>Inek2021A3[[#This Row],[ZPD2]]</f>
        <v>ZP69.01</v>
      </c>
      <c r="B760" s="975" t="str">
        <f>Inek2021A3[[#This Row],[OPSKode]]</f>
        <v>8-800.h1</v>
      </c>
      <c r="C760" s="974">
        <f>Inek2021A3[[#This Row],[Betrag2]]</f>
        <v>688.17</v>
      </c>
      <c r="D760" s="975" t="s">
        <v>2849</v>
      </c>
      <c r="E760" s="975" t="s">
        <v>2850</v>
      </c>
      <c r="F760" s="975" t="s">
        <v>2852</v>
      </c>
      <c r="G760" s="975" t="s">
        <v>2853</v>
      </c>
      <c r="H760" s="975" t="s">
        <v>2854</v>
      </c>
      <c r="I760" s="974">
        <v>688.17</v>
      </c>
    </row>
    <row r="761" spans="1:9" x14ac:dyDescent="0.25">
      <c r="A761" s="975" t="str">
        <f>Inek2021A3[[#This Row],[ZPD2]]</f>
        <v>ZP69.02</v>
      </c>
      <c r="B761" s="975" t="str">
        <f>Inek2021A3[[#This Row],[OPSKode]]</f>
        <v>8-800.h2</v>
      </c>
      <c r="C761" s="974">
        <f>Inek2021A3[[#This Row],[Betrag2]]</f>
        <v>1032.25</v>
      </c>
      <c r="D761" s="975" t="s">
        <v>2849</v>
      </c>
      <c r="E761" s="975" t="s">
        <v>2850</v>
      </c>
      <c r="F761" s="975" t="s">
        <v>2855</v>
      </c>
      <c r="G761" s="975" t="s">
        <v>2856</v>
      </c>
      <c r="H761" s="975" t="s">
        <v>2857</v>
      </c>
      <c r="I761" s="974">
        <v>1032.25</v>
      </c>
    </row>
    <row r="762" spans="1:9" x14ac:dyDescent="0.25">
      <c r="A762" s="975" t="str">
        <f>Inek2021A3[[#This Row],[ZPD2]]</f>
        <v>ZP69.03</v>
      </c>
      <c r="B762" s="975" t="str">
        <f>Inek2021A3[[#This Row],[OPSKode]]</f>
        <v>8-800.h3</v>
      </c>
      <c r="C762" s="974">
        <f>Inek2021A3[[#This Row],[Betrag2]]</f>
        <v>1376.34</v>
      </c>
      <c r="D762" s="975" t="s">
        <v>2849</v>
      </c>
      <c r="E762" s="975" t="s">
        <v>2850</v>
      </c>
      <c r="F762" s="975" t="s">
        <v>2858</v>
      </c>
      <c r="G762" s="975" t="s">
        <v>2859</v>
      </c>
      <c r="H762" s="975" t="s">
        <v>2860</v>
      </c>
      <c r="I762" s="974">
        <v>1376.34</v>
      </c>
    </row>
    <row r="763" spans="1:9" x14ac:dyDescent="0.25">
      <c r="A763" s="975" t="str">
        <f>Inek2021A3[[#This Row],[ZPD2]]</f>
        <v>ZP69.04</v>
      </c>
      <c r="B763" s="975" t="str">
        <f>Inek2021A3[[#This Row],[OPSKode]]</f>
        <v>8-800.h4</v>
      </c>
      <c r="C763" s="974">
        <f>Inek2021A3[[#This Row],[Betrag2]]</f>
        <v>1720.42</v>
      </c>
      <c r="D763" s="975" t="s">
        <v>2849</v>
      </c>
      <c r="E763" s="975" t="s">
        <v>2850</v>
      </c>
      <c r="F763" s="975" t="s">
        <v>2861</v>
      </c>
      <c r="G763" s="975" t="s">
        <v>2862</v>
      </c>
      <c r="H763" s="975" t="s">
        <v>2863</v>
      </c>
      <c r="I763" s="974">
        <v>1720.42</v>
      </c>
    </row>
    <row r="764" spans="1:9" x14ac:dyDescent="0.25">
      <c r="A764" s="975" t="str">
        <f>Inek2021A3[[#This Row],[ZPD2]]</f>
        <v>ZP69.05</v>
      </c>
      <c r="B764" s="975" t="str">
        <f>Inek2021A3[[#This Row],[OPSKode]]</f>
        <v>8-800.h5</v>
      </c>
      <c r="C764" s="974">
        <f>Inek2021A3[[#This Row],[Betrag2]]</f>
        <v>2236.5500000000002</v>
      </c>
      <c r="D764" s="975" t="s">
        <v>2849</v>
      </c>
      <c r="E764" s="975" t="s">
        <v>2850</v>
      </c>
      <c r="F764" s="975" t="s">
        <v>2864</v>
      </c>
      <c r="G764" s="975" t="s">
        <v>2865</v>
      </c>
      <c r="H764" s="975" t="s">
        <v>2866</v>
      </c>
      <c r="I764" s="974">
        <v>2236.5500000000002</v>
      </c>
    </row>
    <row r="765" spans="1:9" x14ac:dyDescent="0.25">
      <c r="A765" s="975" t="str">
        <f>Inek2021A3[[#This Row],[ZPD2]]</f>
        <v>ZP69.06</v>
      </c>
      <c r="B765" s="975" t="str">
        <f>Inek2021A3[[#This Row],[OPSKode]]</f>
        <v>8-800.h6</v>
      </c>
      <c r="C765" s="974">
        <f>Inek2021A3[[#This Row],[Betrag2]]</f>
        <v>2924.72</v>
      </c>
      <c r="D765" s="975" t="s">
        <v>2849</v>
      </c>
      <c r="E765" s="975" t="s">
        <v>2850</v>
      </c>
      <c r="F765" s="975" t="s">
        <v>2867</v>
      </c>
      <c r="G765" s="975" t="s">
        <v>2868</v>
      </c>
      <c r="H765" s="975" t="s">
        <v>2869</v>
      </c>
      <c r="I765" s="974">
        <v>2924.72</v>
      </c>
    </row>
    <row r="766" spans="1:9" x14ac:dyDescent="0.25">
      <c r="A766" s="975" t="str">
        <f>Inek2021A3[[#This Row],[ZPD2]]</f>
        <v>ZP69.07</v>
      </c>
      <c r="B766" s="975" t="str">
        <f>Inek2021A3[[#This Row],[OPSKode]]</f>
        <v>8-800.h7</v>
      </c>
      <c r="C766" s="974">
        <f>Inek2021A3[[#This Row],[Betrag2]]</f>
        <v>3612.89</v>
      </c>
      <c r="D766" s="975" t="s">
        <v>2849</v>
      </c>
      <c r="E766" s="975" t="s">
        <v>2850</v>
      </c>
      <c r="F766" s="975" t="s">
        <v>2870</v>
      </c>
      <c r="G766" s="975" t="s">
        <v>2871</v>
      </c>
      <c r="H766" s="975" t="s">
        <v>2872</v>
      </c>
      <c r="I766" s="974">
        <v>3612.89</v>
      </c>
    </row>
    <row r="767" spans="1:9" x14ac:dyDescent="0.25">
      <c r="A767" s="975" t="str">
        <f>Inek2021A3[[#This Row],[ZPD2]]</f>
        <v>ZP69.08</v>
      </c>
      <c r="B767" s="975" t="str">
        <f>Inek2021A3[[#This Row],[OPSKode]]</f>
        <v>8-800.h8</v>
      </c>
      <c r="C767" s="974">
        <f>Inek2021A3[[#This Row],[Betrag2]]</f>
        <v>4301.0600000000004</v>
      </c>
      <c r="D767" s="975" t="s">
        <v>2849</v>
      </c>
      <c r="E767" s="975" t="s">
        <v>2850</v>
      </c>
      <c r="F767" s="975" t="s">
        <v>2873</v>
      </c>
      <c r="G767" s="975" t="s">
        <v>2874</v>
      </c>
      <c r="H767" s="975" t="s">
        <v>2875</v>
      </c>
      <c r="I767" s="974">
        <v>4301.0600000000004</v>
      </c>
    </row>
    <row r="768" spans="1:9" x14ac:dyDescent="0.25">
      <c r="A768" s="975" t="str">
        <f>Inek2021A3[[#This Row],[ZPD2]]</f>
        <v>ZP69.09</v>
      </c>
      <c r="B768" s="975" t="str">
        <f>Inek2021A3[[#This Row],[OPSKode]]</f>
        <v>8-800.h9</v>
      </c>
      <c r="C768" s="974">
        <f>Inek2021A3[[#This Row],[Betrag2]]</f>
        <v>4989.2299999999996</v>
      </c>
      <c r="D768" s="975" t="s">
        <v>2849</v>
      </c>
      <c r="E768" s="975" t="s">
        <v>2850</v>
      </c>
      <c r="F768" s="975" t="s">
        <v>2876</v>
      </c>
      <c r="G768" s="975" t="s">
        <v>2877</v>
      </c>
      <c r="H768" s="975" t="s">
        <v>2878</v>
      </c>
      <c r="I768" s="974">
        <v>4989.2299999999996</v>
      </c>
    </row>
    <row r="769" spans="1:9" x14ac:dyDescent="0.25">
      <c r="A769" s="975" t="str">
        <f>Inek2021A3[[#This Row],[ZPD2]]</f>
        <v>ZP69.10</v>
      </c>
      <c r="B769" s="975" t="str">
        <f>Inek2021A3[[#This Row],[OPSKode]]</f>
        <v>8-800.ha</v>
      </c>
      <c r="C769" s="974">
        <f>Inek2021A3[[#This Row],[Betrag2]]</f>
        <v>5677.4</v>
      </c>
      <c r="D769" s="975" t="s">
        <v>2849</v>
      </c>
      <c r="E769" s="975" t="s">
        <v>2850</v>
      </c>
      <c r="F769" s="975" t="s">
        <v>2879</v>
      </c>
      <c r="G769" s="975" t="s">
        <v>2880</v>
      </c>
      <c r="H769" s="975" t="s">
        <v>2881</v>
      </c>
      <c r="I769" s="974">
        <v>5677.4</v>
      </c>
    </row>
    <row r="770" spans="1:9" x14ac:dyDescent="0.25">
      <c r="A770" s="975" t="str">
        <f>Inek2021A3[[#This Row],[ZPD2]]</f>
        <v>ZP69.11</v>
      </c>
      <c r="B770" s="975" t="str">
        <f>Inek2021A3[[#This Row],[OPSKode]]</f>
        <v>8-800.hb</v>
      </c>
      <c r="C770" s="974">
        <f>Inek2021A3[[#This Row],[Betrag2]]</f>
        <v>6365.57</v>
      </c>
      <c r="D770" s="975" t="s">
        <v>2849</v>
      </c>
      <c r="E770" s="975" t="s">
        <v>2850</v>
      </c>
      <c r="F770" s="975" t="s">
        <v>2882</v>
      </c>
      <c r="G770" s="975" t="s">
        <v>2883</v>
      </c>
      <c r="H770" s="975" t="s">
        <v>2884</v>
      </c>
      <c r="I770" s="974">
        <v>6365.57</v>
      </c>
    </row>
    <row r="771" spans="1:9" x14ac:dyDescent="0.25">
      <c r="A771" s="975" t="str">
        <f>Inek2021A3[[#This Row],[ZPD2]]</f>
        <v>ZP69.12</v>
      </c>
      <c r="B771" s="975" t="str">
        <f>Inek2021A3[[#This Row],[OPSKode]]</f>
        <v>8-800.hc</v>
      </c>
      <c r="C771" s="974">
        <f>Inek2021A3[[#This Row],[Betrag2]]</f>
        <v>7225.78</v>
      </c>
      <c r="D771" s="975" t="s">
        <v>2849</v>
      </c>
      <c r="E771" s="975" t="s">
        <v>2850</v>
      </c>
      <c r="F771" s="975" t="s">
        <v>2885</v>
      </c>
      <c r="G771" s="975" t="s">
        <v>2886</v>
      </c>
      <c r="H771" s="975" t="s">
        <v>2887</v>
      </c>
      <c r="I771" s="974">
        <v>7225.78</v>
      </c>
    </row>
    <row r="772" spans="1:9" x14ac:dyDescent="0.25">
      <c r="A772" s="975" t="str">
        <f>Inek2021A3[[#This Row],[ZPD2]]</f>
        <v>ZP69.13</v>
      </c>
      <c r="B772" s="975" t="str">
        <f>Inek2021A3[[#This Row],[OPSKode]]</f>
        <v>8-800.hd</v>
      </c>
      <c r="C772" s="974">
        <f>Inek2021A3[[#This Row],[Betrag2]]</f>
        <v>8602.1200000000008</v>
      </c>
      <c r="D772" s="975" t="s">
        <v>2849</v>
      </c>
      <c r="E772" s="975" t="s">
        <v>2850</v>
      </c>
      <c r="F772" s="975" t="s">
        <v>2888</v>
      </c>
      <c r="G772" s="975" t="s">
        <v>2889</v>
      </c>
      <c r="H772" s="975" t="s">
        <v>2890</v>
      </c>
      <c r="I772" s="974">
        <v>8602.1200000000008</v>
      </c>
    </row>
    <row r="773" spans="1:9" x14ac:dyDescent="0.25">
      <c r="A773" s="975" t="str">
        <f>Inek2021A3[[#This Row],[ZPD2]]</f>
        <v>ZP69.14</v>
      </c>
      <c r="B773" s="975" t="str">
        <f>Inek2021A3[[#This Row],[OPSKode]]</f>
        <v>8-800.he</v>
      </c>
      <c r="C773" s="974">
        <f>Inek2021A3[[#This Row],[Betrag2]]</f>
        <v>9978.4599999999991</v>
      </c>
      <c r="D773" s="975" t="s">
        <v>2849</v>
      </c>
      <c r="E773" s="975" t="s">
        <v>2850</v>
      </c>
      <c r="F773" s="975" t="s">
        <v>2891</v>
      </c>
      <c r="G773" s="975" t="s">
        <v>2892</v>
      </c>
      <c r="H773" s="975" t="s">
        <v>2893</v>
      </c>
      <c r="I773" s="974">
        <v>9978.4599999999991</v>
      </c>
    </row>
    <row r="774" spans="1:9" x14ac:dyDescent="0.25">
      <c r="A774" s="975" t="str">
        <f>Inek2021A3[[#This Row],[ZPD2]]</f>
        <v>ZP69.15</v>
      </c>
      <c r="B774" s="975" t="str">
        <f>Inek2021A3[[#This Row],[OPSKode]]</f>
        <v>8-800.hf</v>
      </c>
      <c r="C774" s="974">
        <f>Inek2021A3[[#This Row],[Betrag2]]</f>
        <v>11354.8</v>
      </c>
      <c r="D774" s="975" t="s">
        <v>2849</v>
      </c>
      <c r="E774" s="975" t="s">
        <v>2850</v>
      </c>
      <c r="F774" s="975" t="s">
        <v>2894</v>
      </c>
      <c r="G774" s="975" t="s">
        <v>2895</v>
      </c>
      <c r="H774" s="975" t="s">
        <v>2896</v>
      </c>
      <c r="I774" s="974">
        <v>11354.8</v>
      </c>
    </row>
    <row r="775" spans="1:9" x14ac:dyDescent="0.25">
      <c r="A775" s="975" t="str">
        <f>Inek2021A3[[#This Row],[ZPD2]]</f>
        <v>ZP69.16</v>
      </c>
      <c r="B775" s="975" t="str">
        <f>Inek2021A3[[#This Row],[OPSKode]]</f>
        <v>8-800.hg</v>
      </c>
      <c r="C775" s="974">
        <f>Inek2021A3[[#This Row],[Betrag2]]</f>
        <v>12731.14</v>
      </c>
      <c r="D775" s="975" t="s">
        <v>2849</v>
      </c>
      <c r="E775" s="975" t="s">
        <v>2850</v>
      </c>
      <c r="F775" s="975" t="s">
        <v>2897</v>
      </c>
      <c r="G775" s="975" t="s">
        <v>2898</v>
      </c>
      <c r="H775" s="975" t="s">
        <v>2899</v>
      </c>
      <c r="I775" s="974">
        <v>12731.14</v>
      </c>
    </row>
    <row r="776" spans="1:9" x14ac:dyDescent="0.25">
      <c r="A776" s="975" t="str">
        <f>Inek2021A3[[#This Row],[ZPD2]]</f>
        <v>ZP69.17</v>
      </c>
      <c r="B776" s="975" t="str">
        <f>Inek2021A3[[#This Row],[OPSKode]]</f>
        <v>8-800.hh</v>
      </c>
      <c r="C776" s="974">
        <f>Inek2021A3[[#This Row],[Betrag2]]</f>
        <v>14279.52</v>
      </c>
      <c r="D776" s="975" t="s">
        <v>2849</v>
      </c>
      <c r="E776" s="975" t="s">
        <v>2850</v>
      </c>
      <c r="F776" s="975" t="s">
        <v>2900</v>
      </c>
      <c r="G776" s="975" t="s">
        <v>2901</v>
      </c>
      <c r="H776" s="975" t="s">
        <v>2902</v>
      </c>
      <c r="I776" s="974">
        <v>14279.52</v>
      </c>
    </row>
    <row r="777" spans="1:9" x14ac:dyDescent="0.25">
      <c r="A777" s="975" t="str">
        <f>Inek2021A3[[#This Row],[ZPD2]]</f>
        <v>ZP69.18</v>
      </c>
      <c r="B777" s="975" t="str">
        <f>Inek2021A3[[#This Row],[OPSKode]]</f>
        <v>8-800.hj</v>
      </c>
      <c r="C777" s="974">
        <f>Inek2021A3[[#This Row],[Betrag2]]</f>
        <v>16344.03</v>
      </c>
      <c r="D777" s="975" t="s">
        <v>2849</v>
      </c>
      <c r="E777" s="975" t="s">
        <v>2850</v>
      </c>
      <c r="F777" s="975" t="s">
        <v>2903</v>
      </c>
      <c r="G777" s="975" t="s">
        <v>2904</v>
      </c>
      <c r="H777" s="975" t="s">
        <v>2905</v>
      </c>
      <c r="I777" s="974">
        <v>16344.03</v>
      </c>
    </row>
    <row r="778" spans="1:9" x14ac:dyDescent="0.25">
      <c r="A778" s="975" t="str">
        <f>Inek2021A3[[#This Row],[ZPD2]]</f>
        <v>ZP69.19</v>
      </c>
      <c r="B778" s="975" t="str">
        <f>Inek2021A3[[#This Row],[OPSKode]]</f>
        <v>8-800.hk</v>
      </c>
      <c r="C778" s="974">
        <f>Inek2021A3[[#This Row],[Betrag2]]</f>
        <v>18408.54</v>
      </c>
      <c r="D778" s="975" t="s">
        <v>2849</v>
      </c>
      <c r="E778" s="975" t="s">
        <v>2850</v>
      </c>
      <c r="F778" s="975" t="s">
        <v>2906</v>
      </c>
      <c r="G778" s="975" t="s">
        <v>2907</v>
      </c>
      <c r="H778" s="975" t="s">
        <v>2908</v>
      </c>
      <c r="I778" s="974">
        <v>18408.54</v>
      </c>
    </row>
    <row r="779" spans="1:9" x14ac:dyDescent="0.25">
      <c r="A779" s="975" t="str">
        <f>Inek2021A3[[#This Row],[ZPD2]]</f>
        <v>ZP69.20</v>
      </c>
      <c r="B779" s="975" t="str">
        <f>Inek2021A3[[#This Row],[OPSKode]]</f>
        <v>8-800.hm</v>
      </c>
      <c r="C779" s="974">
        <f>Inek2021A3[[#This Row],[Betrag2]]</f>
        <v>20473.05</v>
      </c>
      <c r="D779" s="975" t="s">
        <v>2849</v>
      </c>
      <c r="E779" s="975" t="s">
        <v>2850</v>
      </c>
      <c r="F779" s="975" t="s">
        <v>2909</v>
      </c>
      <c r="G779" s="975" t="s">
        <v>2910</v>
      </c>
      <c r="H779" s="975" t="s">
        <v>2911</v>
      </c>
      <c r="I779" s="974">
        <v>20473.05</v>
      </c>
    </row>
    <row r="780" spans="1:9" x14ac:dyDescent="0.25">
      <c r="A780" s="975" t="str">
        <f>Inek2021A3[[#This Row],[ZPD2]]</f>
        <v>ZP69.21</v>
      </c>
      <c r="B780" s="975" t="str">
        <f>Inek2021A3[[#This Row],[OPSKode]]</f>
        <v>8-800.hn</v>
      </c>
      <c r="C780" s="974">
        <f>Inek2021A3[[#This Row],[Betrag2]]</f>
        <v>22537.55</v>
      </c>
      <c r="D780" s="975" t="s">
        <v>2849</v>
      </c>
      <c r="E780" s="975" t="s">
        <v>2850</v>
      </c>
      <c r="F780" s="975" t="s">
        <v>2912</v>
      </c>
      <c r="G780" s="975" t="s">
        <v>2913</v>
      </c>
      <c r="H780" s="975" t="s">
        <v>2914</v>
      </c>
      <c r="I780" s="974">
        <v>22537.55</v>
      </c>
    </row>
    <row r="781" spans="1:9" x14ac:dyDescent="0.25">
      <c r="A781" s="975" t="str">
        <f>Inek2021A3[[#This Row],[ZPD2]]</f>
        <v>ZP69.22</v>
      </c>
      <c r="B781" s="975" t="str">
        <f>Inek2021A3[[#This Row],[OPSKode]]</f>
        <v>8-800.hp</v>
      </c>
      <c r="C781" s="974">
        <f>Inek2021A3[[#This Row],[Betrag2]]</f>
        <v>24774.11</v>
      </c>
      <c r="D781" s="975" t="s">
        <v>2849</v>
      </c>
      <c r="E781" s="975" t="s">
        <v>2850</v>
      </c>
      <c r="F781" s="975" t="s">
        <v>2915</v>
      </c>
      <c r="G781" s="975" t="s">
        <v>2916</v>
      </c>
      <c r="H781" s="975" t="s">
        <v>2917</v>
      </c>
      <c r="I781" s="974">
        <v>24774.11</v>
      </c>
    </row>
    <row r="782" spans="1:9" x14ac:dyDescent="0.25">
      <c r="A782" s="975" t="str">
        <f>Inek2021A3[[#This Row],[ZPD2]]</f>
        <v>ZP69.23</v>
      </c>
      <c r="B782" s="975" t="str">
        <f>Inek2021A3[[#This Row],[OPSKode]]</f>
        <v>8-800.hq</v>
      </c>
      <c r="C782" s="974">
        <f>Inek2021A3[[#This Row],[Betrag2]]</f>
        <v>27526.78</v>
      </c>
      <c r="D782" s="975" t="s">
        <v>2849</v>
      </c>
      <c r="E782" s="975" t="s">
        <v>2850</v>
      </c>
      <c r="F782" s="975" t="s">
        <v>2918</v>
      </c>
      <c r="G782" s="975" t="s">
        <v>2919</v>
      </c>
      <c r="H782" s="975" t="s">
        <v>2920</v>
      </c>
      <c r="I782" s="974">
        <v>27526.78</v>
      </c>
    </row>
    <row r="783" spans="1:9" x14ac:dyDescent="0.25">
      <c r="A783" s="975" t="str">
        <f>Inek2021A3[[#This Row],[ZPD2]]</f>
        <v>ZP69.24</v>
      </c>
      <c r="B783" s="975" t="str">
        <f>Inek2021A3[[#This Row],[OPSKode]]</f>
        <v>8-800.hr</v>
      </c>
      <c r="C783" s="974">
        <f>Inek2021A3[[#This Row],[Betrag2]]</f>
        <v>30279.46</v>
      </c>
      <c r="D783" s="975" t="s">
        <v>2849</v>
      </c>
      <c r="E783" s="975" t="s">
        <v>2850</v>
      </c>
      <c r="F783" s="975" t="s">
        <v>2921</v>
      </c>
      <c r="G783" s="975" t="s">
        <v>2922</v>
      </c>
      <c r="H783" s="975" t="s">
        <v>2923</v>
      </c>
      <c r="I783" s="974">
        <v>30279.46</v>
      </c>
    </row>
    <row r="784" spans="1:9" x14ac:dyDescent="0.25">
      <c r="A784" s="975" t="str">
        <f>Inek2021A3[[#This Row],[ZPD2]]</f>
        <v>ZP69.25</v>
      </c>
      <c r="B784" s="975" t="str">
        <f>Inek2021A3[[#This Row],[OPSKode]]</f>
        <v>8-800.hs</v>
      </c>
      <c r="C784" s="974">
        <f>Inek2021A3[[#This Row],[Betrag2]]</f>
        <v>33032.14</v>
      </c>
      <c r="D784" s="975" t="s">
        <v>2849</v>
      </c>
      <c r="E784" s="975" t="s">
        <v>2850</v>
      </c>
      <c r="F784" s="975" t="s">
        <v>2924</v>
      </c>
      <c r="G784" s="975" t="s">
        <v>2925</v>
      </c>
      <c r="H784" s="975" t="s">
        <v>2926</v>
      </c>
      <c r="I784" s="974">
        <v>33032.14</v>
      </c>
    </row>
    <row r="785" spans="1:9" x14ac:dyDescent="0.25">
      <c r="A785" s="975" t="str">
        <f>Inek2021A3[[#This Row],[ZPD2]]</f>
        <v>ZP69.26</v>
      </c>
      <c r="B785" s="975" t="str">
        <f>Inek2021A3[[#This Row],[OPSKode]]</f>
        <v>8-800.ht</v>
      </c>
      <c r="C785" s="974">
        <f>Inek2021A3[[#This Row],[Betrag2]]</f>
        <v>35784.82</v>
      </c>
      <c r="D785" s="975" t="s">
        <v>2849</v>
      </c>
      <c r="E785" s="975" t="s">
        <v>2850</v>
      </c>
      <c r="F785" s="975" t="s">
        <v>2927</v>
      </c>
      <c r="G785" s="975" t="s">
        <v>2928</v>
      </c>
      <c r="H785" s="975" t="s">
        <v>2929</v>
      </c>
      <c r="I785" s="974">
        <v>35784.82</v>
      </c>
    </row>
    <row r="786" spans="1:9" x14ac:dyDescent="0.25">
      <c r="A786" s="975" t="str">
        <f>Inek2021A3[[#This Row],[ZPD2]]</f>
        <v>ZP69.27</v>
      </c>
      <c r="B786" s="975" t="str">
        <f>Inek2021A3[[#This Row],[OPSKode]]</f>
        <v>8-800.hu</v>
      </c>
      <c r="C786" s="974">
        <f>Inek2021A3[[#This Row],[Betrag2]]</f>
        <v>38537.5</v>
      </c>
      <c r="D786" s="975" t="s">
        <v>2849</v>
      </c>
      <c r="E786" s="975" t="s">
        <v>2850</v>
      </c>
      <c r="F786" s="975" t="s">
        <v>2930</v>
      </c>
      <c r="G786" s="975" t="s">
        <v>2931</v>
      </c>
      <c r="H786" s="975" t="s">
        <v>2932</v>
      </c>
      <c r="I786" s="974">
        <v>38537.5</v>
      </c>
    </row>
    <row r="787" spans="1:9" x14ac:dyDescent="0.25">
      <c r="A787" s="975" t="str">
        <f>Inek2021A3[[#This Row],[ZPD2]]</f>
        <v>ZP69.28</v>
      </c>
      <c r="B787" s="975" t="str">
        <f>Inek2021A3[[#This Row],[OPSKode]]</f>
        <v>8-800.hv</v>
      </c>
      <c r="C787" s="974">
        <f>Inek2021A3[[#This Row],[Betrag2]]</f>
        <v>41290.18</v>
      </c>
      <c r="D787" s="975" t="s">
        <v>2849</v>
      </c>
      <c r="E787" s="975" t="s">
        <v>2850</v>
      </c>
      <c r="F787" s="975" t="s">
        <v>2933</v>
      </c>
      <c r="G787" s="975" t="s">
        <v>2934</v>
      </c>
      <c r="H787" s="975" t="s">
        <v>2935</v>
      </c>
      <c r="I787" s="974">
        <v>41290.18</v>
      </c>
    </row>
    <row r="788" spans="1:9" x14ac:dyDescent="0.25">
      <c r="A788" s="975" t="str">
        <f>Inek2021A3[[#This Row],[ZPD2]]</f>
        <v>ZP69.29</v>
      </c>
      <c r="B788" s="975" t="str">
        <f>Inek2021A3[[#This Row],[OPSKode]]</f>
        <v>8-800.hz</v>
      </c>
      <c r="C788" s="974">
        <f>Inek2021A3[[#This Row],[Betrag2]]</f>
        <v>44042.85</v>
      </c>
      <c r="D788" s="975" t="s">
        <v>2849</v>
      </c>
      <c r="E788" s="975" t="s">
        <v>2850</v>
      </c>
      <c r="F788" s="975" t="s">
        <v>2936</v>
      </c>
      <c r="G788" s="975" t="s">
        <v>2937</v>
      </c>
      <c r="H788" s="975" t="s">
        <v>2938</v>
      </c>
      <c r="I788" s="974">
        <v>44042.85</v>
      </c>
    </row>
    <row r="789" spans="1:9" x14ac:dyDescent="0.25">
      <c r="A789" s="975" t="str">
        <f>Inek2021A3[[#This Row],[ZPD2]]</f>
        <v>ZP69.30</v>
      </c>
      <c r="B789" s="975" t="str">
        <f>Inek2021A3[[#This Row],[OPSKode]]</f>
        <v>8-800.n0</v>
      </c>
      <c r="C789" s="974">
        <f>Inek2021A3[[#This Row],[Betrag2]]</f>
        <v>47139.62</v>
      </c>
      <c r="D789" s="975" t="s">
        <v>2849</v>
      </c>
      <c r="E789" s="975" t="s">
        <v>2850</v>
      </c>
      <c r="F789" s="975" t="s">
        <v>2939</v>
      </c>
      <c r="G789" s="975" t="s">
        <v>2940</v>
      </c>
      <c r="H789" s="975" t="s">
        <v>2941</v>
      </c>
      <c r="I789" s="974">
        <v>47139.62</v>
      </c>
    </row>
    <row r="790" spans="1:9" x14ac:dyDescent="0.25">
      <c r="A790" s="975" t="str">
        <f>Inek2021A3[[#This Row],[ZPD2]]</f>
        <v>ZP69.31</v>
      </c>
      <c r="B790" s="975" t="str">
        <f>Inek2021A3[[#This Row],[OPSKode]]</f>
        <v>8-800.n1</v>
      </c>
      <c r="C790" s="974">
        <f>Inek2021A3[[#This Row],[Betrag2]]</f>
        <v>51268.639999999999</v>
      </c>
      <c r="D790" s="975" t="s">
        <v>2849</v>
      </c>
      <c r="E790" s="975" t="s">
        <v>2850</v>
      </c>
      <c r="F790" s="975" t="s">
        <v>2942</v>
      </c>
      <c r="G790" s="975" t="s">
        <v>2943</v>
      </c>
      <c r="H790" s="975" t="s">
        <v>2944</v>
      </c>
      <c r="I790" s="974">
        <v>51268.639999999999</v>
      </c>
    </row>
    <row r="791" spans="1:9" x14ac:dyDescent="0.25">
      <c r="A791" s="975" t="str">
        <f>Inek2021A3[[#This Row],[ZPD2]]</f>
        <v>ZP69.32</v>
      </c>
      <c r="B791" s="975" t="str">
        <f>Inek2021A3[[#This Row],[OPSKode]]</f>
        <v>8-800.n2</v>
      </c>
      <c r="C791" s="974">
        <f>Inek2021A3[[#This Row],[Betrag2]]</f>
        <v>55397.65</v>
      </c>
      <c r="D791" s="975" t="s">
        <v>2849</v>
      </c>
      <c r="E791" s="975" t="s">
        <v>2850</v>
      </c>
      <c r="F791" s="975" t="s">
        <v>2945</v>
      </c>
      <c r="G791" s="975" t="s">
        <v>2946</v>
      </c>
      <c r="H791" s="975" t="s">
        <v>2947</v>
      </c>
      <c r="I791" s="974">
        <v>55397.65</v>
      </c>
    </row>
    <row r="792" spans="1:9" x14ac:dyDescent="0.25">
      <c r="A792" s="975" t="str">
        <f>Inek2021A3[[#This Row],[ZPD2]]</f>
        <v>ZP69.33</v>
      </c>
      <c r="B792" s="975" t="str">
        <f>Inek2021A3[[#This Row],[OPSKode]]</f>
        <v>8-800.n3</v>
      </c>
      <c r="C792" s="974">
        <f>Inek2021A3[[#This Row],[Betrag2]]</f>
        <v>59526.67</v>
      </c>
      <c r="D792" s="975" t="s">
        <v>2849</v>
      </c>
      <c r="E792" s="975" t="s">
        <v>2850</v>
      </c>
      <c r="F792" s="975" t="s">
        <v>2948</v>
      </c>
      <c r="G792" s="975" t="s">
        <v>2949</v>
      </c>
      <c r="H792" s="975" t="s">
        <v>2950</v>
      </c>
      <c r="I792" s="974">
        <v>59526.67</v>
      </c>
    </row>
    <row r="793" spans="1:9" x14ac:dyDescent="0.25">
      <c r="A793" s="975" t="str">
        <f>Inek2021A3[[#This Row],[ZPD2]]</f>
        <v>ZP69.34</v>
      </c>
      <c r="B793" s="975" t="str">
        <f>Inek2021A3[[#This Row],[OPSKode]]</f>
        <v>8-800.n4</v>
      </c>
      <c r="C793" s="974">
        <f>Inek2021A3[[#This Row],[Betrag2]]</f>
        <v>63655.69</v>
      </c>
      <c r="D793" s="975" t="s">
        <v>2849</v>
      </c>
      <c r="E793" s="975" t="s">
        <v>2850</v>
      </c>
      <c r="F793" s="975" t="s">
        <v>2951</v>
      </c>
      <c r="G793" s="975" t="s">
        <v>2952</v>
      </c>
      <c r="H793" s="975" t="s">
        <v>2953</v>
      </c>
      <c r="I793" s="974">
        <v>63655.69</v>
      </c>
    </row>
    <row r="794" spans="1:9" x14ac:dyDescent="0.25">
      <c r="A794" s="975" t="str">
        <f>Inek2021A3[[#This Row],[ZPD2]]</f>
        <v>ZP69.35</v>
      </c>
      <c r="B794" s="975" t="str">
        <f>Inek2021A3[[#This Row],[OPSKode]]</f>
        <v>8-800.n5</v>
      </c>
      <c r="C794" s="974">
        <f>Inek2021A3[[#This Row],[Betrag2]]</f>
        <v>68128.789999999994</v>
      </c>
      <c r="D794" s="975" t="s">
        <v>2849</v>
      </c>
      <c r="E794" s="975" t="s">
        <v>2850</v>
      </c>
      <c r="F794" s="975" t="s">
        <v>2954</v>
      </c>
      <c r="G794" s="975" t="s">
        <v>2955</v>
      </c>
      <c r="H794" s="975" t="s">
        <v>2956</v>
      </c>
      <c r="I794" s="974">
        <v>68128.789999999994</v>
      </c>
    </row>
    <row r="795" spans="1:9" x14ac:dyDescent="0.25">
      <c r="A795" s="975" t="str">
        <f>Inek2021A3[[#This Row],[ZPD2]]</f>
        <v>ZP69.36</v>
      </c>
      <c r="B795" s="975" t="str">
        <f>Inek2021A3[[#This Row],[OPSKode]]</f>
        <v>8-800.n6</v>
      </c>
      <c r="C795" s="974">
        <f>Inek2021A3[[#This Row],[Betrag2]]</f>
        <v>73634.149999999994</v>
      </c>
      <c r="D795" s="975" t="s">
        <v>2849</v>
      </c>
      <c r="E795" s="975" t="s">
        <v>2850</v>
      </c>
      <c r="F795" s="975" t="s">
        <v>2957</v>
      </c>
      <c r="G795" s="975" t="s">
        <v>2958</v>
      </c>
      <c r="H795" s="975" t="s">
        <v>2959</v>
      </c>
      <c r="I795" s="974">
        <v>73634.149999999994</v>
      </c>
    </row>
    <row r="796" spans="1:9" x14ac:dyDescent="0.25">
      <c r="A796" s="975" t="str">
        <f>Inek2021A3[[#This Row],[ZPD2]]</f>
        <v>ZP69.37</v>
      </c>
      <c r="B796" s="975" t="str">
        <f>Inek2021A3[[#This Row],[OPSKode]]</f>
        <v>8-800.n7</v>
      </c>
      <c r="C796" s="974">
        <f>Inek2021A3[[#This Row],[Betrag2]]</f>
        <v>79139.5</v>
      </c>
      <c r="D796" s="975" t="s">
        <v>2849</v>
      </c>
      <c r="E796" s="975" t="s">
        <v>2850</v>
      </c>
      <c r="F796" s="975" t="s">
        <v>2960</v>
      </c>
      <c r="G796" s="975" t="s">
        <v>2961</v>
      </c>
      <c r="H796" s="975" t="s">
        <v>2962</v>
      </c>
      <c r="I796" s="974">
        <v>79139.5</v>
      </c>
    </row>
    <row r="797" spans="1:9" x14ac:dyDescent="0.25">
      <c r="A797" s="975" t="str">
        <f>Inek2021A3[[#This Row],[ZPD2]]</f>
        <v>ZP69.38</v>
      </c>
      <c r="B797" s="975" t="str">
        <f>Inek2021A3[[#This Row],[OPSKode]]</f>
        <v>8-800.n8</v>
      </c>
      <c r="C797" s="974">
        <f>Inek2021A3[[#This Row],[Betrag2]]</f>
        <v>84644.86</v>
      </c>
      <c r="D797" s="975" t="s">
        <v>2849</v>
      </c>
      <c r="E797" s="975" t="s">
        <v>2850</v>
      </c>
      <c r="F797" s="975" t="s">
        <v>2963</v>
      </c>
      <c r="G797" s="975" t="s">
        <v>2964</v>
      </c>
      <c r="H797" s="975" t="s">
        <v>2965</v>
      </c>
      <c r="I797" s="974">
        <v>84644.86</v>
      </c>
    </row>
    <row r="798" spans="1:9" x14ac:dyDescent="0.25">
      <c r="A798" s="975" t="str">
        <f>Inek2021A3[[#This Row],[ZPD2]]</f>
        <v>ZP69.39</v>
      </c>
      <c r="B798" s="975" t="str">
        <f>Inek2021A3[[#This Row],[OPSKode]]</f>
        <v>8-800.n9</v>
      </c>
      <c r="C798" s="974">
        <f>Inek2021A3[[#This Row],[Betrag2]]</f>
        <v>90150.22</v>
      </c>
      <c r="D798" s="975" t="s">
        <v>2849</v>
      </c>
      <c r="E798" s="975" t="s">
        <v>2850</v>
      </c>
      <c r="F798" s="975" t="s">
        <v>2966</v>
      </c>
      <c r="G798" s="975" t="s">
        <v>2967</v>
      </c>
      <c r="H798" s="975" t="s">
        <v>2968</v>
      </c>
      <c r="I798" s="974">
        <v>90150.22</v>
      </c>
    </row>
    <row r="799" spans="1:9" x14ac:dyDescent="0.25">
      <c r="A799" s="975" t="str">
        <f>Inek2021A3[[#This Row],[ZPD2]]</f>
        <v>ZP69.40</v>
      </c>
      <c r="B799" s="975" t="str">
        <f>Inek2021A3[[#This Row],[OPSKode]]</f>
        <v>8-800.na</v>
      </c>
      <c r="C799" s="974">
        <f>Inek2021A3[[#This Row],[Betrag2]]</f>
        <v>95999.66</v>
      </c>
      <c r="D799" s="975" t="s">
        <v>2849</v>
      </c>
      <c r="E799" s="975" t="s">
        <v>2850</v>
      </c>
      <c r="F799" s="975" t="s">
        <v>2969</v>
      </c>
      <c r="G799" s="975" t="s">
        <v>2970</v>
      </c>
      <c r="H799" s="975" t="s">
        <v>2971</v>
      </c>
      <c r="I799" s="974">
        <v>95999.66</v>
      </c>
    </row>
    <row r="800" spans="1:9" x14ac:dyDescent="0.25">
      <c r="A800" s="975" t="str">
        <f>Inek2021A3[[#This Row],[ZPD2]]</f>
        <v>ZP69.41</v>
      </c>
      <c r="B800" s="975" t="str">
        <f>Inek2021A3[[#This Row],[OPSKode]]</f>
        <v>8-800.nb</v>
      </c>
      <c r="C800" s="974">
        <f>Inek2021A3[[#This Row],[Betrag2]]</f>
        <v>102881.36</v>
      </c>
      <c r="D800" s="975" t="s">
        <v>2849</v>
      </c>
      <c r="E800" s="975" t="s">
        <v>2850</v>
      </c>
      <c r="F800" s="975" t="s">
        <v>2972</v>
      </c>
      <c r="G800" s="975" t="s">
        <v>2973</v>
      </c>
      <c r="H800" s="975" t="s">
        <v>2974</v>
      </c>
      <c r="I800" s="974">
        <v>102881.36</v>
      </c>
    </row>
    <row r="801" spans="1:9" x14ac:dyDescent="0.25">
      <c r="A801" s="975" t="str">
        <f>Inek2021A3[[#This Row],[ZPD2]]</f>
        <v>ZP69.42</v>
      </c>
      <c r="B801" s="975" t="str">
        <f>Inek2021A3[[#This Row],[OPSKode]]</f>
        <v>8-800.nc</v>
      </c>
      <c r="C801" s="974">
        <f>Inek2021A3[[#This Row],[Betrag2]]</f>
        <v>109763.05</v>
      </c>
      <c r="D801" s="975" t="s">
        <v>2849</v>
      </c>
      <c r="E801" s="975" t="s">
        <v>2850</v>
      </c>
      <c r="F801" s="975" t="s">
        <v>2975</v>
      </c>
      <c r="G801" s="975" t="s">
        <v>2976</v>
      </c>
      <c r="H801" s="975" t="s">
        <v>2977</v>
      </c>
      <c r="I801" s="974">
        <v>109763.05</v>
      </c>
    </row>
    <row r="802" spans="1:9" x14ac:dyDescent="0.25">
      <c r="A802" s="975" t="str">
        <f>Inek2021A3[[#This Row],[ZPD2]]</f>
        <v>ZP69.43</v>
      </c>
      <c r="B802" s="975" t="str">
        <f>Inek2021A3[[#This Row],[OPSKode]]</f>
        <v>8-800.nd</v>
      </c>
      <c r="C802" s="974">
        <f>Inek2021A3[[#This Row],[Betrag2]]</f>
        <v>116644.75</v>
      </c>
      <c r="D802" s="975" t="s">
        <v>2849</v>
      </c>
      <c r="E802" s="975" t="s">
        <v>2850</v>
      </c>
      <c r="F802" s="975" t="s">
        <v>2978</v>
      </c>
      <c r="G802" s="975" t="s">
        <v>2979</v>
      </c>
      <c r="H802" s="975" t="s">
        <v>2980</v>
      </c>
      <c r="I802" s="974">
        <v>116644.75</v>
      </c>
    </row>
    <row r="803" spans="1:9" x14ac:dyDescent="0.25">
      <c r="A803" s="975" t="str">
        <f>Inek2021A3[[#This Row],[ZPD2]]</f>
        <v>ZP69.44</v>
      </c>
      <c r="B803" s="975" t="str">
        <f>Inek2021A3[[#This Row],[OPSKode]]</f>
        <v>8-800.ne</v>
      </c>
      <c r="C803" s="974">
        <f>Inek2021A3[[#This Row],[Betrag2]]</f>
        <v>123526.44</v>
      </c>
      <c r="D803" s="975" t="s">
        <v>2849</v>
      </c>
      <c r="E803" s="975" t="s">
        <v>2850</v>
      </c>
      <c r="F803" s="975" t="s">
        <v>2981</v>
      </c>
      <c r="G803" s="975" t="s">
        <v>2982</v>
      </c>
      <c r="H803" s="975" t="s">
        <v>2983</v>
      </c>
      <c r="I803" s="974">
        <v>123526.44</v>
      </c>
    </row>
    <row r="804" spans="1:9" x14ac:dyDescent="0.25">
      <c r="A804" s="975" t="str">
        <f>Inek2021A3[[#This Row],[ZPD2]]</f>
        <v>ZP69.45</v>
      </c>
      <c r="B804" s="975" t="str">
        <f>Inek2021A3[[#This Row],[OPSKode]]</f>
        <v>8-800.nf</v>
      </c>
      <c r="C804" s="974">
        <f>Inek2021A3[[#This Row],[Betrag2]]</f>
        <v>130408.14</v>
      </c>
      <c r="D804" s="975" t="s">
        <v>2849</v>
      </c>
      <c r="E804" s="975" t="s">
        <v>2850</v>
      </c>
      <c r="F804" s="975" t="s">
        <v>2984</v>
      </c>
      <c r="G804" s="975" t="s">
        <v>2985</v>
      </c>
      <c r="H804" s="975" t="s">
        <v>2986</v>
      </c>
      <c r="I804" s="974">
        <v>130408.14</v>
      </c>
    </row>
    <row r="805" spans="1:9" x14ac:dyDescent="0.25">
      <c r="C805" s="974"/>
      <c r="D805" s="975" t="s">
        <v>2987</v>
      </c>
      <c r="E805" s="975" t="s">
        <v>2988</v>
      </c>
      <c r="H805" s="975" t="s">
        <v>2989</v>
      </c>
    </row>
    <row r="806" spans="1:9" x14ac:dyDescent="0.25">
      <c r="A806" s="975" t="str">
        <f>Inek2021A3[[#This Row],[ZPD2]]</f>
        <v>ZP70.01</v>
      </c>
      <c r="B806" s="975" t="str">
        <f>Inek2021A3[[#This Row],[OPSKode]]</f>
        <v>8-800.d0</v>
      </c>
      <c r="C806" s="974">
        <f>Inek2021A3[[#This Row],[Betrag2]]</f>
        <v>465.48</v>
      </c>
      <c r="D806" s="975" t="s">
        <v>2987</v>
      </c>
      <c r="E806" s="975" t="s">
        <v>2988</v>
      </c>
      <c r="F806" s="975" t="s">
        <v>2990</v>
      </c>
      <c r="G806" s="975" t="s">
        <v>2991</v>
      </c>
      <c r="H806" s="975" t="s">
        <v>2992</v>
      </c>
      <c r="I806" s="974">
        <v>465.48</v>
      </c>
    </row>
    <row r="807" spans="1:9" x14ac:dyDescent="0.25">
      <c r="A807" s="975" t="str">
        <f>Inek2021A3[[#This Row],[ZPD2]]</f>
        <v>ZP70.02</v>
      </c>
      <c r="B807" s="975" t="str">
        <f>Inek2021A3[[#This Row],[OPSKode]]</f>
        <v>8-800.d1</v>
      </c>
      <c r="C807" s="974">
        <f>Inek2021A3[[#This Row],[Betrag2]]</f>
        <v>930.95</v>
      </c>
      <c r="D807" s="975" t="s">
        <v>2987</v>
      </c>
      <c r="E807" s="975" t="s">
        <v>2988</v>
      </c>
      <c r="F807" s="975" t="s">
        <v>2993</v>
      </c>
      <c r="G807" s="975" t="s">
        <v>2994</v>
      </c>
      <c r="H807" s="975" t="s">
        <v>2995</v>
      </c>
      <c r="I807" s="974">
        <v>930.95</v>
      </c>
    </row>
    <row r="808" spans="1:9" x14ac:dyDescent="0.25">
      <c r="A808" s="975" t="str">
        <f>Inek2021A3[[#This Row],[ZPD2]]</f>
        <v>ZP70.03</v>
      </c>
      <c r="B808" s="975" t="str">
        <f>Inek2021A3[[#This Row],[OPSKode]]</f>
        <v>8-800.d2</v>
      </c>
      <c r="C808" s="974">
        <f>Inek2021A3[[#This Row],[Betrag2]]</f>
        <v>1396.43</v>
      </c>
      <c r="D808" s="975" t="s">
        <v>2987</v>
      </c>
      <c r="E808" s="975" t="s">
        <v>2988</v>
      </c>
      <c r="F808" s="975" t="s">
        <v>2996</v>
      </c>
      <c r="G808" s="975" t="s">
        <v>2997</v>
      </c>
      <c r="H808" s="975" t="s">
        <v>2998</v>
      </c>
      <c r="I808" s="974">
        <v>1396.43</v>
      </c>
    </row>
    <row r="809" spans="1:9" x14ac:dyDescent="0.25">
      <c r="A809" s="975" t="str">
        <f>Inek2021A3[[#This Row],[ZPD2]]</f>
        <v>ZP70.04</v>
      </c>
      <c r="B809" s="975" t="str">
        <f>Inek2021A3[[#This Row],[OPSKode]]</f>
        <v>8-800.d3</v>
      </c>
      <c r="C809" s="974">
        <f>Inek2021A3[[#This Row],[Betrag2]]</f>
        <v>1861.9</v>
      </c>
      <c r="D809" s="975" t="s">
        <v>2987</v>
      </c>
      <c r="E809" s="975" t="s">
        <v>2988</v>
      </c>
      <c r="F809" s="975" t="s">
        <v>2999</v>
      </c>
      <c r="G809" s="975" t="s">
        <v>3000</v>
      </c>
      <c r="H809" s="975" t="s">
        <v>3001</v>
      </c>
      <c r="I809" s="974">
        <v>1861.9</v>
      </c>
    </row>
    <row r="810" spans="1:9" x14ac:dyDescent="0.25">
      <c r="A810" s="975" t="str">
        <f>Inek2021A3[[#This Row],[ZPD2]]</f>
        <v>ZP70.05</v>
      </c>
      <c r="B810" s="975" t="str">
        <f>Inek2021A3[[#This Row],[OPSKode]]</f>
        <v>8-800.d4</v>
      </c>
      <c r="C810" s="974">
        <f>Inek2021A3[[#This Row],[Betrag2]]</f>
        <v>2327.38</v>
      </c>
      <c r="D810" s="975" t="s">
        <v>2987</v>
      </c>
      <c r="E810" s="975" t="s">
        <v>2988</v>
      </c>
      <c r="F810" s="975" t="s">
        <v>3002</v>
      </c>
      <c r="G810" s="975" t="s">
        <v>3003</v>
      </c>
      <c r="H810" s="975" t="s">
        <v>3004</v>
      </c>
      <c r="I810" s="974">
        <v>2327.38</v>
      </c>
    </row>
    <row r="811" spans="1:9" x14ac:dyDescent="0.25">
      <c r="A811" s="975" t="str">
        <f>Inek2021A3[[#This Row],[ZPD2]]</f>
        <v>ZP70.06</v>
      </c>
      <c r="B811" s="975" t="str">
        <f>Inek2021A3[[#This Row],[OPSKode]]</f>
        <v>8-800.d5</v>
      </c>
      <c r="C811" s="974">
        <f>Inek2021A3[[#This Row],[Betrag2]]</f>
        <v>3025.59</v>
      </c>
      <c r="D811" s="975" t="s">
        <v>2987</v>
      </c>
      <c r="E811" s="975" t="s">
        <v>2988</v>
      </c>
      <c r="F811" s="975" t="s">
        <v>3005</v>
      </c>
      <c r="G811" s="975" t="s">
        <v>3006</v>
      </c>
      <c r="H811" s="975" t="s">
        <v>3007</v>
      </c>
      <c r="I811" s="974">
        <v>3025.59</v>
      </c>
    </row>
    <row r="812" spans="1:9" x14ac:dyDescent="0.25">
      <c r="A812" s="975" t="str">
        <f>Inek2021A3[[#This Row],[ZPD2]]</f>
        <v>ZP70.07</v>
      </c>
      <c r="B812" s="975" t="str">
        <f>Inek2021A3[[#This Row],[OPSKode]]</f>
        <v>8-800.d6</v>
      </c>
      <c r="C812" s="974">
        <f>Inek2021A3[[#This Row],[Betrag2]]</f>
        <v>3956.55</v>
      </c>
      <c r="D812" s="975" t="s">
        <v>2987</v>
      </c>
      <c r="E812" s="975" t="s">
        <v>2988</v>
      </c>
      <c r="F812" s="975" t="s">
        <v>3008</v>
      </c>
      <c r="G812" s="975" t="s">
        <v>3009</v>
      </c>
      <c r="H812" s="975" t="s">
        <v>3010</v>
      </c>
      <c r="I812" s="974">
        <v>3956.55</v>
      </c>
    </row>
    <row r="813" spans="1:9" x14ac:dyDescent="0.25">
      <c r="A813" s="975" t="str">
        <f>Inek2021A3[[#This Row],[ZPD2]]</f>
        <v>ZP70.08</v>
      </c>
      <c r="B813" s="975" t="str">
        <f>Inek2021A3[[#This Row],[OPSKode]]</f>
        <v>8-800.d7</v>
      </c>
      <c r="C813" s="974">
        <f>Inek2021A3[[#This Row],[Betrag2]]</f>
        <v>4887.5</v>
      </c>
      <c r="D813" s="975" t="s">
        <v>2987</v>
      </c>
      <c r="E813" s="975" t="s">
        <v>2988</v>
      </c>
      <c r="F813" s="975" t="s">
        <v>3011</v>
      </c>
      <c r="G813" s="975" t="s">
        <v>3012</v>
      </c>
      <c r="H813" s="975" t="s">
        <v>3013</v>
      </c>
      <c r="I813" s="974">
        <v>4887.5</v>
      </c>
    </row>
    <row r="814" spans="1:9" x14ac:dyDescent="0.25">
      <c r="A814" s="975" t="str">
        <f>Inek2021A3[[#This Row],[ZPD2]]</f>
        <v>ZP70.09</v>
      </c>
      <c r="B814" s="975" t="str">
        <f>Inek2021A3[[#This Row],[OPSKode]]</f>
        <v>8-800.d8</v>
      </c>
      <c r="C814" s="974">
        <f>Inek2021A3[[#This Row],[Betrag2]]</f>
        <v>5818.45</v>
      </c>
      <c r="D814" s="975" t="s">
        <v>2987</v>
      </c>
      <c r="E814" s="975" t="s">
        <v>2988</v>
      </c>
      <c r="F814" s="975" t="s">
        <v>3014</v>
      </c>
      <c r="G814" s="975" t="s">
        <v>3015</v>
      </c>
      <c r="H814" s="975" t="s">
        <v>3016</v>
      </c>
      <c r="I814" s="974">
        <v>5818.45</v>
      </c>
    </row>
    <row r="815" spans="1:9" x14ac:dyDescent="0.25">
      <c r="A815" s="975" t="str">
        <f>Inek2021A3[[#This Row],[ZPD2]]</f>
        <v>ZP70.10</v>
      </c>
      <c r="B815" s="975" t="str">
        <f>Inek2021A3[[#This Row],[OPSKode]]</f>
        <v>8-800.d9</v>
      </c>
      <c r="C815" s="974">
        <f>Inek2021A3[[#This Row],[Betrag2]]</f>
        <v>6749.4</v>
      </c>
      <c r="D815" s="975" t="s">
        <v>2987</v>
      </c>
      <c r="E815" s="975" t="s">
        <v>2988</v>
      </c>
      <c r="F815" s="975" t="s">
        <v>3017</v>
      </c>
      <c r="G815" s="975" t="s">
        <v>3018</v>
      </c>
      <c r="H815" s="975" t="s">
        <v>3019</v>
      </c>
      <c r="I815" s="974">
        <v>6749.4</v>
      </c>
    </row>
    <row r="816" spans="1:9" x14ac:dyDescent="0.25">
      <c r="A816" s="975" t="str">
        <f>Inek2021A3[[#This Row],[ZPD2]]</f>
        <v>ZP70.11</v>
      </c>
      <c r="B816" s="975" t="str">
        <f>Inek2021A3[[#This Row],[OPSKode]]</f>
        <v>8-800.da</v>
      </c>
      <c r="C816" s="974">
        <f>Inek2021A3[[#This Row],[Betrag2]]</f>
        <v>7680.36</v>
      </c>
      <c r="D816" s="975" t="s">
        <v>2987</v>
      </c>
      <c r="E816" s="975" t="s">
        <v>2988</v>
      </c>
      <c r="F816" s="975" t="s">
        <v>3020</v>
      </c>
      <c r="G816" s="975" t="s">
        <v>3021</v>
      </c>
      <c r="H816" s="975" t="s">
        <v>3022</v>
      </c>
      <c r="I816" s="974">
        <v>7680.36</v>
      </c>
    </row>
    <row r="817" spans="1:9" x14ac:dyDescent="0.25">
      <c r="A817" s="975" t="str">
        <f>Inek2021A3[[#This Row],[ZPD2]]</f>
        <v>ZP70.12</v>
      </c>
      <c r="B817" s="975" t="str">
        <f>Inek2021A3[[#This Row],[OPSKode]]</f>
        <v>8-800.db</v>
      </c>
      <c r="C817" s="974">
        <f>Inek2021A3[[#This Row],[Betrag2]]</f>
        <v>8611.31</v>
      </c>
      <c r="D817" s="975" t="s">
        <v>2987</v>
      </c>
      <c r="E817" s="975" t="s">
        <v>2988</v>
      </c>
      <c r="F817" s="975" t="s">
        <v>3023</v>
      </c>
      <c r="G817" s="975" t="s">
        <v>3024</v>
      </c>
      <c r="H817" s="975" t="s">
        <v>3025</v>
      </c>
      <c r="I817" s="974">
        <v>8611.31</v>
      </c>
    </row>
    <row r="818" spans="1:9" x14ac:dyDescent="0.25">
      <c r="A818" s="975" t="str">
        <f>Inek2021A3[[#This Row],[ZPD2]]</f>
        <v>ZP70.13</v>
      </c>
      <c r="B818" s="975" t="str">
        <f>Inek2021A3[[#This Row],[OPSKode]]</f>
        <v>8-800.dc</v>
      </c>
      <c r="C818" s="974">
        <f>Inek2021A3[[#This Row],[Betrag2]]</f>
        <v>9775</v>
      </c>
      <c r="D818" s="975" t="s">
        <v>2987</v>
      </c>
      <c r="E818" s="975" t="s">
        <v>2988</v>
      </c>
      <c r="F818" s="975" t="s">
        <v>3026</v>
      </c>
      <c r="G818" s="975" t="s">
        <v>3027</v>
      </c>
      <c r="H818" s="975" t="s">
        <v>3028</v>
      </c>
      <c r="I818" s="974">
        <v>9775</v>
      </c>
    </row>
    <row r="819" spans="1:9" x14ac:dyDescent="0.25">
      <c r="A819" s="975" t="str">
        <f>Inek2021A3[[#This Row],[ZPD2]]</f>
        <v>ZP70.14</v>
      </c>
      <c r="B819" s="975" t="str">
        <f>Inek2021A3[[#This Row],[OPSKode]]</f>
        <v>8-800.dd</v>
      </c>
      <c r="C819" s="974">
        <f>Inek2021A3[[#This Row],[Betrag2]]</f>
        <v>11636.9</v>
      </c>
      <c r="D819" s="975" t="s">
        <v>2987</v>
      </c>
      <c r="E819" s="975" t="s">
        <v>2988</v>
      </c>
      <c r="F819" s="975" t="s">
        <v>3029</v>
      </c>
      <c r="G819" s="975" t="s">
        <v>3030</v>
      </c>
      <c r="H819" s="975" t="s">
        <v>3031</v>
      </c>
      <c r="I819" s="974">
        <v>11636.9</v>
      </c>
    </row>
    <row r="820" spans="1:9" x14ac:dyDescent="0.25">
      <c r="A820" s="975" t="str">
        <f>Inek2021A3[[#This Row],[ZPD2]]</f>
        <v>ZP70.15</v>
      </c>
      <c r="B820" s="975" t="str">
        <f>Inek2021A3[[#This Row],[OPSKode]]</f>
        <v>8-800.de</v>
      </c>
      <c r="C820" s="974">
        <f>Inek2021A3[[#This Row],[Betrag2]]</f>
        <v>13498.81</v>
      </c>
      <c r="D820" s="975" t="s">
        <v>2987</v>
      </c>
      <c r="E820" s="975" t="s">
        <v>2988</v>
      </c>
      <c r="F820" s="975" t="s">
        <v>3032</v>
      </c>
      <c r="G820" s="975" t="s">
        <v>3033</v>
      </c>
      <c r="H820" s="975" t="s">
        <v>3034</v>
      </c>
      <c r="I820" s="974">
        <v>13498.81</v>
      </c>
    </row>
    <row r="821" spans="1:9" x14ac:dyDescent="0.25">
      <c r="A821" s="975" t="str">
        <f>Inek2021A3[[#This Row],[ZPD2]]</f>
        <v>ZP70.16</v>
      </c>
      <c r="B821" s="975" t="str">
        <f>Inek2021A3[[#This Row],[OPSKode]]</f>
        <v>8-800.df</v>
      </c>
      <c r="C821" s="974">
        <f>Inek2021A3[[#This Row],[Betrag2]]</f>
        <v>15360.71</v>
      </c>
      <c r="D821" s="975" t="s">
        <v>2987</v>
      </c>
      <c r="E821" s="975" t="s">
        <v>2988</v>
      </c>
      <c r="F821" s="975" t="s">
        <v>3035</v>
      </c>
      <c r="G821" s="975" t="s">
        <v>3036</v>
      </c>
      <c r="H821" s="975" t="s">
        <v>3037</v>
      </c>
      <c r="I821" s="974">
        <v>15360.71</v>
      </c>
    </row>
    <row r="822" spans="1:9" x14ac:dyDescent="0.25">
      <c r="A822" s="975" t="str">
        <f>Inek2021A3[[#This Row],[ZPD2]]</f>
        <v>ZP70.17</v>
      </c>
      <c r="B822" s="975" t="str">
        <f>Inek2021A3[[#This Row],[OPSKode]]</f>
        <v>8-800.dg</v>
      </c>
      <c r="C822" s="974">
        <f>Inek2021A3[[#This Row],[Betrag2]]</f>
        <v>17222.62</v>
      </c>
      <c r="D822" s="975" t="s">
        <v>2987</v>
      </c>
      <c r="E822" s="975" t="s">
        <v>2988</v>
      </c>
      <c r="F822" s="975" t="s">
        <v>3038</v>
      </c>
      <c r="G822" s="975" t="s">
        <v>3039</v>
      </c>
      <c r="H822" s="975" t="s">
        <v>3040</v>
      </c>
      <c r="I822" s="974">
        <v>17222.62</v>
      </c>
    </row>
    <row r="823" spans="1:9" x14ac:dyDescent="0.25">
      <c r="A823" s="975" t="str">
        <f>Inek2021A3[[#This Row],[ZPD2]]</f>
        <v>ZP70.18</v>
      </c>
      <c r="B823" s="975" t="str">
        <f>Inek2021A3[[#This Row],[OPSKode]]</f>
        <v>8-800.dh</v>
      </c>
      <c r="C823" s="974">
        <f>Inek2021A3[[#This Row],[Betrag2]]</f>
        <v>19317.259999999998</v>
      </c>
      <c r="D823" s="975" t="s">
        <v>2987</v>
      </c>
      <c r="E823" s="975" t="s">
        <v>2988</v>
      </c>
      <c r="F823" s="975" t="s">
        <v>3041</v>
      </c>
      <c r="G823" s="975" t="s">
        <v>3042</v>
      </c>
      <c r="H823" s="975" t="s">
        <v>3043</v>
      </c>
      <c r="I823" s="974">
        <v>19317.259999999998</v>
      </c>
    </row>
    <row r="824" spans="1:9" x14ac:dyDescent="0.25">
      <c r="A824" s="975" t="str">
        <f>Inek2021A3[[#This Row],[ZPD2]]</f>
        <v>ZP70.19</v>
      </c>
      <c r="B824" s="975" t="str">
        <f>Inek2021A3[[#This Row],[OPSKode]]</f>
        <v>8-800.dj</v>
      </c>
      <c r="C824" s="974">
        <f>Inek2021A3[[#This Row],[Betrag2]]</f>
        <v>22110.11</v>
      </c>
      <c r="D824" s="975" t="s">
        <v>2987</v>
      </c>
      <c r="E824" s="975" t="s">
        <v>2988</v>
      </c>
      <c r="F824" s="975" t="s">
        <v>3044</v>
      </c>
      <c r="G824" s="975" t="s">
        <v>3045</v>
      </c>
      <c r="H824" s="975" t="s">
        <v>3046</v>
      </c>
      <c r="I824" s="974">
        <v>22110.11</v>
      </c>
    </row>
    <row r="825" spans="1:9" x14ac:dyDescent="0.25">
      <c r="A825" s="975" t="str">
        <f>Inek2021A3[[#This Row],[ZPD2]]</f>
        <v>ZP70.20</v>
      </c>
      <c r="B825" s="975" t="str">
        <f>Inek2021A3[[#This Row],[OPSKode]]</f>
        <v>8-800.dk</v>
      </c>
      <c r="C825" s="974">
        <f>Inek2021A3[[#This Row],[Betrag2]]</f>
        <v>24902.97</v>
      </c>
      <c r="D825" s="975" t="s">
        <v>2987</v>
      </c>
      <c r="E825" s="975" t="s">
        <v>2988</v>
      </c>
      <c r="F825" s="975" t="s">
        <v>3047</v>
      </c>
      <c r="G825" s="975" t="s">
        <v>3048</v>
      </c>
      <c r="H825" s="975" t="s">
        <v>3049</v>
      </c>
      <c r="I825" s="974">
        <v>24902.97</v>
      </c>
    </row>
    <row r="826" spans="1:9" x14ac:dyDescent="0.25">
      <c r="A826" s="975" t="str">
        <f>Inek2021A3[[#This Row],[ZPD2]]</f>
        <v>ZP70.21</v>
      </c>
      <c r="B826" s="975" t="str">
        <f>Inek2021A3[[#This Row],[OPSKode]]</f>
        <v>8-800.dm</v>
      </c>
      <c r="C826" s="974">
        <f>Inek2021A3[[#This Row],[Betrag2]]</f>
        <v>27695.83</v>
      </c>
      <c r="D826" s="975" t="s">
        <v>2987</v>
      </c>
      <c r="E826" s="975" t="s">
        <v>2988</v>
      </c>
      <c r="F826" s="975" t="s">
        <v>3050</v>
      </c>
      <c r="G826" s="975" t="s">
        <v>3051</v>
      </c>
      <c r="H826" s="975" t="s">
        <v>3052</v>
      </c>
      <c r="I826" s="974">
        <v>27695.83</v>
      </c>
    </row>
    <row r="827" spans="1:9" x14ac:dyDescent="0.25">
      <c r="A827" s="975" t="str">
        <f>Inek2021A3[[#This Row],[ZPD2]]</f>
        <v>ZP70.22</v>
      </c>
      <c r="B827" s="975" t="str">
        <f>Inek2021A3[[#This Row],[OPSKode]]</f>
        <v>8-800.dn</v>
      </c>
      <c r="C827" s="974">
        <f>Inek2021A3[[#This Row],[Betrag2]]</f>
        <v>30488.68</v>
      </c>
      <c r="D827" s="975" t="s">
        <v>2987</v>
      </c>
      <c r="E827" s="975" t="s">
        <v>2988</v>
      </c>
      <c r="F827" s="975" t="s">
        <v>3053</v>
      </c>
      <c r="G827" s="975" t="s">
        <v>3054</v>
      </c>
      <c r="H827" s="975" t="s">
        <v>3055</v>
      </c>
      <c r="I827" s="974">
        <v>30488.68</v>
      </c>
    </row>
    <row r="828" spans="1:9" x14ac:dyDescent="0.25">
      <c r="A828" s="975" t="str">
        <f>Inek2021A3[[#This Row],[ZPD2]]</f>
        <v>ZP70.23</v>
      </c>
      <c r="B828" s="975" t="str">
        <f>Inek2021A3[[#This Row],[OPSKode]]</f>
        <v>8-800.dp</v>
      </c>
      <c r="C828" s="974">
        <f>Inek2021A3[[#This Row],[Betrag2]]</f>
        <v>33514.28</v>
      </c>
      <c r="D828" s="975" t="s">
        <v>2987</v>
      </c>
      <c r="E828" s="975" t="s">
        <v>2988</v>
      </c>
      <c r="F828" s="975" t="s">
        <v>3056</v>
      </c>
      <c r="G828" s="975" t="s">
        <v>3057</v>
      </c>
      <c r="H828" s="975" t="s">
        <v>3058</v>
      </c>
      <c r="I828" s="974">
        <v>33514.28</v>
      </c>
    </row>
    <row r="829" spans="1:9" x14ac:dyDescent="0.25">
      <c r="A829" s="975" t="str">
        <f>Inek2021A3[[#This Row],[ZPD2]]</f>
        <v>ZP70.24</v>
      </c>
      <c r="B829" s="975" t="str">
        <f>Inek2021A3[[#This Row],[OPSKode]]</f>
        <v>8-800.dq</v>
      </c>
      <c r="C829" s="974">
        <f>Inek2021A3[[#This Row],[Betrag2]]</f>
        <v>37238.089999999997</v>
      </c>
      <c r="D829" s="975" t="s">
        <v>2987</v>
      </c>
      <c r="E829" s="975" t="s">
        <v>2988</v>
      </c>
      <c r="F829" s="975" t="s">
        <v>3059</v>
      </c>
      <c r="G829" s="975" t="s">
        <v>3060</v>
      </c>
      <c r="H829" s="975" t="s">
        <v>3061</v>
      </c>
      <c r="I829" s="974">
        <v>37238.089999999997</v>
      </c>
    </row>
    <row r="830" spans="1:9" x14ac:dyDescent="0.25">
      <c r="A830" s="975" t="str">
        <f>Inek2021A3[[#This Row],[ZPD2]]</f>
        <v>ZP70.25</v>
      </c>
      <c r="B830" s="975" t="str">
        <f>Inek2021A3[[#This Row],[OPSKode]]</f>
        <v>8-800.dr</v>
      </c>
      <c r="C830" s="974">
        <f>Inek2021A3[[#This Row],[Betrag2]]</f>
        <v>40961.9</v>
      </c>
      <c r="D830" s="975" t="s">
        <v>2987</v>
      </c>
      <c r="E830" s="975" t="s">
        <v>2988</v>
      </c>
      <c r="F830" s="975" t="s">
        <v>3062</v>
      </c>
      <c r="G830" s="975" t="s">
        <v>3063</v>
      </c>
      <c r="H830" s="975" t="s">
        <v>3064</v>
      </c>
      <c r="I830" s="974">
        <v>40961.9</v>
      </c>
    </row>
    <row r="831" spans="1:9" x14ac:dyDescent="0.25">
      <c r="A831" s="975" t="str">
        <f>Inek2021A3[[#This Row],[ZPD2]]</f>
        <v>ZP70.26</v>
      </c>
      <c r="B831" s="975" t="str">
        <f>Inek2021A3[[#This Row],[OPSKode]]</f>
        <v>8-800.ds</v>
      </c>
      <c r="C831" s="974">
        <f>Inek2021A3[[#This Row],[Betrag2]]</f>
        <v>44685.71</v>
      </c>
      <c r="D831" s="975" t="s">
        <v>2987</v>
      </c>
      <c r="E831" s="975" t="s">
        <v>2988</v>
      </c>
      <c r="F831" s="975" t="s">
        <v>3065</v>
      </c>
      <c r="G831" s="975" t="s">
        <v>3066</v>
      </c>
      <c r="H831" s="975" t="s">
        <v>3067</v>
      </c>
      <c r="I831" s="974">
        <v>44685.71</v>
      </c>
    </row>
    <row r="832" spans="1:9" x14ac:dyDescent="0.25">
      <c r="A832" s="975" t="str">
        <f>Inek2021A3[[#This Row],[ZPD2]]</f>
        <v>ZP70.27</v>
      </c>
      <c r="B832" s="975" t="str">
        <f>Inek2021A3[[#This Row],[OPSKode]]</f>
        <v>8-800.dt</v>
      </c>
      <c r="C832" s="974">
        <f>Inek2021A3[[#This Row],[Betrag2]]</f>
        <v>48409.51</v>
      </c>
      <c r="D832" s="975" t="s">
        <v>2987</v>
      </c>
      <c r="E832" s="975" t="s">
        <v>2988</v>
      </c>
      <c r="F832" s="975" t="s">
        <v>3068</v>
      </c>
      <c r="G832" s="975" t="s">
        <v>3069</v>
      </c>
      <c r="H832" s="975" t="s">
        <v>3070</v>
      </c>
      <c r="I832" s="974">
        <v>48409.51</v>
      </c>
    </row>
    <row r="833" spans="1:9" x14ac:dyDescent="0.25">
      <c r="A833" s="975" t="str">
        <f>Inek2021A3[[#This Row],[ZPD2]]</f>
        <v>ZP70.28</v>
      </c>
      <c r="B833" s="975" t="str">
        <f>Inek2021A3[[#This Row],[OPSKode]]</f>
        <v>8-800.du</v>
      </c>
      <c r="C833" s="974">
        <f>Inek2021A3[[#This Row],[Betrag2]]</f>
        <v>52133.32</v>
      </c>
      <c r="D833" s="975" t="s">
        <v>2987</v>
      </c>
      <c r="E833" s="975" t="s">
        <v>2988</v>
      </c>
      <c r="F833" s="975" t="s">
        <v>3071</v>
      </c>
      <c r="G833" s="975" t="s">
        <v>3072</v>
      </c>
      <c r="H833" s="975" t="s">
        <v>3073</v>
      </c>
      <c r="I833" s="974">
        <v>52133.32</v>
      </c>
    </row>
    <row r="834" spans="1:9" x14ac:dyDescent="0.25">
      <c r="A834" s="975" t="str">
        <f>Inek2021A3[[#This Row],[ZPD2]]</f>
        <v>ZP70.29</v>
      </c>
      <c r="B834" s="975" t="str">
        <f>Inek2021A3[[#This Row],[OPSKode]]</f>
        <v>8-800.dv</v>
      </c>
      <c r="C834" s="974">
        <f>Inek2021A3[[#This Row],[Betrag2]]</f>
        <v>55857.13</v>
      </c>
      <c r="D834" s="975" t="s">
        <v>2987</v>
      </c>
      <c r="E834" s="975" t="s">
        <v>2988</v>
      </c>
      <c r="F834" s="975" t="s">
        <v>3074</v>
      </c>
      <c r="G834" s="975" t="s">
        <v>3075</v>
      </c>
      <c r="H834" s="975" t="s">
        <v>3076</v>
      </c>
      <c r="I834" s="974">
        <v>55857.13</v>
      </c>
    </row>
    <row r="835" spans="1:9" x14ac:dyDescent="0.25">
      <c r="A835" s="975" t="str">
        <f>Inek2021A3[[#This Row],[ZPD2]]</f>
        <v>ZP70.30</v>
      </c>
      <c r="B835" s="975" t="str">
        <f>Inek2021A3[[#This Row],[OPSKode]]</f>
        <v>8-800.dz</v>
      </c>
      <c r="C835" s="974">
        <f>Inek2021A3[[#This Row],[Betrag2]]</f>
        <v>59580.94</v>
      </c>
      <c r="D835" s="975" t="s">
        <v>2987</v>
      </c>
      <c r="E835" s="975" t="s">
        <v>2988</v>
      </c>
      <c r="F835" s="975" t="s">
        <v>3077</v>
      </c>
      <c r="G835" s="975" t="s">
        <v>3078</v>
      </c>
      <c r="H835" s="975" t="s">
        <v>3079</v>
      </c>
      <c r="I835" s="974">
        <v>59580.94</v>
      </c>
    </row>
    <row r="836" spans="1:9" x14ac:dyDescent="0.25">
      <c r="A836" s="975" t="str">
        <f>Inek2021A3[[#This Row],[ZPD2]]</f>
        <v>ZP70.31</v>
      </c>
      <c r="B836" s="975" t="str">
        <f>Inek2021A3[[#This Row],[OPSKode]]</f>
        <v>8-800.j0</v>
      </c>
      <c r="C836" s="974">
        <f>Inek2021A3[[#This Row],[Betrag2]]</f>
        <v>63770.23</v>
      </c>
      <c r="D836" s="975" t="s">
        <v>2987</v>
      </c>
      <c r="E836" s="975" t="s">
        <v>2988</v>
      </c>
      <c r="F836" s="975" t="s">
        <v>3080</v>
      </c>
      <c r="G836" s="975" t="s">
        <v>3081</v>
      </c>
      <c r="H836" s="975" t="s">
        <v>3082</v>
      </c>
      <c r="I836" s="974">
        <v>63770.23</v>
      </c>
    </row>
    <row r="837" spans="1:9" x14ac:dyDescent="0.25">
      <c r="A837" s="975" t="str">
        <f>Inek2021A3[[#This Row],[ZPD2]]</f>
        <v>ZP70.32</v>
      </c>
      <c r="B837" s="975" t="str">
        <f>Inek2021A3[[#This Row],[OPSKode]]</f>
        <v>8-800.j1</v>
      </c>
      <c r="C837" s="974">
        <f>Inek2021A3[[#This Row],[Betrag2]]</f>
        <v>69355.94</v>
      </c>
      <c r="D837" s="975" t="s">
        <v>2987</v>
      </c>
      <c r="E837" s="975" t="s">
        <v>2988</v>
      </c>
      <c r="F837" s="975" t="s">
        <v>3083</v>
      </c>
      <c r="G837" s="975" t="s">
        <v>3084</v>
      </c>
      <c r="H837" s="975" t="s">
        <v>3085</v>
      </c>
      <c r="I837" s="974">
        <v>69355.94</v>
      </c>
    </row>
    <row r="838" spans="1:9" x14ac:dyDescent="0.25">
      <c r="A838" s="975" t="str">
        <f>Inek2021A3[[#This Row],[ZPD2]]</f>
        <v>ZP70.33</v>
      </c>
      <c r="B838" s="975" t="str">
        <f>Inek2021A3[[#This Row],[OPSKode]]</f>
        <v>8-800.j2</v>
      </c>
      <c r="C838" s="974">
        <f>Inek2021A3[[#This Row],[Betrag2]]</f>
        <v>74941.649999999994</v>
      </c>
      <c r="D838" s="975" t="s">
        <v>2987</v>
      </c>
      <c r="E838" s="975" t="s">
        <v>2988</v>
      </c>
      <c r="F838" s="975" t="s">
        <v>3086</v>
      </c>
      <c r="G838" s="975" t="s">
        <v>3087</v>
      </c>
      <c r="H838" s="975" t="s">
        <v>3088</v>
      </c>
      <c r="I838" s="974">
        <v>74941.649999999994</v>
      </c>
    </row>
    <row r="839" spans="1:9" x14ac:dyDescent="0.25">
      <c r="A839" s="975" t="str">
        <f>Inek2021A3[[#This Row],[ZPD2]]</f>
        <v>ZP70.34</v>
      </c>
      <c r="B839" s="975" t="str">
        <f>Inek2021A3[[#This Row],[OPSKode]]</f>
        <v>8-800.j3</v>
      </c>
      <c r="C839" s="974">
        <f>Inek2021A3[[#This Row],[Betrag2]]</f>
        <v>80527.37</v>
      </c>
      <c r="D839" s="975" t="s">
        <v>2987</v>
      </c>
      <c r="E839" s="975" t="s">
        <v>2988</v>
      </c>
      <c r="F839" s="975" t="s">
        <v>3089</v>
      </c>
      <c r="G839" s="975" t="s">
        <v>3090</v>
      </c>
      <c r="H839" s="975" t="s">
        <v>3091</v>
      </c>
      <c r="I839" s="974">
        <v>80527.37</v>
      </c>
    </row>
    <row r="840" spans="1:9" x14ac:dyDescent="0.25">
      <c r="A840" s="975" t="str">
        <f>Inek2021A3[[#This Row],[ZPD2]]</f>
        <v>ZP70.35</v>
      </c>
      <c r="B840" s="975" t="str">
        <f>Inek2021A3[[#This Row],[OPSKode]]</f>
        <v>8-800.j4</v>
      </c>
      <c r="C840" s="974">
        <f>Inek2021A3[[#This Row],[Betrag2]]</f>
        <v>86113.08</v>
      </c>
      <c r="D840" s="975" t="s">
        <v>2987</v>
      </c>
      <c r="E840" s="975" t="s">
        <v>2988</v>
      </c>
      <c r="F840" s="975" t="s">
        <v>3092</v>
      </c>
      <c r="G840" s="975" t="s">
        <v>3093</v>
      </c>
      <c r="H840" s="975" t="s">
        <v>3094</v>
      </c>
      <c r="I840" s="974">
        <v>86113.08</v>
      </c>
    </row>
    <row r="841" spans="1:9" x14ac:dyDescent="0.25">
      <c r="A841" s="975" t="str">
        <f>Inek2021A3[[#This Row],[ZPD2]]</f>
        <v>ZP70.36</v>
      </c>
      <c r="B841" s="975" t="str">
        <f>Inek2021A3[[#This Row],[OPSKode]]</f>
        <v>8-800.j5</v>
      </c>
      <c r="C841" s="974">
        <f>Inek2021A3[[#This Row],[Betrag2]]</f>
        <v>92164.27</v>
      </c>
      <c r="D841" s="975" t="s">
        <v>2987</v>
      </c>
      <c r="E841" s="975" t="s">
        <v>2988</v>
      </c>
      <c r="F841" s="975" t="s">
        <v>3095</v>
      </c>
      <c r="G841" s="975" t="s">
        <v>3096</v>
      </c>
      <c r="H841" s="975" t="s">
        <v>3097</v>
      </c>
      <c r="I841" s="974">
        <v>92164.27</v>
      </c>
    </row>
    <row r="842" spans="1:9" x14ac:dyDescent="0.25">
      <c r="A842" s="975" t="str">
        <f>Inek2021A3[[#This Row],[ZPD2]]</f>
        <v>ZP70.37</v>
      </c>
      <c r="B842" s="975" t="str">
        <f>Inek2021A3[[#This Row],[OPSKode]]</f>
        <v>8-800.j6</v>
      </c>
      <c r="C842" s="974">
        <f>Inek2021A3[[#This Row],[Betrag2]]</f>
        <v>99611.89</v>
      </c>
      <c r="D842" s="975" t="s">
        <v>2987</v>
      </c>
      <c r="E842" s="975" t="s">
        <v>2988</v>
      </c>
      <c r="F842" s="975" t="s">
        <v>3098</v>
      </c>
      <c r="G842" s="975" t="s">
        <v>3099</v>
      </c>
      <c r="H842" s="975" t="s">
        <v>3100</v>
      </c>
      <c r="I842" s="974">
        <v>99611.89</v>
      </c>
    </row>
    <row r="843" spans="1:9" x14ac:dyDescent="0.25">
      <c r="A843" s="975" t="str">
        <f>Inek2021A3[[#This Row],[ZPD2]]</f>
        <v>ZP70.38</v>
      </c>
      <c r="B843" s="975" t="str">
        <f>Inek2021A3[[#This Row],[OPSKode]]</f>
        <v>8-800.j7</v>
      </c>
      <c r="C843" s="974">
        <f>Inek2021A3[[#This Row],[Betrag2]]</f>
        <v>107059.5</v>
      </c>
      <c r="D843" s="975" t="s">
        <v>2987</v>
      </c>
      <c r="E843" s="975" t="s">
        <v>2988</v>
      </c>
      <c r="F843" s="975" t="s">
        <v>3101</v>
      </c>
      <c r="G843" s="975" t="s">
        <v>3102</v>
      </c>
      <c r="H843" s="975" t="s">
        <v>3103</v>
      </c>
      <c r="I843" s="974">
        <v>107059.5</v>
      </c>
    </row>
    <row r="844" spans="1:9" x14ac:dyDescent="0.25">
      <c r="A844" s="975" t="str">
        <f>Inek2021A3[[#This Row],[ZPD2]]</f>
        <v>ZP70.39</v>
      </c>
      <c r="B844" s="975" t="str">
        <f>Inek2021A3[[#This Row],[OPSKode]]</f>
        <v>8-800.j8</v>
      </c>
      <c r="C844" s="974">
        <f>Inek2021A3[[#This Row],[Betrag2]]</f>
        <v>114507.12</v>
      </c>
      <c r="D844" s="975" t="s">
        <v>2987</v>
      </c>
      <c r="E844" s="975" t="s">
        <v>2988</v>
      </c>
      <c r="F844" s="975" t="s">
        <v>3104</v>
      </c>
      <c r="G844" s="975" t="s">
        <v>3105</v>
      </c>
      <c r="H844" s="975" t="s">
        <v>3106</v>
      </c>
      <c r="I844" s="974">
        <v>114507.12</v>
      </c>
    </row>
    <row r="845" spans="1:9" x14ac:dyDescent="0.25">
      <c r="A845" s="975" t="str">
        <f>Inek2021A3[[#This Row],[ZPD2]]</f>
        <v>ZP70.40</v>
      </c>
      <c r="B845" s="975" t="str">
        <f>Inek2021A3[[#This Row],[OPSKode]]</f>
        <v>8-800.j9</v>
      </c>
      <c r="C845" s="974">
        <f>Inek2021A3[[#This Row],[Betrag2]]</f>
        <v>121954.74</v>
      </c>
      <c r="D845" s="975" t="s">
        <v>2987</v>
      </c>
      <c r="E845" s="975" t="s">
        <v>2988</v>
      </c>
      <c r="F845" s="975" t="s">
        <v>3107</v>
      </c>
      <c r="G845" s="975" t="s">
        <v>3108</v>
      </c>
      <c r="H845" s="975" t="s">
        <v>3109</v>
      </c>
      <c r="I845" s="974">
        <v>121954.74</v>
      </c>
    </row>
    <row r="846" spans="1:9" x14ac:dyDescent="0.25">
      <c r="A846" s="975" t="str">
        <f>Inek2021A3[[#This Row],[ZPD2]]</f>
        <v>ZP70.41</v>
      </c>
      <c r="B846" s="975" t="str">
        <f>Inek2021A3[[#This Row],[OPSKode]]</f>
        <v>8-800.ja</v>
      </c>
      <c r="C846" s="974">
        <f>Inek2021A3[[#This Row],[Betrag2]]</f>
        <v>129867.83</v>
      </c>
      <c r="D846" s="975" t="s">
        <v>2987</v>
      </c>
      <c r="E846" s="975" t="s">
        <v>2988</v>
      </c>
      <c r="F846" s="975" t="s">
        <v>3110</v>
      </c>
      <c r="G846" s="975" t="s">
        <v>3111</v>
      </c>
      <c r="H846" s="975" t="s">
        <v>3112</v>
      </c>
      <c r="I846" s="974">
        <v>129867.83</v>
      </c>
    </row>
    <row r="847" spans="1:9" x14ac:dyDescent="0.25">
      <c r="A847" s="975" t="str">
        <f>Inek2021A3[[#This Row],[ZPD2]]</f>
        <v>ZP70.42</v>
      </c>
      <c r="B847" s="975" t="str">
        <f>Inek2021A3[[#This Row],[OPSKode]]</f>
        <v>8-800.jb</v>
      </c>
      <c r="C847" s="974">
        <f>Inek2021A3[[#This Row],[Betrag2]]</f>
        <v>139177.35</v>
      </c>
      <c r="D847" s="975" t="s">
        <v>2987</v>
      </c>
      <c r="E847" s="975" t="s">
        <v>2988</v>
      </c>
      <c r="F847" s="975" t="s">
        <v>3113</v>
      </c>
      <c r="G847" s="975" t="s">
        <v>3114</v>
      </c>
      <c r="H847" s="975" t="s">
        <v>3115</v>
      </c>
      <c r="I847" s="974">
        <v>139177.35</v>
      </c>
    </row>
    <row r="848" spans="1:9" x14ac:dyDescent="0.25">
      <c r="A848" s="975" t="str">
        <f>Inek2021A3[[#This Row],[ZPD2]]</f>
        <v>ZP70.43</v>
      </c>
      <c r="B848" s="975" t="str">
        <f>Inek2021A3[[#This Row],[OPSKode]]</f>
        <v>8-800.jc</v>
      </c>
      <c r="C848" s="974">
        <f>Inek2021A3[[#This Row],[Betrag2]]</f>
        <v>148486.88</v>
      </c>
      <c r="D848" s="975" t="s">
        <v>2987</v>
      </c>
      <c r="E848" s="975" t="s">
        <v>2988</v>
      </c>
      <c r="F848" s="975" t="s">
        <v>3116</v>
      </c>
      <c r="G848" s="975" t="s">
        <v>3117</v>
      </c>
      <c r="H848" s="975" t="s">
        <v>3118</v>
      </c>
      <c r="I848" s="974">
        <v>148486.88</v>
      </c>
    </row>
    <row r="849" spans="1:9" x14ac:dyDescent="0.25">
      <c r="A849" s="975" t="str">
        <f>Inek2021A3[[#This Row],[ZPD2]]</f>
        <v>ZP70.44</v>
      </c>
      <c r="B849" s="975" t="str">
        <f>Inek2021A3[[#This Row],[OPSKode]]</f>
        <v>8-800.jd</v>
      </c>
      <c r="C849" s="974">
        <f>Inek2021A3[[#This Row],[Betrag2]]</f>
        <v>157796.4</v>
      </c>
      <c r="D849" s="975" t="s">
        <v>2987</v>
      </c>
      <c r="E849" s="975" t="s">
        <v>2988</v>
      </c>
      <c r="F849" s="975" t="s">
        <v>3119</v>
      </c>
      <c r="G849" s="975" t="s">
        <v>3120</v>
      </c>
      <c r="H849" s="975" t="s">
        <v>3121</v>
      </c>
      <c r="I849" s="974">
        <v>157796.4</v>
      </c>
    </row>
    <row r="850" spans="1:9" x14ac:dyDescent="0.25">
      <c r="A850" s="975" t="str">
        <f>Inek2021A3[[#This Row],[ZPD2]]</f>
        <v>ZP70.45</v>
      </c>
      <c r="B850" s="975" t="str">
        <f>Inek2021A3[[#This Row],[OPSKode]]</f>
        <v>8-800.je</v>
      </c>
      <c r="C850" s="974">
        <f>Inek2021A3[[#This Row],[Betrag2]]</f>
        <v>167105.92000000001</v>
      </c>
      <c r="D850" s="975" t="s">
        <v>2987</v>
      </c>
      <c r="E850" s="975" t="s">
        <v>2988</v>
      </c>
      <c r="F850" s="975" t="s">
        <v>3122</v>
      </c>
      <c r="G850" s="975" t="s">
        <v>3123</v>
      </c>
      <c r="H850" s="975" t="s">
        <v>3124</v>
      </c>
      <c r="I850" s="974">
        <v>167105.92000000001</v>
      </c>
    </row>
    <row r="851" spans="1:9" x14ac:dyDescent="0.25">
      <c r="A851" s="975" t="str">
        <f>Inek2021A3[[#This Row],[ZPD2]]</f>
        <v>ZP70.46</v>
      </c>
      <c r="B851" s="975" t="str">
        <f>Inek2021A3[[#This Row],[OPSKode]]</f>
        <v>8-800.jf</v>
      </c>
      <c r="C851" s="974">
        <f>Inek2021A3[[#This Row],[Betrag2]]</f>
        <v>176415.44</v>
      </c>
      <c r="D851" s="975" t="s">
        <v>2987</v>
      </c>
      <c r="E851" s="975" t="s">
        <v>2988</v>
      </c>
      <c r="F851" s="975" t="s">
        <v>3125</v>
      </c>
      <c r="G851" s="975" t="s">
        <v>3126</v>
      </c>
      <c r="H851" s="975" t="s">
        <v>3127</v>
      </c>
      <c r="I851" s="974">
        <v>176415.44</v>
      </c>
    </row>
    <row r="852" spans="1:9" x14ac:dyDescent="0.25">
      <c r="C852" s="974"/>
      <c r="D852" s="975" t="s">
        <v>3128</v>
      </c>
      <c r="E852" s="975" t="s">
        <v>3129</v>
      </c>
      <c r="H852" s="975" t="s">
        <v>3129</v>
      </c>
    </row>
    <row r="853" spans="1:9" x14ac:dyDescent="0.25">
      <c r="A853" s="975" t="str">
        <f>Inek2021A3[[#This Row],[ZPD2]]</f>
        <v>ZP73.01</v>
      </c>
      <c r="B853" s="975" t="str">
        <f>Inek2021A3[[#This Row],[OPSKode]]</f>
        <v>8-630.2</v>
      </c>
      <c r="C853" s="974">
        <f>Inek2021A3[[#This Row],[Betrag2]]</f>
        <v>394.58</v>
      </c>
      <c r="D853" s="975" t="s">
        <v>3128</v>
      </c>
      <c r="E853" s="975" t="s">
        <v>3129</v>
      </c>
      <c r="F853" s="975" t="s">
        <v>3130</v>
      </c>
      <c r="G853" s="975" t="s">
        <v>3131</v>
      </c>
      <c r="H853" s="975" t="s">
        <v>3132</v>
      </c>
      <c r="I853" s="974">
        <v>394.58</v>
      </c>
    </row>
    <row r="854" spans="1:9" x14ac:dyDescent="0.25">
      <c r="A854" s="975" t="str">
        <f>Inek2021A3[[#This Row],[ZPD2]]</f>
        <v>ZP73.02</v>
      </c>
      <c r="B854" s="975" t="str">
        <f>Inek2021A3[[#This Row],[OPSKode]]</f>
        <v>8-630.3</v>
      </c>
      <c r="C854" s="974">
        <f>Inek2021A3[[#This Row],[Betrag2]]</f>
        <v>298.23</v>
      </c>
      <c r="D854" s="975" t="s">
        <v>3128</v>
      </c>
      <c r="E854" s="975" t="s">
        <v>3129</v>
      </c>
      <c r="F854" s="975" t="s">
        <v>3133</v>
      </c>
      <c r="G854" s="975" t="s">
        <v>3134</v>
      </c>
      <c r="H854" s="975" t="s">
        <v>3135</v>
      </c>
      <c r="I854" s="974">
        <v>298.23</v>
      </c>
    </row>
    <row r="855" spans="1:9" x14ac:dyDescent="0.25">
      <c r="C855" s="974"/>
      <c r="D855" s="975" t="s">
        <v>3136</v>
      </c>
      <c r="E855" s="975" t="s">
        <v>3137</v>
      </c>
      <c r="H855" s="975" t="s">
        <v>3138</v>
      </c>
    </row>
    <row r="856" spans="1:9" x14ac:dyDescent="0.25">
      <c r="A856" s="975" t="str">
        <f>Inek2021A3[[#This Row],[ZPD2]]</f>
        <v>ZP74.01</v>
      </c>
      <c r="B856" s="975" t="str">
        <f>Inek2021A3[[#This Row],[OPSKode]]</f>
        <v>6-006.j0</v>
      </c>
      <c r="C856" s="974">
        <f>Inek2021A3[[#This Row],[Betrag2]]</f>
        <v>1681.57</v>
      </c>
      <c r="D856" s="975" t="s">
        <v>3136</v>
      </c>
      <c r="E856" s="975" t="s">
        <v>3137</v>
      </c>
      <c r="F856" s="975" t="s">
        <v>3139</v>
      </c>
      <c r="G856" s="975" t="s">
        <v>3140</v>
      </c>
      <c r="H856" s="975" t="s">
        <v>1006</v>
      </c>
      <c r="I856" s="974">
        <v>1681.57</v>
      </c>
    </row>
    <row r="857" spans="1:9" x14ac:dyDescent="0.25">
      <c r="A857" s="975" t="str">
        <f>Inek2021A3[[#This Row],[ZPD2]]</f>
        <v>ZP74.02</v>
      </c>
      <c r="B857" s="975" t="str">
        <f>Inek2021A3[[#This Row],[OPSKode]]</f>
        <v>6-006.j1</v>
      </c>
      <c r="C857" s="974">
        <f>Inek2021A3[[#This Row],[Betrag2]]</f>
        <v>2402.2399999999998</v>
      </c>
      <c r="D857" s="975" t="s">
        <v>3136</v>
      </c>
      <c r="E857" s="975" t="s">
        <v>3137</v>
      </c>
      <c r="F857" s="975" t="s">
        <v>3141</v>
      </c>
      <c r="G857" s="975" t="s">
        <v>3142</v>
      </c>
      <c r="H857" s="975" t="s">
        <v>1009</v>
      </c>
      <c r="I857" s="974">
        <v>2402.2399999999998</v>
      </c>
    </row>
    <row r="858" spans="1:9" x14ac:dyDescent="0.25">
      <c r="A858" s="975" t="str">
        <f>Inek2021A3[[#This Row],[ZPD2]]</f>
        <v>ZP74.03</v>
      </c>
      <c r="B858" s="975" t="str">
        <f>Inek2021A3[[#This Row],[OPSKode]]</f>
        <v>6-006.j2</v>
      </c>
      <c r="C858" s="974">
        <f>Inek2021A3[[#This Row],[Betrag2]]</f>
        <v>3122.92</v>
      </c>
      <c r="D858" s="975" t="s">
        <v>3136</v>
      </c>
      <c r="E858" s="975" t="s">
        <v>3137</v>
      </c>
      <c r="F858" s="975" t="s">
        <v>3143</v>
      </c>
      <c r="G858" s="975" t="s">
        <v>3144</v>
      </c>
      <c r="H858" s="975" t="s">
        <v>1012</v>
      </c>
      <c r="I858" s="974">
        <v>3122.92</v>
      </c>
    </row>
    <row r="859" spans="1:9" x14ac:dyDescent="0.25">
      <c r="A859" s="975" t="str">
        <f>Inek2021A3[[#This Row],[ZPD2]]</f>
        <v>ZP74.04</v>
      </c>
      <c r="B859" s="975" t="str">
        <f>Inek2021A3[[#This Row],[OPSKode]]</f>
        <v>6-006.j3</v>
      </c>
      <c r="C859" s="974">
        <f>Inek2021A3[[#This Row],[Betrag2]]</f>
        <v>3843.59</v>
      </c>
      <c r="D859" s="975" t="s">
        <v>3136</v>
      </c>
      <c r="E859" s="975" t="s">
        <v>3137</v>
      </c>
      <c r="F859" s="975" t="s">
        <v>3145</v>
      </c>
      <c r="G859" s="975" t="s">
        <v>3146</v>
      </c>
      <c r="H859" s="975" t="s">
        <v>1015</v>
      </c>
      <c r="I859" s="974">
        <v>3843.59</v>
      </c>
    </row>
    <row r="860" spans="1:9" x14ac:dyDescent="0.25">
      <c r="A860" s="975" t="str">
        <f>Inek2021A3[[#This Row],[ZPD2]]</f>
        <v>ZP74.05</v>
      </c>
      <c r="B860" s="975" t="str">
        <f>Inek2021A3[[#This Row],[OPSKode]]</f>
        <v>6-006.j4</v>
      </c>
      <c r="C860" s="974">
        <f>Inek2021A3[[#This Row],[Betrag2]]</f>
        <v>4564.26</v>
      </c>
      <c r="D860" s="975" t="s">
        <v>3136</v>
      </c>
      <c r="E860" s="975" t="s">
        <v>3137</v>
      </c>
      <c r="F860" s="975" t="s">
        <v>3147</v>
      </c>
      <c r="G860" s="975" t="s">
        <v>3148</v>
      </c>
      <c r="H860" s="975" t="s">
        <v>1018</v>
      </c>
      <c r="I860" s="974">
        <v>4564.26</v>
      </c>
    </row>
    <row r="861" spans="1:9" x14ac:dyDescent="0.25">
      <c r="A861" s="975" t="str">
        <f>Inek2021A3[[#This Row],[ZPD2]]</f>
        <v>ZP74.06</v>
      </c>
      <c r="B861" s="975" t="str">
        <f>Inek2021A3[[#This Row],[OPSKode]]</f>
        <v>6-006.j5</v>
      </c>
      <c r="C861" s="974">
        <f>Inek2021A3[[#This Row],[Betrag2]]</f>
        <v>5284.94</v>
      </c>
      <c r="D861" s="975" t="s">
        <v>3136</v>
      </c>
      <c r="E861" s="975" t="s">
        <v>3137</v>
      </c>
      <c r="F861" s="975" t="s">
        <v>3149</v>
      </c>
      <c r="G861" s="975" t="s">
        <v>3150</v>
      </c>
      <c r="H861" s="975" t="s">
        <v>1021</v>
      </c>
      <c r="I861" s="974">
        <v>5284.94</v>
      </c>
    </row>
    <row r="862" spans="1:9" x14ac:dyDescent="0.25">
      <c r="A862" s="975" t="str">
        <f>Inek2021A3[[#This Row],[ZPD2]]</f>
        <v>ZP74.07</v>
      </c>
      <c r="B862" s="975" t="str">
        <f>Inek2021A3[[#This Row],[OPSKode]]</f>
        <v>6-006.j6</v>
      </c>
      <c r="C862" s="974">
        <f>Inek2021A3[[#This Row],[Betrag2]]</f>
        <v>5962.13</v>
      </c>
      <c r="D862" s="975" t="s">
        <v>3136</v>
      </c>
      <c r="E862" s="975" t="s">
        <v>3137</v>
      </c>
      <c r="F862" s="975" t="s">
        <v>3151</v>
      </c>
      <c r="G862" s="975" t="s">
        <v>3152</v>
      </c>
      <c r="H862" s="975" t="s">
        <v>1024</v>
      </c>
      <c r="I862" s="974">
        <v>5962.13</v>
      </c>
    </row>
    <row r="863" spans="1:9" x14ac:dyDescent="0.25">
      <c r="A863" s="975" t="str">
        <f>Inek2021A3[[#This Row],[ZPD2]]</f>
        <v>ZP74.08</v>
      </c>
      <c r="B863" s="975" t="str">
        <f>Inek2021A3[[#This Row],[OPSKode]]</f>
        <v>6-006.j7</v>
      </c>
      <c r="C863" s="974">
        <f>Inek2021A3[[#This Row],[Betrag2]]</f>
        <v>6726.28</v>
      </c>
      <c r="D863" s="975" t="s">
        <v>3136</v>
      </c>
      <c r="E863" s="975" t="s">
        <v>3137</v>
      </c>
      <c r="F863" s="975" t="s">
        <v>3153</v>
      </c>
      <c r="G863" s="975" t="s">
        <v>3154</v>
      </c>
      <c r="H863" s="975" t="s">
        <v>1027</v>
      </c>
      <c r="I863" s="974">
        <v>6726.28</v>
      </c>
    </row>
    <row r="864" spans="1:9" x14ac:dyDescent="0.25">
      <c r="A864" s="975" t="str">
        <f>Inek2021A3[[#This Row],[ZPD2]]</f>
        <v>ZP74.09</v>
      </c>
      <c r="B864" s="975" t="str">
        <f>Inek2021A3[[#This Row],[OPSKode]]</f>
        <v>6-006.j8</v>
      </c>
      <c r="C864" s="974">
        <f>Inek2021A3[[#This Row],[Betrag2]]</f>
        <v>7687.18</v>
      </c>
      <c r="D864" s="975" t="s">
        <v>3136</v>
      </c>
      <c r="E864" s="975" t="s">
        <v>3137</v>
      </c>
      <c r="F864" s="975" t="s">
        <v>3155</v>
      </c>
      <c r="G864" s="975" t="s">
        <v>3156</v>
      </c>
      <c r="H864" s="975" t="s">
        <v>3157</v>
      </c>
      <c r="I864" s="974">
        <v>7687.18</v>
      </c>
    </row>
    <row r="865" spans="1:9" x14ac:dyDescent="0.25">
      <c r="A865" s="975" t="str">
        <f>Inek2021A3[[#This Row],[ZPD2]]</f>
        <v>ZP74.10</v>
      </c>
      <c r="B865" s="975" t="str">
        <f>Inek2021A3[[#This Row],[OPSKode]]</f>
        <v>6-006.j9</v>
      </c>
      <c r="C865" s="974">
        <f>Inek2021A3[[#This Row],[Betrag2]]</f>
        <v>9128.52</v>
      </c>
      <c r="D865" s="975" t="s">
        <v>3136</v>
      </c>
      <c r="E865" s="975" t="s">
        <v>3137</v>
      </c>
      <c r="F865" s="975" t="s">
        <v>3158</v>
      </c>
      <c r="G865" s="975" t="s">
        <v>3159</v>
      </c>
      <c r="H865" s="975" t="s">
        <v>1036</v>
      </c>
      <c r="I865" s="974">
        <v>9128.52</v>
      </c>
    </row>
    <row r="866" spans="1:9" x14ac:dyDescent="0.25">
      <c r="A866" s="975" t="str">
        <f>Inek2021A3[[#This Row],[ZPD2]]</f>
        <v>ZP74.11</v>
      </c>
      <c r="B866" s="975" t="str">
        <f>Inek2021A3[[#This Row],[OPSKode]]</f>
        <v>6-006.ja</v>
      </c>
      <c r="C866" s="974">
        <f>Inek2021A3[[#This Row],[Betrag2]]</f>
        <v>10569.87</v>
      </c>
      <c r="D866" s="975" t="s">
        <v>3136</v>
      </c>
      <c r="E866" s="975" t="s">
        <v>3137</v>
      </c>
      <c r="F866" s="975" t="s">
        <v>3160</v>
      </c>
      <c r="G866" s="975" t="s">
        <v>3161</v>
      </c>
      <c r="H866" s="975" t="s">
        <v>1039</v>
      </c>
      <c r="I866" s="974">
        <v>10569.87</v>
      </c>
    </row>
    <row r="867" spans="1:9" x14ac:dyDescent="0.25">
      <c r="A867" s="975" t="str">
        <f>Inek2021A3[[#This Row],[ZPD2]]</f>
        <v>ZP74.12</v>
      </c>
      <c r="B867" s="975" t="str">
        <f>Inek2021A3[[#This Row],[OPSKode]]</f>
        <v>6-006.jb</v>
      </c>
      <c r="C867" s="974">
        <f>Inek2021A3[[#This Row],[Betrag2]]</f>
        <v>11963.89</v>
      </c>
      <c r="D867" s="975" t="s">
        <v>3136</v>
      </c>
      <c r="E867" s="975" t="s">
        <v>3137</v>
      </c>
      <c r="F867" s="975" t="s">
        <v>3162</v>
      </c>
      <c r="G867" s="975" t="s">
        <v>3163</v>
      </c>
      <c r="H867" s="975" t="s">
        <v>1042</v>
      </c>
      <c r="I867" s="974">
        <v>11963.89</v>
      </c>
    </row>
    <row r="868" spans="1:9" x14ac:dyDescent="0.25">
      <c r="A868" s="975" t="str">
        <f>Inek2021A3[[#This Row],[ZPD2]]</f>
        <v>ZP74.13</v>
      </c>
      <c r="B868" s="975" t="str">
        <f>Inek2021A3[[#This Row],[OPSKode]]</f>
        <v>6-006.jc</v>
      </c>
      <c r="C868" s="974">
        <f>Inek2021A3[[#This Row],[Betrag2]]</f>
        <v>13452.56</v>
      </c>
      <c r="D868" s="975" t="s">
        <v>3136</v>
      </c>
      <c r="E868" s="975" t="s">
        <v>3137</v>
      </c>
      <c r="F868" s="975" t="s">
        <v>3164</v>
      </c>
      <c r="G868" s="975" t="s">
        <v>3165</v>
      </c>
      <c r="H868" s="975" t="s">
        <v>1045</v>
      </c>
      <c r="I868" s="974">
        <v>13452.56</v>
      </c>
    </row>
    <row r="869" spans="1:9" x14ac:dyDescent="0.25">
      <c r="A869" s="975" t="str">
        <f>Inek2021A3[[#This Row],[ZPD2]]</f>
        <v>ZP74.14</v>
      </c>
      <c r="B869" s="975" t="str">
        <f>Inek2021A3[[#This Row],[OPSKode]]</f>
        <v>6-006.jd</v>
      </c>
      <c r="C869" s="974">
        <f>Inek2021A3[[#This Row],[Betrag2]]</f>
        <v>14842.98</v>
      </c>
      <c r="D869" s="975" t="s">
        <v>3136</v>
      </c>
      <c r="E869" s="975" t="s">
        <v>3137</v>
      </c>
      <c r="F869" s="975" t="s">
        <v>3166</v>
      </c>
      <c r="G869" s="975" t="s">
        <v>3167</v>
      </c>
      <c r="H869" s="975" t="s">
        <v>1048</v>
      </c>
      <c r="I869" s="974">
        <v>14842.98</v>
      </c>
    </row>
    <row r="870" spans="1:9" x14ac:dyDescent="0.25">
      <c r="A870" s="975" t="str">
        <f>Inek2021A3[[#This Row],[ZPD2]]</f>
        <v>ZP74.15</v>
      </c>
      <c r="B870" s="975" t="str">
        <f>Inek2021A3[[#This Row],[OPSKode]]</f>
        <v>6-006.je</v>
      </c>
      <c r="C870" s="974">
        <f>Inek2021A3[[#This Row],[Betrag2]]</f>
        <v>16335.25</v>
      </c>
      <c r="D870" s="975" t="s">
        <v>3136</v>
      </c>
      <c r="E870" s="975" t="s">
        <v>3137</v>
      </c>
      <c r="F870" s="975" t="s">
        <v>3168</v>
      </c>
      <c r="G870" s="975" t="s">
        <v>3169</v>
      </c>
      <c r="H870" s="975" t="s">
        <v>1051</v>
      </c>
      <c r="I870" s="974">
        <v>16335.25</v>
      </c>
    </row>
    <row r="871" spans="1:9" x14ac:dyDescent="0.25">
      <c r="A871" s="975" t="str">
        <f>Inek2021A3[[#This Row],[ZPD2]]</f>
        <v>ZP74.16</v>
      </c>
      <c r="B871" s="975" t="str">
        <f>Inek2021A3[[#This Row],[OPSKode]]</f>
        <v>6-006.jf</v>
      </c>
      <c r="C871" s="974">
        <f>Inek2021A3[[#This Row],[Betrag2]]</f>
        <v>17776.599999999999</v>
      </c>
      <c r="D871" s="975" t="s">
        <v>3136</v>
      </c>
      <c r="E871" s="975" t="s">
        <v>3137</v>
      </c>
      <c r="F871" s="975" t="s">
        <v>3170</v>
      </c>
      <c r="G871" s="975" t="s">
        <v>3171</v>
      </c>
      <c r="H871" s="975" t="s">
        <v>1054</v>
      </c>
      <c r="I871" s="974">
        <v>17776.599999999999</v>
      </c>
    </row>
    <row r="872" spans="1:9" x14ac:dyDescent="0.25">
      <c r="A872" s="975" t="str">
        <f>Inek2021A3[[#This Row],[ZPD2]]</f>
        <v>ZP74.17</v>
      </c>
      <c r="B872" s="975" t="str">
        <f>Inek2021A3[[#This Row],[OPSKode]]</f>
        <v>6-006.jg</v>
      </c>
      <c r="C872" s="974">
        <f>Inek2021A3[[#This Row],[Betrag2]]</f>
        <v>19698.400000000001</v>
      </c>
      <c r="D872" s="975" t="s">
        <v>3136</v>
      </c>
      <c r="E872" s="975" t="s">
        <v>3137</v>
      </c>
      <c r="F872" s="975" t="s">
        <v>3172</v>
      </c>
      <c r="G872" s="975" t="s">
        <v>3173</v>
      </c>
      <c r="H872" s="975" t="s">
        <v>3174</v>
      </c>
      <c r="I872" s="974">
        <v>19698.400000000001</v>
      </c>
    </row>
    <row r="873" spans="1:9" x14ac:dyDescent="0.25">
      <c r="A873" s="975" t="str">
        <f>Inek2021A3[[#This Row],[ZPD2]]</f>
        <v>ZP74.18</v>
      </c>
      <c r="B873" s="975" t="str">
        <f>Inek2021A3[[#This Row],[OPSKode]]</f>
        <v>6-006.jh</v>
      </c>
      <c r="C873" s="974">
        <f>Inek2021A3[[#This Row],[Betrag2]]</f>
        <v>22501.57</v>
      </c>
      <c r="D873" s="975" t="s">
        <v>3136</v>
      </c>
      <c r="E873" s="975" t="s">
        <v>3137</v>
      </c>
      <c r="F873" s="975" t="s">
        <v>3175</v>
      </c>
      <c r="G873" s="975" t="s">
        <v>3176</v>
      </c>
      <c r="H873" s="975" t="s">
        <v>3177</v>
      </c>
      <c r="I873" s="974">
        <v>22501.57</v>
      </c>
    </row>
    <row r="874" spans="1:9" x14ac:dyDescent="0.25">
      <c r="A874" s="975" t="str">
        <f>Inek2021A3[[#This Row],[ZPD2]]</f>
        <v>ZP74.19</v>
      </c>
      <c r="B874" s="975" t="str">
        <f>Inek2021A3[[#This Row],[OPSKode]]</f>
        <v>6-006.jj</v>
      </c>
      <c r="C874" s="974">
        <f>Inek2021A3[[#This Row],[Betrag2]]</f>
        <v>25463.78</v>
      </c>
      <c r="D874" s="975" t="s">
        <v>3136</v>
      </c>
      <c r="E874" s="975" t="s">
        <v>3137</v>
      </c>
      <c r="F874" s="975" t="s">
        <v>3178</v>
      </c>
      <c r="G874" s="975" t="s">
        <v>3179</v>
      </c>
      <c r="H874" s="975" t="s">
        <v>3180</v>
      </c>
      <c r="I874" s="974">
        <v>25463.78</v>
      </c>
    </row>
    <row r="875" spans="1:9" x14ac:dyDescent="0.25">
      <c r="A875" s="975" t="str">
        <f>Inek2021A3[[#This Row],[ZPD2]]</f>
        <v>ZP74.20</v>
      </c>
      <c r="B875" s="975" t="str">
        <f>Inek2021A3[[#This Row],[OPSKode]]</f>
        <v>6-006.jk</v>
      </c>
      <c r="C875" s="974">
        <f>Inek2021A3[[#This Row],[Betrag2]]</f>
        <v>28346.47</v>
      </c>
      <c r="D875" s="975" t="s">
        <v>3136</v>
      </c>
      <c r="E875" s="975" t="s">
        <v>3137</v>
      </c>
      <c r="F875" s="975" t="s">
        <v>3181</v>
      </c>
      <c r="G875" s="975" t="s">
        <v>3182</v>
      </c>
      <c r="H875" s="975" t="s">
        <v>3183</v>
      </c>
      <c r="I875" s="974">
        <v>28346.47</v>
      </c>
    </row>
    <row r="876" spans="1:9" x14ac:dyDescent="0.25">
      <c r="A876" s="975" t="str">
        <f>Inek2021A3[[#This Row],[ZPD2]]</f>
        <v>ZP74.21</v>
      </c>
      <c r="B876" s="975" t="str">
        <f>Inek2021A3[[#This Row],[OPSKode]]</f>
        <v>6-006.jm</v>
      </c>
      <c r="C876" s="974">
        <f>Inek2021A3[[#This Row],[Betrag2]]</f>
        <v>31229.16</v>
      </c>
      <c r="D876" s="975" t="s">
        <v>3136</v>
      </c>
      <c r="E876" s="975" t="s">
        <v>3137</v>
      </c>
      <c r="F876" s="975" t="s">
        <v>3184</v>
      </c>
      <c r="G876" s="975" t="s">
        <v>3185</v>
      </c>
      <c r="H876" s="975" t="s">
        <v>3186</v>
      </c>
      <c r="I876" s="974">
        <v>31229.16</v>
      </c>
    </row>
    <row r="877" spans="1:9" x14ac:dyDescent="0.25">
      <c r="A877" s="975" t="str">
        <f>Inek2021A3[[#This Row],[ZPD2]]</f>
        <v>ZP74.22</v>
      </c>
      <c r="B877" s="975" t="str">
        <f>Inek2021A3[[#This Row],[OPSKode]]</f>
        <v>6-006.jn</v>
      </c>
      <c r="C877" s="974">
        <f>Inek2021A3[[#This Row],[Betrag2]]</f>
        <v>35072.75</v>
      </c>
      <c r="D877" s="975" t="s">
        <v>3136</v>
      </c>
      <c r="E877" s="975" t="s">
        <v>3137</v>
      </c>
      <c r="F877" s="975" t="s">
        <v>3187</v>
      </c>
      <c r="G877" s="975" t="s">
        <v>3188</v>
      </c>
      <c r="H877" s="975" t="s">
        <v>3189</v>
      </c>
      <c r="I877" s="974">
        <v>35072.75</v>
      </c>
    </row>
    <row r="878" spans="1:9" x14ac:dyDescent="0.25">
      <c r="A878" s="975" t="str">
        <f>Inek2021A3[[#This Row],[ZPD2]]</f>
        <v>ZP74.23</v>
      </c>
      <c r="B878" s="975" t="str">
        <f>Inek2021A3[[#This Row],[OPSKode]]</f>
        <v>6-006.jp</v>
      </c>
      <c r="C878" s="974">
        <f>Inek2021A3[[#This Row],[Betrag2]]</f>
        <v>40838.14</v>
      </c>
      <c r="D878" s="975" t="s">
        <v>3136</v>
      </c>
      <c r="E878" s="975" t="s">
        <v>3137</v>
      </c>
      <c r="F878" s="975" t="s">
        <v>3190</v>
      </c>
      <c r="G878" s="975" t="s">
        <v>3191</v>
      </c>
      <c r="H878" s="975" t="s">
        <v>3192</v>
      </c>
      <c r="I878" s="974">
        <v>40838.14</v>
      </c>
    </row>
    <row r="879" spans="1:9" x14ac:dyDescent="0.25">
      <c r="A879" s="975" t="str">
        <f>Inek2021A3[[#This Row],[ZPD2]]</f>
        <v>ZP74.24</v>
      </c>
      <c r="B879" s="975" t="str">
        <f>Inek2021A3[[#This Row],[OPSKode]]</f>
        <v>6-006.jq</v>
      </c>
      <c r="C879" s="974">
        <f>Inek2021A3[[#This Row],[Betrag2]]</f>
        <v>46603.519999999997</v>
      </c>
      <c r="D879" s="975" t="s">
        <v>3136</v>
      </c>
      <c r="E879" s="975" t="s">
        <v>3137</v>
      </c>
      <c r="F879" s="975" t="s">
        <v>3193</v>
      </c>
      <c r="G879" s="975" t="s">
        <v>3194</v>
      </c>
      <c r="H879" s="975" t="s">
        <v>3195</v>
      </c>
      <c r="I879" s="974">
        <v>46603.519999999997</v>
      </c>
    </row>
    <row r="880" spans="1:9" x14ac:dyDescent="0.25">
      <c r="A880" s="975" t="str">
        <f>Inek2021A3[[#This Row],[ZPD2]]</f>
        <v>ZP74.25</v>
      </c>
      <c r="B880" s="975" t="str">
        <f>Inek2021A3[[#This Row],[OPSKode]]</f>
        <v>6-006.jr</v>
      </c>
      <c r="C880" s="974">
        <f>Inek2021A3[[#This Row],[Betrag2]]</f>
        <v>54290.7</v>
      </c>
      <c r="D880" s="975" t="s">
        <v>3136</v>
      </c>
      <c r="E880" s="975" t="s">
        <v>3137</v>
      </c>
      <c r="F880" s="975" t="s">
        <v>3196</v>
      </c>
      <c r="G880" s="975" t="s">
        <v>3197</v>
      </c>
      <c r="H880" s="975" t="s">
        <v>3198</v>
      </c>
      <c r="I880" s="974">
        <v>54290.7</v>
      </c>
    </row>
    <row r="881" spans="1:9" x14ac:dyDescent="0.25">
      <c r="A881" s="975" t="str">
        <f>Inek2021A3[[#This Row],[ZPD2]]</f>
        <v>ZP74.26</v>
      </c>
      <c r="B881" s="975" t="str">
        <f>Inek2021A3[[#This Row],[OPSKode]]</f>
        <v>6-006.js</v>
      </c>
      <c r="C881" s="974">
        <f>Inek2021A3[[#This Row],[Betrag2]]</f>
        <v>65821.47</v>
      </c>
      <c r="D881" s="975" t="s">
        <v>3136</v>
      </c>
      <c r="E881" s="975" t="s">
        <v>3137</v>
      </c>
      <c r="F881" s="975" t="s">
        <v>3199</v>
      </c>
      <c r="G881" s="975" t="s">
        <v>3200</v>
      </c>
      <c r="H881" s="975" t="s">
        <v>3201</v>
      </c>
      <c r="I881" s="974">
        <v>65821.47</v>
      </c>
    </row>
    <row r="882" spans="1:9" x14ac:dyDescent="0.25">
      <c r="A882" s="975" t="str">
        <f>Inek2021A3[[#This Row],[ZPD2]]</f>
        <v>ZP74.27</v>
      </c>
      <c r="B882" s="975" t="str">
        <f>Inek2021A3[[#This Row],[OPSKode]]</f>
        <v>6-006.jt</v>
      </c>
      <c r="C882" s="974">
        <f>Inek2021A3[[#This Row],[Betrag2]]</f>
        <v>77352.240000000005</v>
      </c>
      <c r="D882" s="975" t="s">
        <v>3136</v>
      </c>
      <c r="E882" s="975" t="s">
        <v>3137</v>
      </c>
      <c r="F882" s="975" t="s">
        <v>3202</v>
      </c>
      <c r="G882" s="975" t="s">
        <v>3203</v>
      </c>
      <c r="H882" s="975" t="s">
        <v>3204</v>
      </c>
      <c r="I882" s="974">
        <v>77352.240000000005</v>
      </c>
    </row>
    <row r="883" spans="1:9" x14ac:dyDescent="0.25">
      <c r="A883" s="975" t="str">
        <f>Inek2021A3[[#This Row],[ZPD2]]</f>
        <v>ZP74.28</v>
      </c>
      <c r="B883" s="975" t="str">
        <f>Inek2021A3[[#This Row],[OPSKode]]</f>
        <v>6-006.ju</v>
      </c>
      <c r="C883" s="974">
        <f>Inek2021A3[[#This Row],[Betrag2]]</f>
        <v>88883</v>
      </c>
      <c r="D883" s="975" t="s">
        <v>3136</v>
      </c>
      <c r="E883" s="975" t="s">
        <v>3137</v>
      </c>
      <c r="F883" s="975" t="s">
        <v>3205</v>
      </c>
      <c r="G883" s="975" t="s">
        <v>3206</v>
      </c>
      <c r="H883" s="975" t="s">
        <v>3207</v>
      </c>
      <c r="I883" s="974">
        <v>88883</v>
      </c>
    </row>
    <row r="884" spans="1:9" x14ac:dyDescent="0.25">
      <c r="A884" s="975" t="str">
        <f>Inek2021A3[[#This Row],[ZPD2]]</f>
        <v>ZP74.29</v>
      </c>
      <c r="B884" s="975" t="str">
        <f>Inek2021A3[[#This Row],[OPSKode]]</f>
        <v>6-006.jv</v>
      </c>
      <c r="C884" s="974">
        <f>Inek2021A3[[#This Row],[Betrag2]]</f>
        <v>100413.77</v>
      </c>
      <c r="D884" s="975" t="s">
        <v>3136</v>
      </c>
      <c r="E884" s="975" t="s">
        <v>3137</v>
      </c>
      <c r="F884" s="975" t="s">
        <v>3208</v>
      </c>
      <c r="G884" s="975" t="s">
        <v>3209</v>
      </c>
      <c r="H884" s="975" t="s">
        <v>3210</v>
      </c>
      <c r="I884" s="974">
        <v>100413.77</v>
      </c>
    </row>
    <row r="885" spans="1:9" x14ac:dyDescent="0.25">
      <c r="A885" s="975" t="str">
        <f>Inek2021A3[[#This Row],[ZPD2]]</f>
        <v>ZP74.30</v>
      </c>
      <c r="B885" s="975" t="str">
        <f>Inek2021A3[[#This Row],[OPSKode]]</f>
        <v>6-006.jw</v>
      </c>
      <c r="C885" s="974">
        <f>Inek2021A3[[#This Row],[Betrag2]]</f>
        <v>111944.54</v>
      </c>
      <c r="D885" s="975" t="s">
        <v>3136</v>
      </c>
      <c r="E885" s="975" t="s">
        <v>3137</v>
      </c>
      <c r="F885" s="975" t="s">
        <v>3211</v>
      </c>
      <c r="G885" s="975" t="s">
        <v>3212</v>
      </c>
      <c r="H885" s="975" t="s">
        <v>3213</v>
      </c>
      <c r="I885" s="974">
        <v>111944.54</v>
      </c>
    </row>
    <row r="886" spans="1:9" x14ac:dyDescent="0.25">
      <c r="C886" s="974"/>
      <c r="D886" s="975" t="s">
        <v>3251</v>
      </c>
      <c r="E886" s="975" t="s">
        <v>3252</v>
      </c>
      <c r="H886" s="975" t="s">
        <v>3252</v>
      </c>
    </row>
    <row r="887" spans="1:9" x14ac:dyDescent="0.25">
      <c r="A887" s="975" t="str">
        <f>Inek2021A3[[#This Row],[ZPD2]]</f>
        <v>ZP75.01</v>
      </c>
      <c r="B887" s="975" t="str">
        <f>Inek2021A3[[#This Row],[OPSKode]]</f>
        <v>8-632.0</v>
      </c>
      <c r="C887" s="974">
        <f>Inek2021A3[[#This Row],[Betrag2]]</f>
        <v>106.29</v>
      </c>
      <c r="D887" s="975" t="s">
        <v>3251</v>
      </c>
      <c r="E887" s="975" t="s">
        <v>3252</v>
      </c>
      <c r="F887" s="975" t="s">
        <v>3253</v>
      </c>
      <c r="G887" s="975" t="s">
        <v>3254</v>
      </c>
      <c r="H887" s="975" t="s">
        <v>3132</v>
      </c>
      <c r="I887" s="974">
        <v>106.29</v>
      </c>
    </row>
    <row r="888" spans="1:9" x14ac:dyDescent="0.25">
      <c r="A888" s="975" t="str">
        <f>Inek2021A3[[#This Row],[ZPD2]]</f>
        <v>ZP75.02</v>
      </c>
      <c r="B888" s="975" t="str">
        <f>Inek2021A3[[#This Row],[OPSKode]]</f>
        <v>8-632.1</v>
      </c>
      <c r="C888" s="974">
        <f>Inek2021A3[[#This Row],[Betrag2]]</f>
        <v>68.19</v>
      </c>
      <c r="D888" s="975" t="s">
        <v>3251</v>
      </c>
      <c r="E888" s="975" t="s">
        <v>3252</v>
      </c>
      <c r="F888" s="975" t="s">
        <v>3255</v>
      </c>
      <c r="G888" s="975" t="s">
        <v>3256</v>
      </c>
      <c r="H888" s="975" t="s">
        <v>3135</v>
      </c>
      <c r="I888" s="974">
        <v>68.19</v>
      </c>
    </row>
  </sheetData>
  <pageMargins left="0.7" right="0.7" top="0.78740157499999996" bottom="0.78740157499999996"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8">
    <tabColor theme="7"/>
  </sheetPr>
  <dimension ref="A1:I891"/>
  <sheetViews>
    <sheetView zoomScaleNormal="100" workbookViewId="0"/>
  </sheetViews>
  <sheetFormatPr baseColWidth="10" defaultColWidth="10.625" defaultRowHeight="15" x14ac:dyDescent="0.25"/>
  <cols>
    <col min="1" max="1" width="21" style="982" bestFit="1" customWidth="1"/>
    <col min="2" max="2" width="8.375" style="982" bestFit="1" customWidth="1"/>
    <col min="3" max="3" width="18.125" style="981" bestFit="1" customWidth="1"/>
    <col min="4" max="4" width="4.75" style="982" bestFit="1" customWidth="1"/>
    <col min="5" max="5" width="72.625" style="983" bestFit="1" customWidth="1"/>
    <col min="6" max="6" width="6.75" style="982" bestFit="1" customWidth="1"/>
    <col min="7" max="7" width="10" style="982" bestFit="1" customWidth="1"/>
    <col min="8" max="8" width="132.25" style="983" bestFit="1" customWidth="1"/>
    <col min="9" max="9" width="10.125" style="984" bestFit="1" customWidth="1"/>
    <col min="10" max="16384" width="10.625" style="982"/>
  </cols>
  <sheetData>
    <row r="1" spans="1:9" ht="18.75" x14ac:dyDescent="0.3">
      <c r="A1" s="980" t="s">
        <v>3257</v>
      </c>
      <c r="B1" s="980"/>
    </row>
    <row r="3" spans="1:9" x14ac:dyDescent="0.25">
      <c r="A3" s="982" t="s">
        <v>617</v>
      </c>
      <c r="B3" s="982" t="s">
        <v>555</v>
      </c>
      <c r="C3" s="981" t="s">
        <v>618</v>
      </c>
      <c r="D3" s="982" t="s">
        <v>619</v>
      </c>
      <c r="E3" s="983" t="s">
        <v>391</v>
      </c>
      <c r="F3" s="982" t="s">
        <v>620</v>
      </c>
      <c r="G3" s="982" t="s">
        <v>621</v>
      </c>
      <c r="H3" s="983" t="s">
        <v>559</v>
      </c>
      <c r="I3" s="984" t="s">
        <v>622</v>
      </c>
    </row>
    <row r="4" spans="1:9" x14ac:dyDescent="0.25">
      <c r="A4" s="985"/>
      <c r="B4" s="985"/>
      <c r="C4" s="986"/>
      <c r="D4" s="987" t="s">
        <v>623</v>
      </c>
      <c r="E4" s="988" t="s">
        <v>624</v>
      </c>
      <c r="F4" s="989"/>
      <c r="G4" s="990"/>
      <c r="H4" s="991" t="s">
        <v>625</v>
      </c>
      <c r="I4" s="992"/>
    </row>
    <row r="5" spans="1:9" x14ac:dyDescent="0.25">
      <c r="A5" s="985" t="str">
        <f>Inek2022A3[ZPD2]</f>
        <v>ZP01.10</v>
      </c>
      <c r="B5" s="985" t="str">
        <f>Inek2022A3[OPSKode]</f>
        <v>6-001.19</v>
      </c>
      <c r="C5" s="986">
        <f>Inek2022A3[Betrag2]</f>
        <v>207.34</v>
      </c>
      <c r="D5" s="987" t="s">
        <v>623</v>
      </c>
      <c r="E5" s="988" t="s">
        <v>624</v>
      </c>
      <c r="F5" s="989" t="s">
        <v>626</v>
      </c>
      <c r="G5" s="990" t="s">
        <v>627</v>
      </c>
      <c r="H5" s="991" t="s">
        <v>628</v>
      </c>
      <c r="I5" s="993">
        <v>207.34</v>
      </c>
    </row>
    <row r="6" spans="1:9" x14ac:dyDescent="0.25">
      <c r="A6" s="985" t="str">
        <f>Inek2022A3[ZPD2]</f>
        <v>ZP01.11</v>
      </c>
      <c r="B6" s="985" t="str">
        <f>Inek2022A3[OPSKode]</f>
        <v>6-001.1a</v>
      </c>
      <c r="C6" s="986">
        <f>Inek2022A3[Betrag2]</f>
        <v>238.44</v>
      </c>
      <c r="D6" s="987" t="s">
        <v>623</v>
      </c>
      <c r="E6" s="988" t="s">
        <v>624</v>
      </c>
      <c r="F6" s="989" t="s">
        <v>629</v>
      </c>
      <c r="G6" s="990" t="s">
        <v>630</v>
      </c>
      <c r="H6" s="991" t="s">
        <v>631</v>
      </c>
      <c r="I6" s="993">
        <v>238.44</v>
      </c>
    </row>
    <row r="7" spans="1:9" x14ac:dyDescent="0.25">
      <c r="A7" s="985" t="str">
        <f>Inek2022A3[ZPD2]</f>
        <v>ZP01.12</v>
      </c>
      <c r="B7" s="985" t="str">
        <f>Inek2022A3[OPSKode]</f>
        <v>6-001.1b</v>
      </c>
      <c r="C7" s="986">
        <f>Inek2022A3[Betrag2]</f>
        <v>269.54000000000002</v>
      </c>
      <c r="D7" s="987" t="s">
        <v>623</v>
      </c>
      <c r="E7" s="988" t="s">
        <v>624</v>
      </c>
      <c r="F7" s="989" t="s">
        <v>632</v>
      </c>
      <c r="G7" s="990" t="s">
        <v>633</v>
      </c>
      <c r="H7" s="991" t="s">
        <v>634</v>
      </c>
      <c r="I7" s="993">
        <v>269.54000000000002</v>
      </c>
    </row>
    <row r="8" spans="1:9" x14ac:dyDescent="0.25">
      <c r="A8" s="985" t="str">
        <f>Inek2022A3[ZPD2]</f>
        <v>ZP01.13</v>
      </c>
      <c r="B8" s="985" t="str">
        <f>Inek2022A3[OPSKode]</f>
        <v>6-001.1c</v>
      </c>
      <c r="C8" s="986">
        <f>Inek2022A3[Betrag2]</f>
        <v>300.64</v>
      </c>
      <c r="D8" s="987" t="s">
        <v>623</v>
      </c>
      <c r="E8" s="988" t="s">
        <v>624</v>
      </c>
      <c r="F8" s="989" t="s">
        <v>635</v>
      </c>
      <c r="G8" s="990" t="s">
        <v>636</v>
      </c>
      <c r="H8" s="991" t="s">
        <v>637</v>
      </c>
      <c r="I8" s="993">
        <v>300.64</v>
      </c>
    </row>
    <row r="9" spans="1:9" x14ac:dyDescent="0.25">
      <c r="A9" s="985" t="str">
        <f>Inek2022A3[ZPD2]</f>
        <v>ZP01.14</v>
      </c>
      <c r="B9" s="985" t="str">
        <f>Inek2022A3[OPSKode]</f>
        <v>6-001.1d</v>
      </c>
      <c r="C9" s="986">
        <f>Inek2022A3[Betrag2]</f>
        <v>331.74</v>
      </c>
      <c r="D9" s="987" t="s">
        <v>623</v>
      </c>
      <c r="E9" s="988" t="s">
        <v>624</v>
      </c>
      <c r="F9" s="989" t="s">
        <v>638</v>
      </c>
      <c r="G9" s="990" t="s">
        <v>639</v>
      </c>
      <c r="H9" s="991" t="s">
        <v>640</v>
      </c>
      <c r="I9" s="993">
        <v>331.74</v>
      </c>
    </row>
    <row r="10" spans="1:9" x14ac:dyDescent="0.25">
      <c r="A10" s="985" t="str">
        <f>Inek2022A3[ZPD2]</f>
        <v>ZP01.15</v>
      </c>
      <c r="B10" s="985" t="str">
        <f>Inek2022A3[OPSKode]</f>
        <v>6-001.1e</v>
      </c>
      <c r="C10" s="986">
        <f>Inek2022A3[Betrag2]</f>
        <v>362.84</v>
      </c>
      <c r="D10" s="987" t="s">
        <v>623</v>
      </c>
      <c r="E10" s="988" t="s">
        <v>624</v>
      </c>
      <c r="F10" s="989" t="s">
        <v>641</v>
      </c>
      <c r="G10" s="990" t="s">
        <v>642</v>
      </c>
      <c r="H10" s="991" t="s">
        <v>643</v>
      </c>
      <c r="I10" s="993">
        <v>362.84</v>
      </c>
    </row>
    <row r="11" spans="1:9" x14ac:dyDescent="0.25">
      <c r="A11" s="985"/>
      <c r="B11" s="985"/>
      <c r="C11" s="986"/>
      <c r="D11" s="987" t="s">
        <v>644</v>
      </c>
      <c r="E11" s="988" t="s">
        <v>645</v>
      </c>
      <c r="F11" s="989"/>
      <c r="G11" s="990"/>
      <c r="H11" s="991" t="s">
        <v>646</v>
      </c>
      <c r="I11" s="992"/>
    </row>
    <row r="12" spans="1:9" x14ac:dyDescent="0.25">
      <c r="A12" s="985" t="str">
        <f>Inek2022A3[ZPD2]</f>
        <v>ZP02.14</v>
      </c>
      <c r="B12" s="985" t="str">
        <f>Inek2022A3[OPSKode]</f>
        <v>6-001.3d</v>
      </c>
      <c r="C12" s="986">
        <f>Inek2022A3[Betrag2]</f>
        <v>143.84</v>
      </c>
      <c r="D12" s="987" t="s">
        <v>644</v>
      </c>
      <c r="E12" s="988" t="s">
        <v>645</v>
      </c>
      <c r="F12" s="989" t="s">
        <v>647</v>
      </c>
      <c r="G12" s="990" t="s">
        <v>648</v>
      </c>
      <c r="H12" s="991" t="s">
        <v>649</v>
      </c>
      <c r="I12" s="993">
        <v>143.84</v>
      </c>
    </row>
    <row r="13" spans="1:9" x14ac:dyDescent="0.25">
      <c r="A13" s="985" t="str">
        <f>Inek2022A3[ZPD2]</f>
        <v>ZP02.15</v>
      </c>
      <c r="B13" s="985" t="str">
        <f>Inek2022A3[OPSKode]</f>
        <v>6-001.3e</v>
      </c>
      <c r="C13" s="986">
        <f>Inek2022A3[Betrag2]</f>
        <v>157.76</v>
      </c>
      <c r="D13" s="987" t="s">
        <v>644</v>
      </c>
      <c r="E13" s="988" t="s">
        <v>645</v>
      </c>
      <c r="F13" s="989" t="s">
        <v>650</v>
      </c>
      <c r="G13" s="990" t="s">
        <v>651</v>
      </c>
      <c r="H13" s="991" t="s">
        <v>652</v>
      </c>
      <c r="I13" s="993">
        <v>157.76</v>
      </c>
    </row>
    <row r="14" spans="1:9" x14ac:dyDescent="0.25">
      <c r="A14" s="985" t="str">
        <f>Inek2022A3[ZPD2]</f>
        <v>ZP02.16</v>
      </c>
      <c r="B14" s="985" t="str">
        <f>Inek2022A3[OPSKode]</f>
        <v>6-001.3f</v>
      </c>
      <c r="C14" s="986">
        <f>Inek2022A3[Betrag2]</f>
        <v>171.68</v>
      </c>
      <c r="D14" s="987" t="s">
        <v>644</v>
      </c>
      <c r="E14" s="988" t="s">
        <v>645</v>
      </c>
      <c r="F14" s="989" t="s">
        <v>653</v>
      </c>
      <c r="G14" s="990" t="s">
        <v>654</v>
      </c>
      <c r="H14" s="991" t="s">
        <v>655</v>
      </c>
      <c r="I14" s="993">
        <v>171.68</v>
      </c>
    </row>
    <row r="15" spans="1:9" x14ac:dyDescent="0.25">
      <c r="A15" s="985" t="str">
        <f>Inek2022A3[ZPD2]</f>
        <v>ZP02.17</v>
      </c>
      <c r="B15" s="985" t="str">
        <f>Inek2022A3[OPSKode]</f>
        <v>6-001.3g</v>
      </c>
      <c r="C15" s="986">
        <f>Inek2022A3[Betrag2]</f>
        <v>185.6</v>
      </c>
      <c r="D15" s="987" t="s">
        <v>644</v>
      </c>
      <c r="E15" s="988" t="s">
        <v>645</v>
      </c>
      <c r="F15" s="989" t="s">
        <v>656</v>
      </c>
      <c r="G15" s="990" t="s">
        <v>657</v>
      </c>
      <c r="H15" s="991" t="s">
        <v>658</v>
      </c>
      <c r="I15" s="993">
        <v>185.6</v>
      </c>
    </row>
    <row r="16" spans="1:9" x14ac:dyDescent="0.25">
      <c r="A16" s="985" t="str">
        <f>Inek2022A3[ZPD2]</f>
        <v>ZP02.18</v>
      </c>
      <c r="B16" s="985" t="str">
        <f>Inek2022A3[OPSKode]</f>
        <v>6-001.3h</v>
      </c>
      <c r="C16" s="986">
        <f>Inek2022A3[Betrag2]</f>
        <v>199.52</v>
      </c>
      <c r="D16" s="987" t="s">
        <v>644</v>
      </c>
      <c r="E16" s="988" t="s">
        <v>645</v>
      </c>
      <c r="F16" s="989" t="s">
        <v>659</v>
      </c>
      <c r="G16" s="990" t="s">
        <v>660</v>
      </c>
      <c r="H16" s="991" t="s">
        <v>661</v>
      </c>
      <c r="I16" s="993">
        <v>199.52</v>
      </c>
    </row>
    <row r="17" spans="1:9" x14ac:dyDescent="0.25">
      <c r="A17" s="985" t="str">
        <f>Inek2022A3[ZPD2]</f>
        <v>ZP02.19</v>
      </c>
      <c r="B17" s="985" t="str">
        <f>Inek2022A3[OPSKode]</f>
        <v>6-001.3j</v>
      </c>
      <c r="C17" s="986">
        <f>Inek2022A3[Betrag2]</f>
        <v>213.44</v>
      </c>
      <c r="D17" s="987" t="s">
        <v>644</v>
      </c>
      <c r="E17" s="988" t="s">
        <v>645</v>
      </c>
      <c r="F17" s="989" t="s">
        <v>662</v>
      </c>
      <c r="G17" s="990" t="s">
        <v>663</v>
      </c>
      <c r="H17" s="991" t="s">
        <v>664</v>
      </c>
      <c r="I17" s="993">
        <v>213.44</v>
      </c>
    </row>
    <row r="18" spans="1:9" x14ac:dyDescent="0.25">
      <c r="A18" s="985"/>
      <c r="B18" s="985"/>
      <c r="C18" s="986"/>
      <c r="D18" s="987" t="s">
        <v>665</v>
      </c>
      <c r="E18" s="988" t="s">
        <v>3258</v>
      </c>
      <c r="F18" s="989"/>
      <c r="G18" s="990"/>
      <c r="H18" s="991" t="s">
        <v>667</v>
      </c>
      <c r="I18" s="992"/>
    </row>
    <row r="19" spans="1:9" x14ac:dyDescent="0.25">
      <c r="A19" s="985" t="str">
        <f>Inek2022A3[ZPD2]</f>
        <v>ZP04.02</v>
      </c>
      <c r="B19" s="985" t="str">
        <f>Inek2022A3[OPSKode]</f>
        <v>8-812.53</v>
      </c>
      <c r="C19" s="986">
        <f>Inek2022A3[Betrag2]</f>
        <v>859.14</v>
      </c>
      <c r="D19" s="987" t="s">
        <v>665</v>
      </c>
      <c r="E19" s="988" t="s">
        <v>3258</v>
      </c>
      <c r="F19" s="989" t="s">
        <v>668</v>
      </c>
      <c r="G19" s="990" t="s">
        <v>669</v>
      </c>
      <c r="H19" s="991" t="s">
        <v>670</v>
      </c>
      <c r="I19" s="993">
        <v>859.14</v>
      </c>
    </row>
    <row r="20" spans="1:9" x14ac:dyDescent="0.25">
      <c r="A20" s="985" t="str">
        <f>Inek2022A3[ZPD2]</f>
        <v>ZP04.03</v>
      </c>
      <c r="B20" s="985" t="str">
        <f>Inek2022A3[OPSKode]</f>
        <v>8-812.54</v>
      </c>
      <c r="C20" s="986">
        <f>Inek2022A3[Betrag2]</f>
        <v>1087.02</v>
      </c>
      <c r="D20" s="987" t="s">
        <v>665</v>
      </c>
      <c r="E20" s="988" t="s">
        <v>3258</v>
      </c>
      <c r="F20" s="989" t="s">
        <v>671</v>
      </c>
      <c r="G20" s="990" t="s">
        <v>672</v>
      </c>
      <c r="H20" s="991" t="s">
        <v>673</v>
      </c>
      <c r="I20" s="993">
        <v>1087.02</v>
      </c>
    </row>
    <row r="21" spans="1:9" x14ac:dyDescent="0.25">
      <c r="A21" s="985" t="str">
        <f>Inek2022A3[ZPD2]</f>
        <v>ZP04.04</v>
      </c>
      <c r="B21" s="985" t="str">
        <f>Inek2022A3[OPSKode]</f>
        <v>8-812.55</v>
      </c>
      <c r="C21" s="986">
        <f>Inek2022A3[Betrag2]</f>
        <v>1311.92</v>
      </c>
      <c r="D21" s="987" t="s">
        <v>665</v>
      </c>
      <c r="E21" s="988" t="s">
        <v>3258</v>
      </c>
      <c r="F21" s="989" t="s">
        <v>674</v>
      </c>
      <c r="G21" s="990" t="s">
        <v>675</v>
      </c>
      <c r="H21" s="991" t="s">
        <v>676</v>
      </c>
      <c r="I21" s="993">
        <v>1311.92</v>
      </c>
    </row>
    <row r="22" spans="1:9" x14ac:dyDescent="0.25">
      <c r="A22" s="985" t="str">
        <f>Inek2022A3[ZPD2]</f>
        <v>ZP04.05</v>
      </c>
      <c r="B22" s="985" t="str">
        <f>Inek2022A3[OPSKode]</f>
        <v>8-812.56</v>
      </c>
      <c r="C22" s="986">
        <f>Inek2022A3[Betrag2]</f>
        <v>1536.82</v>
      </c>
      <c r="D22" s="987" t="s">
        <v>665</v>
      </c>
      <c r="E22" s="988" t="s">
        <v>3258</v>
      </c>
      <c r="F22" s="989" t="s">
        <v>677</v>
      </c>
      <c r="G22" s="990" t="s">
        <v>678</v>
      </c>
      <c r="H22" s="991" t="s">
        <v>679</v>
      </c>
      <c r="I22" s="993">
        <v>1536.82</v>
      </c>
    </row>
    <row r="23" spans="1:9" x14ac:dyDescent="0.25">
      <c r="A23" s="985" t="str">
        <f>Inek2022A3[ZPD2]</f>
        <v>ZP04.06</v>
      </c>
      <c r="B23" s="985" t="str">
        <f>Inek2022A3[OPSKode]</f>
        <v>8-812.57</v>
      </c>
      <c r="C23" s="986">
        <f>Inek2022A3[Betrag2]</f>
        <v>1761.72</v>
      </c>
      <c r="D23" s="987" t="s">
        <v>665</v>
      </c>
      <c r="E23" s="988" t="s">
        <v>3258</v>
      </c>
      <c r="F23" s="989" t="s">
        <v>680</v>
      </c>
      <c r="G23" s="990" t="s">
        <v>681</v>
      </c>
      <c r="H23" s="991" t="s">
        <v>682</v>
      </c>
      <c r="I23" s="993">
        <v>1761.72</v>
      </c>
    </row>
    <row r="24" spans="1:9" x14ac:dyDescent="0.25">
      <c r="A24" s="985" t="str">
        <f>Inek2022A3[ZPD2]</f>
        <v>ZP04.07</v>
      </c>
      <c r="B24" s="985" t="str">
        <f>Inek2022A3[OPSKode]</f>
        <v>8-812.58</v>
      </c>
      <c r="C24" s="986">
        <f>Inek2022A3[Betrag2]</f>
        <v>1986.62</v>
      </c>
      <c r="D24" s="987" t="s">
        <v>665</v>
      </c>
      <c r="E24" s="988" t="s">
        <v>3258</v>
      </c>
      <c r="F24" s="989" t="s">
        <v>683</v>
      </c>
      <c r="G24" s="990" t="s">
        <v>684</v>
      </c>
      <c r="H24" s="991" t="s">
        <v>685</v>
      </c>
      <c r="I24" s="993">
        <v>1986.62</v>
      </c>
    </row>
    <row r="25" spans="1:9" x14ac:dyDescent="0.25">
      <c r="A25" s="985" t="str">
        <f>Inek2022A3[ZPD2]</f>
        <v>ZP04.08</v>
      </c>
      <c r="B25" s="985" t="str">
        <f>Inek2022A3[OPSKode]</f>
        <v>8-812.59</v>
      </c>
      <c r="C25" s="986">
        <f>Inek2022A3[Betrag2]</f>
        <v>2211.52</v>
      </c>
      <c r="D25" s="987" t="s">
        <v>665</v>
      </c>
      <c r="E25" s="988" t="s">
        <v>3258</v>
      </c>
      <c r="F25" s="989" t="s">
        <v>686</v>
      </c>
      <c r="G25" s="990" t="s">
        <v>687</v>
      </c>
      <c r="H25" s="991" t="s">
        <v>688</v>
      </c>
      <c r="I25" s="993">
        <v>2211.52</v>
      </c>
    </row>
    <row r="26" spans="1:9" x14ac:dyDescent="0.25">
      <c r="A26" s="985" t="str">
        <f>Inek2022A3[ZPD2]</f>
        <v>ZP04.09</v>
      </c>
      <c r="B26" s="985" t="str">
        <f>Inek2022A3[OPSKode]</f>
        <v>8-812.5a</v>
      </c>
      <c r="C26" s="986">
        <f>Inek2022A3[Betrag2]</f>
        <v>2736.28</v>
      </c>
      <c r="D26" s="987" t="s">
        <v>665</v>
      </c>
      <c r="E26" s="988" t="s">
        <v>3258</v>
      </c>
      <c r="F26" s="989" t="s">
        <v>689</v>
      </c>
      <c r="G26" s="990" t="s">
        <v>690</v>
      </c>
      <c r="H26" s="991" t="s">
        <v>691</v>
      </c>
      <c r="I26" s="993">
        <v>2736.28</v>
      </c>
    </row>
    <row r="27" spans="1:9" x14ac:dyDescent="0.25">
      <c r="A27" s="985" t="str">
        <f>Inek2022A3[ZPD2]</f>
        <v>ZP04.10</v>
      </c>
      <c r="B27" s="985" t="str">
        <f>Inek2022A3[OPSKode]</f>
        <v>8-812.5b</v>
      </c>
      <c r="C27" s="986">
        <f>Inek2022A3[Betrag2]</f>
        <v>3860.78</v>
      </c>
      <c r="D27" s="987" t="s">
        <v>665</v>
      </c>
      <c r="E27" s="988" t="s">
        <v>3258</v>
      </c>
      <c r="F27" s="989" t="s">
        <v>692</v>
      </c>
      <c r="G27" s="990" t="s">
        <v>693</v>
      </c>
      <c r="H27" s="991" t="s">
        <v>694</v>
      </c>
      <c r="I27" s="993">
        <v>3860.78</v>
      </c>
    </row>
    <row r="28" spans="1:9" x14ac:dyDescent="0.25">
      <c r="A28" s="985" t="str">
        <f>Inek2022A3[ZPD2]</f>
        <v>ZP04.11</v>
      </c>
      <c r="B28" s="985" t="str">
        <f>Inek2022A3[OPSKode]</f>
        <v>8-812.5c</v>
      </c>
      <c r="C28" s="986">
        <f>Inek2022A3[Betrag2]</f>
        <v>4985.28</v>
      </c>
      <c r="D28" s="987" t="s">
        <v>665</v>
      </c>
      <c r="E28" s="988" t="s">
        <v>3258</v>
      </c>
      <c r="F28" s="989" t="s">
        <v>695</v>
      </c>
      <c r="G28" s="990" t="s">
        <v>696</v>
      </c>
      <c r="H28" s="991" t="s">
        <v>697</v>
      </c>
      <c r="I28" s="993">
        <v>4985.28</v>
      </c>
    </row>
    <row r="29" spans="1:9" x14ac:dyDescent="0.25">
      <c r="A29" s="985" t="str">
        <f>Inek2022A3[ZPD2]</f>
        <v>ZP04.12</v>
      </c>
      <c r="B29" s="985" t="str">
        <f>Inek2022A3[OPSKode]</f>
        <v>8-812.5d</v>
      </c>
      <c r="C29" s="986">
        <f>Inek2022A3[Betrag2]</f>
        <v>6109.78</v>
      </c>
      <c r="D29" s="987" t="s">
        <v>665</v>
      </c>
      <c r="E29" s="988" t="s">
        <v>3258</v>
      </c>
      <c r="F29" s="989" t="s">
        <v>698</v>
      </c>
      <c r="G29" s="990" t="s">
        <v>699</v>
      </c>
      <c r="H29" s="991" t="s">
        <v>700</v>
      </c>
      <c r="I29" s="993">
        <v>6109.78</v>
      </c>
    </row>
    <row r="30" spans="1:9" x14ac:dyDescent="0.25">
      <c r="A30" s="985" t="str">
        <f>Inek2022A3[ZPD2]</f>
        <v>ZP04.13</v>
      </c>
      <c r="B30" s="985"/>
      <c r="C30" s="986" t="s">
        <v>3352</v>
      </c>
      <c r="D30" s="987" t="s">
        <v>665</v>
      </c>
      <c r="E30" s="988" t="s">
        <v>3258</v>
      </c>
      <c r="F30" s="989" t="s">
        <v>702</v>
      </c>
      <c r="G30" s="990"/>
      <c r="H30" s="991" t="s">
        <v>703</v>
      </c>
      <c r="I30" s="993"/>
    </row>
    <row r="31" spans="1:9" x14ac:dyDescent="0.25">
      <c r="A31" s="985" t="str">
        <f>Inek2022A3[ZPD2]</f>
        <v>ZP04.14</v>
      </c>
      <c r="B31" s="985" t="str">
        <f>Inek2022A3[OPSKode]</f>
        <v>8-812.5f</v>
      </c>
      <c r="C31" s="986">
        <f>Inek2022A3[Betrag2]</f>
        <v>7421.7</v>
      </c>
      <c r="D31" s="987" t="s">
        <v>665</v>
      </c>
      <c r="E31" s="988" t="s">
        <v>3258</v>
      </c>
      <c r="F31" s="989" t="s">
        <v>704</v>
      </c>
      <c r="G31" s="990" t="s">
        <v>705</v>
      </c>
      <c r="H31" s="991" t="s">
        <v>706</v>
      </c>
      <c r="I31" s="993">
        <v>7421.7</v>
      </c>
    </row>
    <row r="32" spans="1:9" x14ac:dyDescent="0.25">
      <c r="A32" s="985" t="str">
        <f>Inek2022A3[ZPD2]</f>
        <v>ZP04.15</v>
      </c>
      <c r="B32" s="985" t="str">
        <f>Inek2022A3[OPSKode]</f>
        <v>8-812.5g</v>
      </c>
      <c r="C32" s="986">
        <f>Inek2022A3[Betrag2]</f>
        <v>9670.7000000000007</v>
      </c>
      <c r="D32" s="987" t="s">
        <v>665</v>
      </c>
      <c r="E32" s="988" t="s">
        <v>3258</v>
      </c>
      <c r="F32" s="989" t="s">
        <v>707</v>
      </c>
      <c r="G32" s="990" t="s">
        <v>708</v>
      </c>
      <c r="H32" s="991" t="s">
        <v>709</v>
      </c>
      <c r="I32" s="993">
        <v>9670.7000000000007</v>
      </c>
    </row>
    <row r="33" spans="1:9" x14ac:dyDescent="0.25">
      <c r="A33" s="985" t="str">
        <f>Inek2022A3[ZPD2]</f>
        <v>ZP04.16</v>
      </c>
      <c r="B33" s="985" t="str">
        <f>Inek2022A3[OPSKode]</f>
        <v>8-812.5h</v>
      </c>
      <c r="C33" s="986">
        <f>Inek2022A3[Betrag2]</f>
        <v>11919.7</v>
      </c>
      <c r="D33" s="987" t="s">
        <v>665</v>
      </c>
      <c r="E33" s="988" t="s">
        <v>3258</v>
      </c>
      <c r="F33" s="989" t="s">
        <v>710</v>
      </c>
      <c r="G33" s="990" t="s">
        <v>711</v>
      </c>
      <c r="H33" s="991" t="s">
        <v>712</v>
      </c>
      <c r="I33" s="993">
        <v>11919.7</v>
      </c>
    </row>
    <row r="34" spans="1:9" x14ac:dyDescent="0.25">
      <c r="A34" s="985" t="str">
        <f>Inek2022A3[ZPD2]</f>
        <v>ZP04.17</v>
      </c>
      <c r="B34" s="985" t="str">
        <f>Inek2022A3[OPSKode]</f>
        <v>8-812.5j</v>
      </c>
      <c r="C34" s="986">
        <f>Inek2022A3[Betrag2]</f>
        <v>14730.95</v>
      </c>
      <c r="D34" s="987" t="s">
        <v>665</v>
      </c>
      <c r="E34" s="988" t="s">
        <v>3258</v>
      </c>
      <c r="F34" s="989" t="s">
        <v>713</v>
      </c>
      <c r="G34" s="990" t="s">
        <v>714</v>
      </c>
      <c r="H34" s="991" t="s">
        <v>715</v>
      </c>
      <c r="I34" s="993">
        <v>14730.95</v>
      </c>
    </row>
    <row r="35" spans="1:9" x14ac:dyDescent="0.25">
      <c r="A35" s="985" t="str">
        <f>Inek2022A3[ZPD2]</f>
        <v>ZP04.18</v>
      </c>
      <c r="B35" s="985" t="str">
        <f>Inek2022A3[OPSKode]</f>
        <v>8-812.5k</v>
      </c>
      <c r="C35" s="986">
        <f>Inek2022A3[Betrag2]</f>
        <v>19228.95</v>
      </c>
      <c r="D35" s="987" t="s">
        <v>665</v>
      </c>
      <c r="E35" s="988" t="s">
        <v>3258</v>
      </c>
      <c r="F35" s="989" t="s">
        <v>716</v>
      </c>
      <c r="G35" s="990" t="s">
        <v>717</v>
      </c>
      <c r="H35" s="991" t="s">
        <v>718</v>
      </c>
      <c r="I35" s="993">
        <v>19228.95</v>
      </c>
    </row>
    <row r="36" spans="1:9" x14ac:dyDescent="0.25">
      <c r="A36" s="985" t="str">
        <f>Inek2022A3[ZPD2]</f>
        <v>ZP04.19</v>
      </c>
      <c r="B36" s="985" t="str">
        <f>Inek2022A3[OPSKode]</f>
        <v>8-812.5m</v>
      </c>
      <c r="C36" s="986">
        <f>Inek2022A3[Betrag2]</f>
        <v>23726.95</v>
      </c>
      <c r="D36" s="987" t="s">
        <v>665</v>
      </c>
      <c r="E36" s="988" t="s">
        <v>3258</v>
      </c>
      <c r="F36" s="989" t="s">
        <v>719</v>
      </c>
      <c r="G36" s="990" t="s">
        <v>720</v>
      </c>
      <c r="H36" s="991" t="s">
        <v>721</v>
      </c>
      <c r="I36" s="993">
        <v>23726.95</v>
      </c>
    </row>
    <row r="37" spans="1:9" x14ac:dyDescent="0.25">
      <c r="A37" s="985" t="str">
        <f>Inek2022A3[ZPD2]</f>
        <v>ZP04.20</v>
      </c>
      <c r="B37" s="985" t="str">
        <f>Inek2022A3[OPSKode]</f>
        <v>8-812.5n</v>
      </c>
      <c r="C37" s="986">
        <f>Inek2022A3[Betrag2]</f>
        <v>28224.95</v>
      </c>
      <c r="D37" s="987" t="s">
        <v>665</v>
      </c>
      <c r="E37" s="988" t="s">
        <v>3258</v>
      </c>
      <c r="F37" s="989" t="s">
        <v>722</v>
      </c>
      <c r="G37" s="990" t="s">
        <v>723</v>
      </c>
      <c r="H37" s="991" t="s">
        <v>724</v>
      </c>
      <c r="I37" s="993">
        <v>28224.95</v>
      </c>
    </row>
    <row r="38" spans="1:9" x14ac:dyDescent="0.25">
      <c r="A38" s="985" t="str">
        <f>Inek2022A3[ZPD2]</f>
        <v>ZP04.21</v>
      </c>
      <c r="B38" s="985" t="str">
        <f>Inek2022A3[OPSKode]</f>
        <v>8-812.5p</v>
      </c>
      <c r="C38" s="986">
        <f>Inek2022A3[Betrag2]</f>
        <v>32722.95</v>
      </c>
      <c r="D38" s="987" t="s">
        <v>665</v>
      </c>
      <c r="E38" s="988" t="s">
        <v>3258</v>
      </c>
      <c r="F38" s="989" t="s">
        <v>725</v>
      </c>
      <c r="G38" s="990" t="s">
        <v>726</v>
      </c>
      <c r="H38" s="991" t="s">
        <v>727</v>
      </c>
      <c r="I38" s="993">
        <v>32722.95</v>
      </c>
    </row>
    <row r="39" spans="1:9" x14ac:dyDescent="0.25">
      <c r="A39" s="985" t="str">
        <f>Inek2022A3[ZPD2]</f>
        <v>ZP04.22</v>
      </c>
      <c r="B39" s="985" t="str">
        <f>Inek2022A3[OPSKode]</f>
        <v>8-812.5q</v>
      </c>
      <c r="C39" s="986">
        <f>Inek2022A3[Betrag2]</f>
        <v>38345.449999999997</v>
      </c>
      <c r="D39" s="987" t="s">
        <v>665</v>
      </c>
      <c r="E39" s="988" t="s">
        <v>3258</v>
      </c>
      <c r="F39" s="989" t="s">
        <v>728</v>
      </c>
      <c r="G39" s="990" t="s">
        <v>729</v>
      </c>
      <c r="H39" s="991" t="s">
        <v>730</v>
      </c>
      <c r="I39" s="993">
        <v>38345.449999999997</v>
      </c>
    </row>
    <row r="40" spans="1:9" x14ac:dyDescent="0.25">
      <c r="A40" s="985" t="str">
        <f>Inek2022A3[ZPD2]</f>
        <v>ZP04.23</v>
      </c>
      <c r="B40" s="985" t="str">
        <f>Inek2022A3[OPSKode]</f>
        <v>8-812.5r</v>
      </c>
      <c r="C40" s="986">
        <f>Inek2022A3[Betrag2]</f>
        <v>47341.45</v>
      </c>
      <c r="D40" s="987" t="s">
        <v>665</v>
      </c>
      <c r="E40" s="988" t="s">
        <v>3258</v>
      </c>
      <c r="F40" s="989" t="s">
        <v>731</v>
      </c>
      <c r="G40" s="990" t="s">
        <v>732</v>
      </c>
      <c r="H40" s="991" t="s">
        <v>733</v>
      </c>
      <c r="I40" s="993">
        <v>47341.45</v>
      </c>
    </row>
    <row r="41" spans="1:9" x14ac:dyDescent="0.25">
      <c r="A41" s="985"/>
      <c r="B41" s="985"/>
      <c r="C41" s="986"/>
      <c r="D41" s="987" t="s">
        <v>734</v>
      </c>
      <c r="E41" s="988" t="s">
        <v>735</v>
      </c>
      <c r="F41" s="989"/>
      <c r="G41" s="990"/>
      <c r="H41" s="991" t="s">
        <v>736</v>
      </c>
      <c r="I41" s="992"/>
    </row>
    <row r="42" spans="1:9" x14ac:dyDescent="0.25">
      <c r="A42" s="985" t="str">
        <f>Inek2022A3[ZPD2]</f>
        <v>ZP07.01</v>
      </c>
      <c r="B42" s="985" t="str">
        <f>Inek2022A3[OPSKode]</f>
        <v>8-810.g1</v>
      </c>
      <c r="C42" s="986">
        <f>Inek2022A3[Betrag2]</f>
        <v>145</v>
      </c>
      <c r="D42" s="987" t="s">
        <v>734</v>
      </c>
      <c r="E42" s="988" t="s">
        <v>735</v>
      </c>
      <c r="F42" s="989" t="s">
        <v>737</v>
      </c>
      <c r="G42" s="990" t="s">
        <v>738</v>
      </c>
      <c r="H42" s="991" t="s">
        <v>739</v>
      </c>
      <c r="I42" s="993">
        <v>145</v>
      </c>
    </row>
    <row r="43" spans="1:9" x14ac:dyDescent="0.25">
      <c r="A43" s="985" t="str">
        <f>Inek2022A3[ZPD2]</f>
        <v>ZP07.02</v>
      </c>
      <c r="B43" s="985" t="str">
        <f>Inek2022A3[OPSKode]</f>
        <v>8-810.g2</v>
      </c>
      <c r="C43" s="986">
        <f>Inek2022A3[Betrag2]</f>
        <v>232</v>
      </c>
      <c r="D43" s="987" t="s">
        <v>734</v>
      </c>
      <c r="E43" s="988" t="s">
        <v>735</v>
      </c>
      <c r="F43" s="989" t="s">
        <v>740</v>
      </c>
      <c r="G43" s="990" t="s">
        <v>741</v>
      </c>
      <c r="H43" s="991" t="s">
        <v>742</v>
      </c>
      <c r="I43" s="993">
        <v>232</v>
      </c>
    </row>
    <row r="44" spans="1:9" x14ac:dyDescent="0.25">
      <c r="A44" s="985" t="str">
        <f>Inek2022A3[ZPD2]</f>
        <v>ZP07.03</v>
      </c>
      <c r="B44" s="985" t="str">
        <f>Inek2022A3[OPSKode]</f>
        <v>8-810.g3</v>
      </c>
      <c r="C44" s="986">
        <f>Inek2022A3[Betrag2]</f>
        <v>328.67</v>
      </c>
      <c r="D44" s="987" t="s">
        <v>734</v>
      </c>
      <c r="E44" s="988" t="s">
        <v>735</v>
      </c>
      <c r="F44" s="989" t="s">
        <v>743</v>
      </c>
      <c r="G44" s="990" t="s">
        <v>744</v>
      </c>
      <c r="H44" s="991" t="s">
        <v>745</v>
      </c>
      <c r="I44" s="993">
        <v>328.67</v>
      </c>
    </row>
    <row r="45" spans="1:9" x14ac:dyDescent="0.25">
      <c r="A45" s="985" t="str">
        <f>Inek2022A3[ZPD2]</f>
        <v>ZP07.04</v>
      </c>
      <c r="B45" s="985" t="str">
        <f>Inek2022A3[OPSKode]</f>
        <v>8-810.g4</v>
      </c>
      <c r="C45" s="986">
        <f>Inek2022A3[Betrag2]</f>
        <v>464</v>
      </c>
      <c r="D45" s="987" t="s">
        <v>734</v>
      </c>
      <c r="E45" s="988" t="s">
        <v>735</v>
      </c>
      <c r="F45" s="989" t="s">
        <v>746</v>
      </c>
      <c r="G45" s="990" t="s">
        <v>747</v>
      </c>
      <c r="H45" s="991" t="s">
        <v>748</v>
      </c>
      <c r="I45" s="993">
        <v>464</v>
      </c>
    </row>
    <row r="46" spans="1:9" x14ac:dyDescent="0.25">
      <c r="A46" s="985" t="str">
        <f>Inek2022A3[ZPD2]</f>
        <v>ZP07.05</v>
      </c>
      <c r="B46" s="985" t="str">
        <f>Inek2022A3[OPSKode]</f>
        <v>8-810.g5</v>
      </c>
      <c r="C46" s="986">
        <f>Inek2022A3[Betrag2]</f>
        <v>676.67</v>
      </c>
      <c r="D46" s="987" t="s">
        <v>734</v>
      </c>
      <c r="E46" s="988" t="s">
        <v>735</v>
      </c>
      <c r="F46" s="989" t="s">
        <v>749</v>
      </c>
      <c r="G46" s="990" t="s">
        <v>750</v>
      </c>
      <c r="H46" s="991" t="s">
        <v>751</v>
      </c>
      <c r="I46" s="993">
        <v>676.67</v>
      </c>
    </row>
    <row r="47" spans="1:9" x14ac:dyDescent="0.25">
      <c r="A47" s="985" t="str">
        <f>Inek2022A3[ZPD2]</f>
        <v>ZP07.06</v>
      </c>
      <c r="B47" s="985" t="str">
        <f>Inek2022A3[OPSKode]</f>
        <v>8-810.g6</v>
      </c>
      <c r="C47" s="986">
        <f>Inek2022A3[Betrag2]</f>
        <v>966.67</v>
      </c>
      <c r="D47" s="987" t="s">
        <v>734</v>
      </c>
      <c r="E47" s="988" t="s">
        <v>735</v>
      </c>
      <c r="F47" s="989" t="s">
        <v>752</v>
      </c>
      <c r="G47" s="990" t="s">
        <v>753</v>
      </c>
      <c r="H47" s="991" t="s">
        <v>754</v>
      </c>
      <c r="I47" s="993">
        <v>966.67</v>
      </c>
    </row>
    <row r="48" spans="1:9" x14ac:dyDescent="0.25">
      <c r="A48" s="985" t="str">
        <f>Inek2022A3[ZPD2]</f>
        <v>ZP07.07</v>
      </c>
      <c r="B48" s="985" t="str">
        <f>Inek2022A3[OPSKode]</f>
        <v>8-810.g7</v>
      </c>
      <c r="C48" s="986">
        <f>Inek2022A3[Betrag2]</f>
        <v>1256.67</v>
      </c>
      <c r="D48" s="987" t="s">
        <v>734</v>
      </c>
      <c r="E48" s="988" t="s">
        <v>735</v>
      </c>
      <c r="F48" s="989" t="s">
        <v>755</v>
      </c>
      <c r="G48" s="990" t="s">
        <v>756</v>
      </c>
      <c r="H48" s="991" t="s">
        <v>757</v>
      </c>
      <c r="I48" s="993">
        <v>1256.67</v>
      </c>
    </row>
    <row r="49" spans="1:9" x14ac:dyDescent="0.25">
      <c r="A49" s="985" t="str">
        <f>Inek2022A3[ZPD2]</f>
        <v>ZP07.08</v>
      </c>
      <c r="B49" s="985" t="str">
        <f>Inek2022A3[OPSKode]</f>
        <v>8-810.g8</v>
      </c>
      <c r="C49" s="986">
        <f>Inek2022A3[Betrag2]</f>
        <v>1546.67</v>
      </c>
      <c r="D49" s="987" t="s">
        <v>734</v>
      </c>
      <c r="E49" s="988" t="s">
        <v>735</v>
      </c>
      <c r="F49" s="989" t="s">
        <v>758</v>
      </c>
      <c r="G49" s="990" t="s">
        <v>759</v>
      </c>
      <c r="H49" s="991" t="s">
        <v>760</v>
      </c>
      <c r="I49" s="993">
        <v>1546.67</v>
      </c>
    </row>
    <row r="50" spans="1:9" x14ac:dyDescent="0.25">
      <c r="A50" s="985" t="str">
        <f>Inek2022A3[ZPD2]</f>
        <v>ZP07.09</v>
      </c>
      <c r="B50" s="985" t="str">
        <f>Inek2022A3[OPSKode]</f>
        <v>8-810.ga</v>
      </c>
      <c r="C50" s="986">
        <f>Inek2022A3[Betrag2]</f>
        <v>1933.33</v>
      </c>
      <c r="D50" s="987" t="s">
        <v>734</v>
      </c>
      <c r="E50" s="988" t="s">
        <v>735</v>
      </c>
      <c r="F50" s="989" t="s">
        <v>761</v>
      </c>
      <c r="G50" s="990" t="s">
        <v>762</v>
      </c>
      <c r="H50" s="991" t="s">
        <v>763</v>
      </c>
      <c r="I50" s="993">
        <v>1933.33</v>
      </c>
    </row>
    <row r="51" spans="1:9" x14ac:dyDescent="0.25">
      <c r="A51" s="985" t="str">
        <f>Inek2022A3[ZPD2]</f>
        <v>ZP07.10</v>
      </c>
      <c r="B51" s="985" t="str">
        <f>Inek2022A3[OPSKode]</f>
        <v>8-810.gb</v>
      </c>
      <c r="C51" s="986">
        <f>Inek2022A3[Betrag2]</f>
        <v>2513.33</v>
      </c>
      <c r="D51" s="987" t="s">
        <v>734</v>
      </c>
      <c r="E51" s="988" t="s">
        <v>735</v>
      </c>
      <c r="F51" s="989" t="s">
        <v>764</v>
      </c>
      <c r="G51" s="990" t="s">
        <v>765</v>
      </c>
      <c r="H51" s="991" t="s">
        <v>766</v>
      </c>
      <c r="I51" s="993">
        <v>2513.33</v>
      </c>
    </row>
    <row r="52" spans="1:9" x14ac:dyDescent="0.25">
      <c r="A52" s="985" t="str">
        <f>Inek2022A3[ZPD2]</f>
        <v>ZP07.11</v>
      </c>
      <c r="B52" s="985" t="str">
        <f>Inek2022A3[OPSKode]</f>
        <v>8-810.gc</v>
      </c>
      <c r="C52" s="986">
        <f>Inek2022A3[Betrag2]</f>
        <v>3093.33</v>
      </c>
      <c r="D52" s="987" t="s">
        <v>734</v>
      </c>
      <c r="E52" s="988" t="s">
        <v>735</v>
      </c>
      <c r="F52" s="989" t="s">
        <v>767</v>
      </c>
      <c r="G52" s="990" t="s">
        <v>768</v>
      </c>
      <c r="H52" s="991" t="s">
        <v>769</v>
      </c>
      <c r="I52" s="993">
        <v>3093.33</v>
      </c>
    </row>
    <row r="53" spans="1:9" x14ac:dyDescent="0.25">
      <c r="A53" s="985" t="str">
        <f>Inek2022A3[ZPD2]</f>
        <v>ZP07.12</v>
      </c>
      <c r="B53" s="985" t="str">
        <f>Inek2022A3[OPSKode]</f>
        <v>8-810.gd</v>
      </c>
      <c r="C53" s="986">
        <f>Inek2022A3[Betrag2]</f>
        <v>3673.33</v>
      </c>
      <c r="D53" s="987" t="s">
        <v>734</v>
      </c>
      <c r="E53" s="988" t="s">
        <v>735</v>
      </c>
      <c r="F53" s="989" t="s">
        <v>770</v>
      </c>
      <c r="G53" s="990" t="s">
        <v>771</v>
      </c>
      <c r="H53" s="991" t="s">
        <v>772</v>
      </c>
      <c r="I53" s="993">
        <v>3673.33</v>
      </c>
    </row>
    <row r="54" spans="1:9" x14ac:dyDescent="0.25">
      <c r="A54" s="985" t="str">
        <f>Inek2022A3[ZPD2]</f>
        <v>ZP07.13</v>
      </c>
      <c r="B54" s="985" t="str">
        <f>Inek2022A3[OPSKode]</f>
        <v>8-810.ge</v>
      </c>
      <c r="C54" s="986">
        <f>Inek2022A3[Betrag2]</f>
        <v>4446.67</v>
      </c>
      <c r="D54" s="987" t="s">
        <v>734</v>
      </c>
      <c r="E54" s="988" t="s">
        <v>735</v>
      </c>
      <c r="F54" s="989" t="s">
        <v>773</v>
      </c>
      <c r="G54" s="990" t="s">
        <v>774</v>
      </c>
      <c r="H54" s="991" t="s">
        <v>775</v>
      </c>
      <c r="I54" s="993">
        <v>4446.67</v>
      </c>
    </row>
    <row r="55" spans="1:9" x14ac:dyDescent="0.25">
      <c r="A55" s="985" t="str">
        <f>Inek2022A3[ZPD2]</f>
        <v>ZP07.14</v>
      </c>
      <c r="B55" s="985" t="str">
        <f>Inek2022A3[OPSKode]</f>
        <v>8-810.gf</v>
      </c>
      <c r="C55" s="986">
        <f>Inek2022A3[Betrag2]</f>
        <v>5606.67</v>
      </c>
      <c r="D55" s="987" t="s">
        <v>734</v>
      </c>
      <c r="E55" s="988" t="s">
        <v>735</v>
      </c>
      <c r="F55" s="989" t="s">
        <v>776</v>
      </c>
      <c r="G55" s="990" t="s">
        <v>777</v>
      </c>
      <c r="H55" s="991" t="s">
        <v>778</v>
      </c>
      <c r="I55" s="993">
        <v>5606.67</v>
      </c>
    </row>
    <row r="56" spans="1:9" x14ac:dyDescent="0.25">
      <c r="A56" s="985" t="str">
        <f>Inek2022A3[ZPD2]</f>
        <v>ZP07.15</v>
      </c>
      <c r="B56" s="985" t="str">
        <f>Inek2022A3[OPSKode]</f>
        <v>8-810.gg</v>
      </c>
      <c r="C56" s="986">
        <f>Inek2022A3[Betrag2]</f>
        <v>6766.67</v>
      </c>
      <c r="D56" s="987" t="s">
        <v>734</v>
      </c>
      <c r="E56" s="988" t="s">
        <v>735</v>
      </c>
      <c r="F56" s="989" t="s">
        <v>779</v>
      </c>
      <c r="G56" s="990" t="s">
        <v>780</v>
      </c>
      <c r="H56" s="991" t="s">
        <v>781</v>
      </c>
      <c r="I56" s="993">
        <v>6766.67</v>
      </c>
    </row>
    <row r="57" spans="1:9" x14ac:dyDescent="0.25">
      <c r="A57" s="985" t="str">
        <f>Inek2022A3[ZPD2]</f>
        <v>ZP07.16</v>
      </c>
      <c r="B57" s="985" t="str">
        <f>Inek2022A3[OPSKode]</f>
        <v>8-810.gh</v>
      </c>
      <c r="C57" s="986">
        <f>Inek2022A3[Betrag2]</f>
        <v>7926.67</v>
      </c>
      <c r="D57" s="987" t="s">
        <v>734</v>
      </c>
      <c r="E57" s="988" t="s">
        <v>735</v>
      </c>
      <c r="F57" s="989" t="s">
        <v>782</v>
      </c>
      <c r="G57" s="990" t="s">
        <v>783</v>
      </c>
      <c r="H57" s="991" t="s">
        <v>784</v>
      </c>
      <c r="I57" s="993">
        <v>7926.67</v>
      </c>
    </row>
    <row r="58" spans="1:9" x14ac:dyDescent="0.25">
      <c r="A58" s="985" t="str">
        <f>Inek2022A3[ZPD2]</f>
        <v>ZP07.17</v>
      </c>
      <c r="B58" s="985" t="str">
        <f>Inek2022A3[OPSKode]</f>
        <v>8-810.gj</v>
      </c>
      <c r="C58" s="986">
        <f>Inek2022A3[Betrag2]</f>
        <v>9086.67</v>
      </c>
      <c r="D58" s="987" t="s">
        <v>734</v>
      </c>
      <c r="E58" s="988" t="s">
        <v>735</v>
      </c>
      <c r="F58" s="989" t="s">
        <v>785</v>
      </c>
      <c r="G58" s="990" t="s">
        <v>786</v>
      </c>
      <c r="H58" s="991" t="s">
        <v>787</v>
      </c>
      <c r="I58" s="993">
        <v>9086.67</v>
      </c>
    </row>
    <row r="59" spans="1:9" x14ac:dyDescent="0.25">
      <c r="A59" s="985"/>
      <c r="B59" s="985"/>
      <c r="C59" s="986"/>
      <c r="D59" s="987" t="s">
        <v>788</v>
      </c>
      <c r="E59" s="988" t="s">
        <v>789</v>
      </c>
      <c r="F59" s="989"/>
      <c r="G59" s="990"/>
      <c r="H59" s="991" t="s">
        <v>790</v>
      </c>
      <c r="I59" s="992"/>
    </row>
    <row r="60" spans="1:9" x14ac:dyDescent="0.25">
      <c r="A60" s="985" t="str">
        <f>Inek2022A3[ZPD2]</f>
        <v>ZP08.01</v>
      </c>
      <c r="B60" s="985" t="str">
        <f>Inek2022A3[OPSKode]</f>
        <v>6-001.80</v>
      </c>
      <c r="C60" s="986">
        <f>Inek2022A3[Betrag2]</f>
        <v>1065.26</v>
      </c>
      <c r="D60" s="987" t="s">
        <v>788</v>
      </c>
      <c r="E60" s="988" t="s">
        <v>789</v>
      </c>
      <c r="F60" s="989" t="s">
        <v>791</v>
      </c>
      <c r="G60" s="990" t="s">
        <v>792</v>
      </c>
      <c r="H60" s="991" t="s">
        <v>793</v>
      </c>
      <c r="I60" s="993">
        <v>1065.26</v>
      </c>
    </row>
    <row r="61" spans="1:9" x14ac:dyDescent="0.25">
      <c r="A61" s="985" t="str">
        <f>Inek2022A3[ZPD2]</f>
        <v>ZP08.02</v>
      </c>
      <c r="B61" s="985" t="str">
        <f>Inek2022A3[OPSKode]</f>
        <v>6-001.81</v>
      </c>
      <c r="C61" s="986">
        <f>Inek2022A3[Betrag2]</f>
        <v>1477.62</v>
      </c>
      <c r="D61" s="987" t="s">
        <v>788</v>
      </c>
      <c r="E61" s="988" t="s">
        <v>789</v>
      </c>
      <c r="F61" s="989" t="s">
        <v>794</v>
      </c>
      <c r="G61" s="990" t="s">
        <v>795</v>
      </c>
      <c r="H61" s="991" t="s">
        <v>796</v>
      </c>
      <c r="I61" s="993">
        <v>1477.62</v>
      </c>
    </row>
    <row r="62" spans="1:9" x14ac:dyDescent="0.25">
      <c r="A62" s="985" t="str">
        <f>Inek2022A3[ZPD2]</f>
        <v>ZP08.03</v>
      </c>
      <c r="B62" s="985" t="str">
        <f>Inek2022A3[OPSKode]</f>
        <v>6-001.82</v>
      </c>
      <c r="C62" s="986">
        <f>Inek2022A3[Betrag2]</f>
        <v>1889.98</v>
      </c>
      <c r="D62" s="987" t="s">
        <v>788</v>
      </c>
      <c r="E62" s="988" t="s">
        <v>789</v>
      </c>
      <c r="F62" s="989" t="s">
        <v>797</v>
      </c>
      <c r="G62" s="990" t="s">
        <v>798</v>
      </c>
      <c r="H62" s="991" t="s">
        <v>799</v>
      </c>
      <c r="I62" s="993">
        <v>1889.98</v>
      </c>
    </row>
    <row r="63" spans="1:9" x14ac:dyDescent="0.25">
      <c r="A63" s="985" t="str">
        <f>Inek2022A3[ZPD2]</f>
        <v>ZP08.04</v>
      </c>
      <c r="B63" s="985" t="str">
        <f>Inek2022A3[OPSKode]</f>
        <v>6-001.83</v>
      </c>
      <c r="C63" s="986">
        <f>Inek2022A3[Betrag2]</f>
        <v>2302.34</v>
      </c>
      <c r="D63" s="987" t="s">
        <v>788</v>
      </c>
      <c r="E63" s="988" t="s">
        <v>789</v>
      </c>
      <c r="F63" s="989" t="s">
        <v>800</v>
      </c>
      <c r="G63" s="990" t="s">
        <v>801</v>
      </c>
      <c r="H63" s="991" t="s">
        <v>802</v>
      </c>
      <c r="I63" s="993">
        <v>2302.34</v>
      </c>
    </row>
    <row r="64" spans="1:9" x14ac:dyDescent="0.25">
      <c r="A64" s="985" t="str">
        <f>Inek2022A3[ZPD2]</f>
        <v>ZP08.05</v>
      </c>
      <c r="B64" s="985" t="str">
        <f>Inek2022A3[OPSKode]</f>
        <v>6-001.84</v>
      </c>
      <c r="C64" s="986">
        <f>Inek2022A3[Betrag2]</f>
        <v>2714.7</v>
      </c>
      <c r="D64" s="987" t="s">
        <v>788</v>
      </c>
      <c r="E64" s="988" t="s">
        <v>789</v>
      </c>
      <c r="F64" s="989" t="s">
        <v>803</v>
      </c>
      <c r="G64" s="990" t="s">
        <v>804</v>
      </c>
      <c r="H64" s="991" t="s">
        <v>805</v>
      </c>
      <c r="I64" s="993">
        <v>2714.7</v>
      </c>
    </row>
    <row r="65" spans="1:9" x14ac:dyDescent="0.25">
      <c r="A65" s="985" t="str">
        <f>Inek2022A3[ZPD2]</f>
        <v>ZP08.06</v>
      </c>
      <c r="B65" s="985" t="str">
        <f>Inek2022A3[OPSKode]</f>
        <v>6-001.85</v>
      </c>
      <c r="C65" s="986">
        <f>Inek2022A3[Betrag2]</f>
        <v>3127.06</v>
      </c>
      <c r="D65" s="987" t="s">
        <v>788</v>
      </c>
      <c r="E65" s="988" t="s">
        <v>789</v>
      </c>
      <c r="F65" s="989" t="s">
        <v>806</v>
      </c>
      <c r="G65" s="990" t="s">
        <v>807</v>
      </c>
      <c r="H65" s="991" t="s">
        <v>808</v>
      </c>
      <c r="I65" s="993">
        <v>3127.06</v>
      </c>
    </row>
    <row r="66" spans="1:9" x14ac:dyDescent="0.25">
      <c r="A66" s="985" t="str">
        <f>Inek2022A3[ZPD2]</f>
        <v>ZP08.07</v>
      </c>
      <c r="B66" s="985" t="str">
        <f>Inek2022A3[OPSKode]</f>
        <v>6-001.86</v>
      </c>
      <c r="C66" s="986">
        <f>Inek2022A3[Betrag2]</f>
        <v>3539.42</v>
      </c>
      <c r="D66" s="987" t="s">
        <v>788</v>
      </c>
      <c r="E66" s="988" t="s">
        <v>789</v>
      </c>
      <c r="F66" s="989" t="s">
        <v>809</v>
      </c>
      <c r="G66" s="990" t="s">
        <v>810</v>
      </c>
      <c r="H66" s="991" t="s">
        <v>811</v>
      </c>
      <c r="I66" s="993">
        <v>3539.42</v>
      </c>
    </row>
    <row r="67" spans="1:9" x14ac:dyDescent="0.25">
      <c r="A67" s="985" t="str">
        <f>Inek2022A3[ZPD2]</f>
        <v>ZP08.08</v>
      </c>
      <c r="B67" s="985" t="str">
        <f>Inek2022A3[OPSKode]</f>
        <v>6-001.87</v>
      </c>
      <c r="C67" s="986">
        <f>Inek2022A3[Betrag2]</f>
        <v>3951.78</v>
      </c>
      <c r="D67" s="987" t="s">
        <v>788</v>
      </c>
      <c r="E67" s="988" t="s">
        <v>789</v>
      </c>
      <c r="F67" s="989" t="s">
        <v>812</v>
      </c>
      <c r="G67" s="990" t="s">
        <v>813</v>
      </c>
      <c r="H67" s="991" t="s">
        <v>814</v>
      </c>
      <c r="I67" s="993">
        <v>3951.78</v>
      </c>
    </row>
    <row r="68" spans="1:9" x14ac:dyDescent="0.25">
      <c r="A68" s="985" t="str">
        <f>Inek2022A3[ZPD2]</f>
        <v>ZP08.09</v>
      </c>
      <c r="B68" s="985" t="str">
        <f>Inek2022A3[OPSKode]</f>
        <v>6-001.88</v>
      </c>
      <c r="C68" s="986">
        <f>Inek2022A3[Betrag2]</f>
        <v>4501.6000000000004</v>
      </c>
      <c r="D68" s="987" t="s">
        <v>788</v>
      </c>
      <c r="E68" s="988" t="s">
        <v>789</v>
      </c>
      <c r="F68" s="989" t="s">
        <v>815</v>
      </c>
      <c r="G68" s="990" t="s">
        <v>816</v>
      </c>
      <c r="H68" s="991" t="s">
        <v>817</v>
      </c>
      <c r="I68" s="993">
        <v>4501.6000000000004</v>
      </c>
    </row>
    <row r="69" spans="1:9" x14ac:dyDescent="0.25">
      <c r="A69" s="985" t="str">
        <f>Inek2022A3[ZPD2]</f>
        <v>ZP08.10</v>
      </c>
      <c r="B69" s="985" t="str">
        <f>Inek2022A3[OPSKode]</f>
        <v>6-001.89</v>
      </c>
      <c r="C69" s="986">
        <f>Inek2022A3[Betrag2]</f>
        <v>5326.32</v>
      </c>
      <c r="D69" s="987" t="s">
        <v>788</v>
      </c>
      <c r="E69" s="988" t="s">
        <v>789</v>
      </c>
      <c r="F69" s="989" t="s">
        <v>818</v>
      </c>
      <c r="G69" s="990" t="s">
        <v>819</v>
      </c>
      <c r="H69" s="991" t="s">
        <v>820</v>
      </c>
      <c r="I69" s="993">
        <v>5326.32</v>
      </c>
    </row>
    <row r="70" spans="1:9" x14ac:dyDescent="0.25">
      <c r="A70" s="985" t="str">
        <f>Inek2022A3[ZPD2]</f>
        <v>ZP08.11</v>
      </c>
      <c r="B70" s="985" t="str">
        <f>Inek2022A3[OPSKode]</f>
        <v>6-001.8a</v>
      </c>
      <c r="C70" s="986">
        <f>Inek2022A3[Betrag2]</f>
        <v>6151.04</v>
      </c>
      <c r="D70" s="987" t="s">
        <v>788</v>
      </c>
      <c r="E70" s="988" t="s">
        <v>789</v>
      </c>
      <c r="F70" s="989" t="s">
        <v>821</v>
      </c>
      <c r="G70" s="990" t="s">
        <v>822</v>
      </c>
      <c r="H70" s="991" t="s">
        <v>823</v>
      </c>
      <c r="I70" s="993">
        <v>6151.04</v>
      </c>
    </row>
    <row r="71" spans="1:9" x14ac:dyDescent="0.25">
      <c r="A71" s="985" t="str">
        <f>Inek2022A3[ZPD2]</f>
        <v>ZP08.12</v>
      </c>
      <c r="B71" s="985" t="str">
        <f>Inek2022A3[OPSKode]</f>
        <v>6-001.8b</v>
      </c>
      <c r="C71" s="986">
        <f>Inek2022A3[Betrag2]</f>
        <v>6975.76</v>
      </c>
      <c r="D71" s="987" t="s">
        <v>788</v>
      </c>
      <c r="E71" s="988" t="s">
        <v>789</v>
      </c>
      <c r="F71" s="989" t="s">
        <v>824</v>
      </c>
      <c r="G71" s="990" t="s">
        <v>825</v>
      </c>
      <c r="H71" s="991" t="s">
        <v>826</v>
      </c>
      <c r="I71" s="993">
        <v>6975.76</v>
      </c>
    </row>
    <row r="72" spans="1:9" x14ac:dyDescent="0.25">
      <c r="A72" s="985" t="str">
        <f>Inek2022A3[ZPD2]</f>
        <v>ZP08.13</v>
      </c>
      <c r="B72" s="985" t="str">
        <f>Inek2022A3[OPSKode]</f>
        <v>6-001.8c</v>
      </c>
      <c r="C72" s="986">
        <f>Inek2022A3[Betrag2]</f>
        <v>7800.48</v>
      </c>
      <c r="D72" s="987" t="s">
        <v>788</v>
      </c>
      <c r="E72" s="988" t="s">
        <v>789</v>
      </c>
      <c r="F72" s="989" t="s">
        <v>827</v>
      </c>
      <c r="G72" s="990" t="s">
        <v>828</v>
      </c>
      <c r="H72" s="991" t="s">
        <v>829</v>
      </c>
      <c r="I72" s="993">
        <v>7800.48</v>
      </c>
    </row>
    <row r="73" spans="1:9" x14ac:dyDescent="0.25">
      <c r="A73" s="985" t="str">
        <f>Inek2022A3[ZPD2]</f>
        <v>ZP08.14</v>
      </c>
      <c r="B73" s="985" t="str">
        <f>Inek2022A3[OPSKode]</f>
        <v>6-001.8d</v>
      </c>
      <c r="C73" s="986">
        <f>Inek2022A3[Betrag2]</f>
        <v>8625.2000000000007</v>
      </c>
      <c r="D73" s="987" t="s">
        <v>788</v>
      </c>
      <c r="E73" s="988" t="s">
        <v>789</v>
      </c>
      <c r="F73" s="989" t="s">
        <v>830</v>
      </c>
      <c r="G73" s="990" t="s">
        <v>831</v>
      </c>
      <c r="H73" s="991" t="s">
        <v>832</v>
      </c>
      <c r="I73" s="993">
        <v>8625.2000000000007</v>
      </c>
    </row>
    <row r="74" spans="1:9" x14ac:dyDescent="0.25">
      <c r="A74" s="985" t="str">
        <f>Inek2022A3[ZPD2]</f>
        <v>ZP08.15</v>
      </c>
      <c r="B74" s="985" t="str">
        <f>Inek2022A3[OPSKode]</f>
        <v>6-001.8e</v>
      </c>
      <c r="C74" s="986">
        <f>Inek2022A3[Betrag2]</f>
        <v>9449.92</v>
      </c>
      <c r="D74" s="987" t="s">
        <v>788</v>
      </c>
      <c r="E74" s="988" t="s">
        <v>789</v>
      </c>
      <c r="F74" s="989" t="s">
        <v>833</v>
      </c>
      <c r="G74" s="990" t="s">
        <v>834</v>
      </c>
      <c r="H74" s="991" t="s">
        <v>835</v>
      </c>
      <c r="I74" s="993">
        <v>9449.92</v>
      </c>
    </row>
    <row r="75" spans="1:9" x14ac:dyDescent="0.25">
      <c r="A75" s="985" t="str">
        <f>Inek2022A3[ZPD2]</f>
        <v>ZP08.16</v>
      </c>
      <c r="B75" s="985" t="str">
        <f>Inek2022A3[OPSKode]</f>
        <v>6-001.8f</v>
      </c>
      <c r="C75" s="986">
        <f>Inek2022A3[Betrag2]</f>
        <v>10274.64</v>
      </c>
      <c r="D75" s="987" t="s">
        <v>788</v>
      </c>
      <c r="E75" s="988" t="s">
        <v>789</v>
      </c>
      <c r="F75" s="989" t="s">
        <v>836</v>
      </c>
      <c r="G75" s="990" t="s">
        <v>837</v>
      </c>
      <c r="H75" s="991" t="s">
        <v>838</v>
      </c>
      <c r="I75" s="993">
        <v>10274.64</v>
      </c>
    </row>
    <row r="76" spans="1:9" x14ac:dyDescent="0.25">
      <c r="A76" s="985" t="str">
        <f>Inek2022A3[ZPD2]</f>
        <v>ZP08.17</v>
      </c>
      <c r="B76" s="985" t="str">
        <f>Inek2022A3[OPSKode]</f>
        <v>6-001.8g</v>
      </c>
      <c r="C76" s="986">
        <f>Inek2022A3[Betrag2]</f>
        <v>11099.36</v>
      </c>
      <c r="D76" s="987" t="s">
        <v>788</v>
      </c>
      <c r="E76" s="988" t="s">
        <v>789</v>
      </c>
      <c r="F76" s="989" t="s">
        <v>839</v>
      </c>
      <c r="G76" s="990" t="s">
        <v>840</v>
      </c>
      <c r="H76" s="991" t="s">
        <v>841</v>
      </c>
      <c r="I76" s="993">
        <v>11099.36</v>
      </c>
    </row>
    <row r="77" spans="1:9" x14ac:dyDescent="0.25">
      <c r="A77" s="985" t="str">
        <f>Inek2022A3[ZPD2]</f>
        <v>ZP08.18</v>
      </c>
      <c r="B77" s="985" t="str">
        <f>Inek2022A3[OPSKode]</f>
        <v>6-001.8h</v>
      </c>
      <c r="C77" s="986">
        <f>Inek2022A3[Betrag2]</f>
        <v>12061.53</v>
      </c>
      <c r="D77" s="987" t="s">
        <v>788</v>
      </c>
      <c r="E77" s="988" t="s">
        <v>789</v>
      </c>
      <c r="F77" s="989" t="s">
        <v>842</v>
      </c>
      <c r="G77" s="990" t="s">
        <v>843</v>
      </c>
      <c r="H77" s="991" t="s">
        <v>844</v>
      </c>
      <c r="I77" s="993">
        <v>12061.53</v>
      </c>
    </row>
    <row r="78" spans="1:9" x14ac:dyDescent="0.25">
      <c r="A78" s="985" t="str">
        <f>Inek2022A3[ZPD2]</f>
        <v>ZP08.19</v>
      </c>
      <c r="B78" s="985" t="str">
        <f>Inek2022A3[OPSKode]</f>
        <v>6-001.8j</v>
      </c>
      <c r="C78" s="986">
        <f>Inek2022A3[Betrag2]</f>
        <v>13298.61</v>
      </c>
      <c r="D78" s="987" t="s">
        <v>788</v>
      </c>
      <c r="E78" s="988" t="s">
        <v>789</v>
      </c>
      <c r="F78" s="989" t="s">
        <v>845</v>
      </c>
      <c r="G78" s="990" t="s">
        <v>846</v>
      </c>
      <c r="H78" s="991" t="s">
        <v>847</v>
      </c>
      <c r="I78" s="993">
        <v>13298.61</v>
      </c>
    </row>
    <row r="79" spans="1:9" x14ac:dyDescent="0.25">
      <c r="A79" s="985" t="str">
        <f>Inek2022A3[ZPD2]</f>
        <v>ZP08.20</v>
      </c>
      <c r="B79" s="985" t="str">
        <f>Inek2022A3[OPSKode]</f>
        <v>6-001.8k</v>
      </c>
      <c r="C79" s="986">
        <f>Inek2022A3[Betrag2]</f>
        <v>14535.69</v>
      </c>
      <c r="D79" s="987" t="s">
        <v>788</v>
      </c>
      <c r="E79" s="988" t="s">
        <v>789</v>
      </c>
      <c r="F79" s="989" t="s">
        <v>848</v>
      </c>
      <c r="G79" s="990" t="s">
        <v>849</v>
      </c>
      <c r="H79" s="991" t="s">
        <v>850</v>
      </c>
      <c r="I79" s="993">
        <v>14535.69</v>
      </c>
    </row>
    <row r="80" spans="1:9" x14ac:dyDescent="0.25">
      <c r="A80" s="985" t="str">
        <f>Inek2022A3[ZPD2]</f>
        <v>ZP08.21</v>
      </c>
      <c r="B80" s="985" t="str">
        <f>Inek2022A3[OPSKode]</f>
        <v>6-001.8m</v>
      </c>
      <c r="C80" s="986">
        <f>Inek2022A3[Betrag2]</f>
        <v>15772.77</v>
      </c>
      <c r="D80" s="987" t="s">
        <v>788</v>
      </c>
      <c r="E80" s="988" t="s">
        <v>789</v>
      </c>
      <c r="F80" s="989" t="s">
        <v>851</v>
      </c>
      <c r="G80" s="990" t="s">
        <v>852</v>
      </c>
      <c r="H80" s="991" t="s">
        <v>853</v>
      </c>
      <c r="I80" s="993">
        <v>15772.77</v>
      </c>
    </row>
    <row r="81" spans="1:9" x14ac:dyDescent="0.25">
      <c r="A81" s="985" t="str">
        <f>Inek2022A3[ZPD2]</f>
        <v>ZP08.22</v>
      </c>
      <c r="B81" s="985" t="str">
        <f>Inek2022A3[OPSKode]</f>
        <v>6-001.8n</v>
      </c>
      <c r="C81" s="986">
        <f>Inek2022A3[Betrag2]</f>
        <v>17009.849999999999</v>
      </c>
      <c r="D81" s="987" t="s">
        <v>788</v>
      </c>
      <c r="E81" s="988" t="s">
        <v>789</v>
      </c>
      <c r="F81" s="989" t="s">
        <v>854</v>
      </c>
      <c r="G81" s="990" t="s">
        <v>855</v>
      </c>
      <c r="H81" s="991" t="s">
        <v>856</v>
      </c>
      <c r="I81" s="993">
        <v>17009.849999999999</v>
      </c>
    </row>
    <row r="82" spans="1:9" x14ac:dyDescent="0.25">
      <c r="A82" s="985"/>
      <c r="B82" s="985"/>
      <c r="C82" s="986"/>
      <c r="D82" s="987" t="s">
        <v>857</v>
      </c>
      <c r="E82" s="988" t="s">
        <v>858</v>
      </c>
      <c r="F82" s="989"/>
      <c r="G82" s="990"/>
      <c r="H82" s="991" t="s">
        <v>859</v>
      </c>
      <c r="I82" s="992"/>
    </row>
    <row r="83" spans="1:9" x14ac:dyDescent="0.25">
      <c r="A83" s="985" t="str">
        <f>Inek2022A3[ZPD2]</f>
        <v>ZP10.01</v>
      </c>
      <c r="B83" s="985" t="str">
        <f>Inek2022A3[OPSKode]</f>
        <v>6-001.a0</v>
      </c>
      <c r="C83" s="986">
        <f>Inek2022A3[Betrag2]</f>
        <v>718.73</v>
      </c>
      <c r="D83" s="987" t="s">
        <v>857</v>
      </c>
      <c r="E83" s="988" t="s">
        <v>858</v>
      </c>
      <c r="F83" s="989" t="s">
        <v>860</v>
      </c>
      <c r="G83" s="990" t="s">
        <v>861</v>
      </c>
      <c r="H83" s="991" t="s">
        <v>862</v>
      </c>
      <c r="I83" s="993">
        <v>718.73</v>
      </c>
    </row>
    <row r="84" spans="1:9" x14ac:dyDescent="0.25">
      <c r="A84" s="985" t="str">
        <f>Inek2022A3[ZPD2]</f>
        <v>ZP10.02</v>
      </c>
      <c r="B84" s="985" t="str">
        <f>Inek2022A3[OPSKode]</f>
        <v>6-001.a1</v>
      </c>
      <c r="C84" s="986">
        <f>Inek2022A3[Betrag2]</f>
        <v>972.4</v>
      </c>
      <c r="D84" s="987" t="s">
        <v>857</v>
      </c>
      <c r="E84" s="988" t="s">
        <v>858</v>
      </c>
      <c r="F84" s="989" t="s">
        <v>863</v>
      </c>
      <c r="G84" s="990" t="s">
        <v>864</v>
      </c>
      <c r="H84" s="991" t="s">
        <v>865</v>
      </c>
      <c r="I84" s="993">
        <v>972.4</v>
      </c>
    </row>
    <row r="85" spans="1:9" x14ac:dyDescent="0.25">
      <c r="A85" s="985" t="str">
        <f>Inek2022A3[ZPD2]</f>
        <v>ZP10.03</v>
      </c>
      <c r="B85" s="985" t="str">
        <f>Inek2022A3[OPSKode]</f>
        <v>6-001.a2</v>
      </c>
      <c r="C85" s="986">
        <f>Inek2022A3[Betrag2]</f>
        <v>1226.07</v>
      </c>
      <c r="D85" s="987" t="s">
        <v>857</v>
      </c>
      <c r="E85" s="988" t="s">
        <v>858</v>
      </c>
      <c r="F85" s="989" t="s">
        <v>866</v>
      </c>
      <c r="G85" s="990" t="s">
        <v>867</v>
      </c>
      <c r="H85" s="991" t="s">
        <v>868</v>
      </c>
      <c r="I85" s="993">
        <v>1226.07</v>
      </c>
    </row>
    <row r="86" spans="1:9" x14ac:dyDescent="0.25">
      <c r="A86" s="985" t="str">
        <f>Inek2022A3[ZPD2]</f>
        <v>ZP10.04</v>
      </c>
      <c r="B86" s="985" t="str">
        <f>Inek2022A3[OPSKode]</f>
        <v>6-001.a3</v>
      </c>
      <c r="C86" s="986">
        <f>Inek2022A3[Betrag2]</f>
        <v>1479.74</v>
      </c>
      <c r="D86" s="987" t="s">
        <v>857</v>
      </c>
      <c r="E86" s="988" t="s">
        <v>858</v>
      </c>
      <c r="F86" s="989" t="s">
        <v>869</v>
      </c>
      <c r="G86" s="990" t="s">
        <v>870</v>
      </c>
      <c r="H86" s="991" t="s">
        <v>871</v>
      </c>
      <c r="I86" s="993">
        <v>1479.74</v>
      </c>
    </row>
    <row r="87" spans="1:9" x14ac:dyDescent="0.25">
      <c r="A87" s="985" t="str">
        <f>Inek2022A3[ZPD2]</f>
        <v>ZP10.05</v>
      </c>
      <c r="B87" s="985" t="str">
        <f>Inek2022A3[OPSKode]</f>
        <v>6-001.a4</v>
      </c>
      <c r="C87" s="986">
        <f>Inek2022A3[Betrag2]</f>
        <v>1733.41</v>
      </c>
      <c r="D87" s="987" t="s">
        <v>857</v>
      </c>
      <c r="E87" s="988" t="s">
        <v>858</v>
      </c>
      <c r="F87" s="989" t="s">
        <v>872</v>
      </c>
      <c r="G87" s="990" t="s">
        <v>873</v>
      </c>
      <c r="H87" s="991" t="s">
        <v>874</v>
      </c>
      <c r="I87" s="993">
        <v>1733.41</v>
      </c>
    </row>
    <row r="88" spans="1:9" x14ac:dyDescent="0.25">
      <c r="A88" s="985" t="str">
        <f>Inek2022A3[ZPD2]</f>
        <v>ZP10.06</v>
      </c>
      <c r="B88" s="985" t="str">
        <f>Inek2022A3[OPSKode]</f>
        <v>6-001.a5</v>
      </c>
      <c r="C88" s="986">
        <f>Inek2022A3[Betrag2]</f>
        <v>1987.08</v>
      </c>
      <c r="D88" s="987" t="s">
        <v>857</v>
      </c>
      <c r="E88" s="988" t="s">
        <v>858</v>
      </c>
      <c r="F88" s="989" t="s">
        <v>875</v>
      </c>
      <c r="G88" s="990" t="s">
        <v>876</v>
      </c>
      <c r="H88" s="991" t="s">
        <v>877</v>
      </c>
      <c r="I88" s="993">
        <v>1987.08</v>
      </c>
    </row>
    <row r="89" spans="1:9" x14ac:dyDescent="0.25">
      <c r="A89" s="985" t="str">
        <f>Inek2022A3[ZPD2]</f>
        <v>ZP10.07</v>
      </c>
      <c r="B89" s="985" t="str">
        <f>Inek2022A3[OPSKode]</f>
        <v>6-001.a6</v>
      </c>
      <c r="C89" s="986">
        <f>Inek2022A3[Betrag2]</f>
        <v>2325.31</v>
      </c>
      <c r="D89" s="987" t="s">
        <v>857</v>
      </c>
      <c r="E89" s="988" t="s">
        <v>858</v>
      </c>
      <c r="F89" s="989" t="s">
        <v>878</v>
      </c>
      <c r="G89" s="990" t="s">
        <v>879</v>
      </c>
      <c r="H89" s="991" t="s">
        <v>880</v>
      </c>
      <c r="I89" s="993">
        <v>2325.31</v>
      </c>
    </row>
    <row r="90" spans="1:9" x14ac:dyDescent="0.25">
      <c r="A90" s="985" t="str">
        <f>Inek2022A3[ZPD2]</f>
        <v>ZP10.08</v>
      </c>
      <c r="B90" s="985" t="str">
        <f>Inek2022A3[OPSKode]</f>
        <v>6-001.a7</v>
      </c>
      <c r="C90" s="986">
        <f>Inek2022A3[Betrag2]</f>
        <v>2832.65</v>
      </c>
      <c r="D90" s="987" t="s">
        <v>857</v>
      </c>
      <c r="E90" s="988" t="s">
        <v>858</v>
      </c>
      <c r="F90" s="989" t="s">
        <v>881</v>
      </c>
      <c r="G90" s="990" t="s">
        <v>882</v>
      </c>
      <c r="H90" s="991" t="s">
        <v>883</v>
      </c>
      <c r="I90" s="993">
        <v>2832.65</v>
      </c>
    </row>
    <row r="91" spans="1:9" x14ac:dyDescent="0.25">
      <c r="A91" s="985" t="str">
        <f>Inek2022A3[ZPD2]</f>
        <v>ZP10.09</v>
      </c>
      <c r="B91" s="985" t="str">
        <f>Inek2022A3[OPSKode]</f>
        <v>6-001.a8</v>
      </c>
      <c r="C91" s="986">
        <f>Inek2022A3[Betrag2]</f>
        <v>3339.99</v>
      </c>
      <c r="D91" s="987" t="s">
        <v>857</v>
      </c>
      <c r="E91" s="988" t="s">
        <v>858</v>
      </c>
      <c r="F91" s="989" t="s">
        <v>884</v>
      </c>
      <c r="G91" s="990" t="s">
        <v>885</v>
      </c>
      <c r="H91" s="991" t="s">
        <v>886</v>
      </c>
      <c r="I91" s="993">
        <v>3339.99</v>
      </c>
    </row>
    <row r="92" spans="1:9" x14ac:dyDescent="0.25">
      <c r="A92" s="985" t="str">
        <f>Inek2022A3[ZPD2]</f>
        <v>ZP10.10</v>
      </c>
      <c r="B92" s="985" t="str">
        <f>Inek2022A3[OPSKode]</f>
        <v>6-001.a9</v>
      </c>
      <c r="C92" s="986">
        <f>Inek2022A3[Betrag2]</f>
        <v>3847.33</v>
      </c>
      <c r="D92" s="987" t="s">
        <v>857</v>
      </c>
      <c r="E92" s="988" t="s">
        <v>858</v>
      </c>
      <c r="F92" s="989" t="s">
        <v>887</v>
      </c>
      <c r="G92" s="990" t="s">
        <v>888</v>
      </c>
      <c r="H92" s="991" t="s">
        <v>889</v>
      </c>
      <c r="I92" s="993">
        <v>3847.33</v>
      </c>
    </row>
    <row r="93" spans="1:9" x14ac:dyDescent="0.25">
      <c r="A93" s="985" t="str">
        <f>Inek2022A3[ZPD2]</f>
        <v>ZP10.11</v>
      </c>
      <c r="B93" s="985" t="str">
        <f>Inek2022A3[OPSKode]</f>
        <v>6-001.aa</v>
      </c>
      <c r="C93" s="986">
        <f>Inek2022A3[Betrag2]</f>
        <v>4354.67</v>
      </c>
      <c r="D93" s="987" t="s">
        <v>857</v>
      </c>
      <c r="E93" s="988" t="s">
        <v>858</v>
      </c>
      <c r="F93" s="989" t="s">
        <v>890</v>
      </c>
      <c r="G93" s="990" t="s">
        <v>891</v>
      </c>
      <c r="H93" s="991" t="s">
        <v>892</v>
      </c>
      <c r="I93" s="993">
        <v>4354.67</v>
      </c>
    </row>
    <row r="94" spans="1:9" x14ac:dyDescent="0.25">
      <c r="A94" s="985" t="str">
        <f>Inek2022A3[ZPD2]</f>
        <v>ZP10.12</v>
      </c>
      <c r="B94" s="985" t="str">
        <f>Inek2022A3[OPSKode]</f>
        <v>6-001.ab</v>
      </c>
      <c r="C94" s="986">
        <f>Inek2022A3[Betrag2]</f>
        <v>4946.57</v>
      </c>
      <c r="D94" s="987" t="s">
        <v>857</v>
      </c>
      <c r="E94" s="988" t="s">
        <v>858</v>
      </c>
      <c r="F94" s="989" t="s">
        <v>893</v>
      </c>
      <c r="G94" s="990" t="s">
        <v>894</v>
      </c>
      <c r="H94" s="991" t="s">
        <v>895</v>
      </c>
      <c r="I94" s="993">
        <v>4946.57</v>
      </c>
    </row>
    <row r="95" spans="1:9" x14ac:dyDescent="0.25">
      <c r="A95" s="985" t="str">
        <f>Inek2022A3[ZPD2]</f>
        <v>ZP10.13</v>
      </c>
      <c r="B95" s="985" t="str">
        <f>Inek2022A3[OPSKode]</f>
        <v>6-001.ac</v>
      </c>
      <c r="C95" s="986">
        <f>Inek2022A3[Betrag2]</f>
        <v>5707.58</v>
      </c>
      <c r="D95" s="987" t="s">
        <v>857</v>
      </c>
      <c r="E95" s="988" t="s">
        <v>858</v>
      </c>
      <c r="F95" s="989" t="s">
        <v>896</v>
      </c>
      <c r="G95" s="990" t="s">
        <v>897</v>
      </c>
      <c r="H95" s="991" t="s">
        <v>898</v>
      </c>
      <c r="I95" s="993">
        <v>5707.58</v>
      </c>
    </row>
    <row r="96" spans="1:9" x14ac:dyDescent="0.25">
      <c r="A96" s="985" t="str">
        <f>Inek2022A3[ZPD2]</f>
        <v>ZP10.14</v>
      </c>
      <c r="B96" s="985" t="str">
        <f>Inek2022A3[OPSKode]</f>
        <v>6-001.ad</v>
      </c>
      <c r="C96" s="986">
        <f>Inek2022A3[Betrag2]</f>
        <v>6468.59</v>
      </c>
      <c r="D96" s="987" t="s">
        <v>857</v>
      </c>
      <c r="E96" s="988" t="s">
        <v>858</v>
      </c>
      <c r="F96" s="989" t="s">
        <v>899</v>
      </c>
      <c r="G96" s="990" t="s">
        <v>900</v>
      </c>
      <c r="H96" s="991" t="s">
        <v>901</v>
      </c>
      <c r="I96" s="993">
        <v>6468.59</v>
      </c>
    </row>
    <row r="97" spans="1:9" x14ac:dyDescent="0.25">
      <c r="A97" s="985" t="str">
        <f>Inek2022A3[ZPD2]</f>
        <v>ZP10.15</v>
      </c>
      <c r="B97" s="985" t="str">
        <f>Inek2022A3[OPSKode]</f>
        <v>6-001.ae</v>
      </c>
      <c r="C97" s="986">
        <f>Inek2022A3[Betrag2]</f>
        <v>7229.6</v>
      </c>
      <c r="D97" s="987" t="s">
        <v>857</v>
      </c>
      <c r="E97" s="988" t="s">
        <v>858</v>
      </c>
      <c r="F97" s="989" t="s">
        <v>902</v>
      </c>
      <c r="G97" s="990" t="s">
        <v>903</v>
      </c>
      <c r="H97" s="991" t="s">
        <v>904</v>
      </c>
      <c r="I97" s="993">
        <v>7229.6</v>
      </c>
    </row>
    <row r="98" spans="1:9" x14ac:dyDescent="0.25">
      <c r="A98" s="985" t="str">
        <f>Inek2022A3[ZPD2]</f>
        <v>ZP10.16</v>
      </c>
      <c r="B98" s="985" t="str">
        <f>Inek2022A3[OPSKode]</f>
        <v>6-001.af</v>
      </c>
      <c r="C98" s="986">
        <f>Inek2022A3[Betrag2]</f>
        <v>7990.61</v>
      </c>
      <c r="D98" s="987" t="s">
        <v>857</v>
      </c>
      <c r="E98" s="988" t="s">
        <v>858</v>
      </c>
      <c r="F98" s="989" t="s">
        <v>905</v>
      </c>
      <c r="G98" s="990" t="s">
        <v>906</v>
      </c>
      <c r="H98" s="991" t="s">
        <v>907</v>
      </c>
      <c r="I98" s="993">
        <v>7990.61</v>
      </c>
    </row>
    <row r="99" spans="1:9" x14ac:dyDescent="0.25">
      <c r="A99" s="985" t="str">
        <f>Inek2022A3[ZPD2]</f>
        <v>ZP10.17</v>
      </c>
      <c r="B99" s="985"/>
      <c r="C99" s="986" t="s">
        <v>3353</v>
      </c>
      <c r="D99" s="987" t="s">
        <v>857</v>
      </c>
      <c r="E99" s="988" t="s">
        <v>858</v>
      </c>
      <c r="F99" s="989" t="s">
        <v>909</v>
      </c>
      <c r="G99" s="990"/>
      <c r="H99" s="991" t="s">
        <v>910</v>
      </c>
      <c r="I99" s="993"/>
    </row>
    <row r="100" spans="1:9" x14ac:dyDescent="0.25">
      <c r="A100" s="985" t="str">
        <f>Inek2022A3[ZPD2]</f>
        <v>ZP10.18</v>
      </c>
      <c r="B100" s="985" t="str">
        <f>Inek2022A3[OPSKode]</f>
        <v>6-001.ah</v>
      </c>
      <c r="C100" s="986">
        <f>Inek2022A3[Betrag2]</f>
        <v>9005.2900000000009</v>
      </c>
      <c r="D100" s="987" t="s">
        <v>857</v>
      </c>
      <c r="E100" s="988" t="s">
        <v>858</v>
      </c>
      <c r="F100" s="989" t="s">
        <v>911</v>
      </c>
      <c r="G100" s="990" t="s">
        <v>912</v>
      </c>
      <c r="H100" s="991" t="s">
        <v>913</v>
      </c>
      <c r="I100" s="993">
        <v>9005.2900000000009</v>
      </c>
    </row>
    <row r="101" spans="1:9" x14ac:dyDescent="0.25">
      <c r="A101" s="985" t="str">
        <f>Inek2022A3[ZPD2]</f>
        <v>ZP10.19</v>
      </c>
      <c r="B101" s="985" t="str">
        <f>Inek2022A3[OPSKode]</f>
        <v>6-001.aj</v>
      </c>
      <c r="C101" s="986">
        <f>Inek2022A3[Betrag2]</f>
        <v>10527.31</v>
      </c>
      <c r="D101" s="987" t="s">
        <v>857</v>
      </c>
      <c r="E101" s="988" t="s">
        <v>858</v>
      </c>
      <c r="F101" s="989" t="s">
        <v>914</v>
      </c>
      <c r="G101" s="990" t="s">
        <v>915</v>
      </c>
      <c r="H101" s="991" t="s">
        <v>916</v>
      </c>
      <c r="I101" s="993">
        <v>10527.31</v>
      </c>
    </row>
    <row r="102" spans="1:9" x14ac:dyDescent="0.25">
      <c r="A102" s="985" t="str">
        <f>Inek2022A3[ZPD2]</f>
        <v>ZP10.20</v>
      </c>
      <c r="B102" s="985" t="str">
        <f>Inek2022A3[OPSKode]</f>
        <v>6-001.ak</v>
      </c>
      <c r="C102" s="986">
        <f>Inek2022A3[Betrag2]</f>
        <v>12049.33</v>
      </c>
      <c r="D102" s="987" t="s">
        <v>857</v>
      </c>
      <c r="E102" s="988" t="s">
        <v>858</v>
      </c>
      <c r="F102" s="989" t="s">
        <v>917</v>
      </c>
      <c r="G102" s="990" t="s">
        <v>918</v>
      </c>
      <c r="H102" s="991" t="s">
        <v>919</v>
      </c>
      <c r="I102" s="993">
        <v>12049.33</v>
      </c>
    </row>
    <row r="103" spans="1:9" x14ac:dyDescent="0.25">
      <c r="A103" s="985"/>
      <c r="B103" s="985"/>
      <c r="C103" s="986"/>
      <c r="D103" s="987" t="s">
        <v>920</v>
      </c>
      <c r="E103" s="988" t="s">
        <v>921</v>
      </c>
      <c r="F103" s="989"/>
      <c r="G103" s="990"/>
      <c r="H103" s="991" t="s">
        <v>3216</v>
      </c>
      <c r="I103" s="992"/>
    </row>
    <row r="104" spans="1:9" x14ac:dyDescent="0.25">
      <c r="A104" s="985" t="str">
        <f>Inek2022A3[ZPD2]</f>
        <v>ZP11.01</v>
      </c>
      <c r="B104" s="985" t="str">
        <f>Inek2022A3[OPSKode]</f>
        <v>8-810.q0</v>
      </c>
      <c r="C104" s="986">
        <f>Inek2022A3[Betrag2]</f>
        <v>1681.4</v>
      </c>
      <c r="D104" s="987" t="s">
        <v>920</v>
      </c>
      <c r="E104" s="988" t="s">
        <v>921</v>
      </c>
      <c r="F104" s="989" t="s">
        <v>923</v>
      </c>
      <c r="G104" s="990" t="s">
        <v>924</v>
      </c>
      <c r="H104" s="991" t="s">
        <v>925</v>
      </c>
      <c r="I104" s="993">
        <v>1681.4</v>
      </c>
    </row>
    <row r="105" spans="1:9" x14ac:dyDescent="0.25">
      <c r="A105" s="985" t="str">
        <f>Inek2022A3[ZPD2]</f>
        <v>ZP11.02</v>
      </c>
      <c r="B105" s="985" t="str">
        <f>Inek2022A3[OPSKode]</f>
        <v>8-810.q1</v>
      </c>
      <c r="C105" s="986">
        <f>Inek2022A3[Betrag2]</f>
        <v>3362.8</v>
      </c>
      <c r="D105" s="987" t="s">
        <v>920</v>
      </c>
      <c r="E105" s="988" t="s">
        <v>921</v>
      </c>
      <c r="F105" s="989" t="s">
        <v>926</v>
      </c>
      <c r="G105" s="990" t="s">
        <v>927</v>
      </c>
      <c r="H105" s="991" t="s">
        <v>928</v>
      </c>
      <c r="I105" s="993">
        <v>3362.8</v>
      </c>
    </row>
    <row r="106" spans="1:9" x14ac:dyDescent="0.25">
      <c r="A106" s="985" t="str">
        <f>Inek2022A3[ZPD2]</f>
        <v>ZP11.03</v>
      </c>
      <c r="B106" s="985" t="str">
        <f>Inek2022A3[OPSKode]</f>
        <v>8-810.q2</v>
      </c>
      <c r="C106" s="986">
        <f>Inek2022A3[Betrag2]</f>
        <v>5044.2</v>
      </c>
      <c r="D106" s="987" t="s">
        <v>920</v>
      </c>
      <c r="E106" s="988" t="s">
        <v>921</v>
      </c>
      <c r="F106" s="989" t="s">
        <v>929</v>
      </c>
      <c r="G106" s="990" t="s">
        <v>930</v>
      </c>
      <c r="H106" s="991" t="s">
        <v>931</v>
      </c>
      <c r="I106" s="993">
        <v>5044.2</v>
      </c>
    </row>
    <row r="107" spans="1:9" x14ac:dyDescent="0.25">
      <c r="A107" s="985" t="str">
        <f>Inek2022A3[ZPD2]</f>
        <v>ZP11.04</v>
      </c>
      <c r="B107" s="985" t="str">
        <f>Inek2022A3[OPSKode]</f>
        <v>8-810.q3</v>
      </c>
      <c r="C107" s="986">
        <f>Inek2022A3[Betrag2]</f>
        <v>6725.6</v>
      </c>
      <c r="D107" s="987" t="s">
        <v>920</v>
      </c>
      <c r="E107" s="988" t="s">
        <v>921</v>
      </c>
      <c r="F107" s="989" t="s">
        <v>932</v>
      </c>
      <c r="G107" s="990" t="s">
        <v>933</v>
      </c>
      <c r="H107" s="991" t="s">
        <v>934</v>
      </c>
      <c r="I107" s="993">
        <v>6725.6</v>
      </c>
    </row>
    <row r="108" spans="1:9" x14ac:dyDescent="0.25">
      <c r="A108" s="985" t="str">
        <f>Inek2022A3[ZPD2]</f>
        <v>ZP11.05</v>
      </c>
      <c r="B108" s="985" t="str">
        <f>Inek2022A3[OPSKode]</f>
        <v>8-810.q4</v>
      </c>
      <c r="C108" s="986">
        <f>Inek2022A3[Betrag2]</f>
        <v>8407</v>
      </c>
      <c r="D108" s="987" t="s">
        <v>920</v>
      </c>
      <c r="E108" s="988" t="s">
        <v>921</v>
      </c>
      <c r="F108" s="989" t="s">
        <v>935</v>
      </c>
      <c r="G108" s="990" t="s">
        <v>936</v>
      </c>
      <c r="H108" s="991" t="s">
        <v>937</v>
      </c>
      <c r="I108" s="993">
        <v>8407</v>
      </c>
    </row>
    <row r="109" spans="1:9" x14ac:dyDescent="0.25">
      <c r="A109" s="985" t="str">
        <f>Inek2022A3[ZPD2]</f>
        <v>ZP11.06</v>
      </c>
      <c r="B109" s="985" t="str">
        <f>Inek2022A3[OPSKode]</f>
        <v>8-810.q5</v>
      </c>
      <c r="C109" s="986">
        <f>Inek2022A3[Betrag2]</f>
        <v>10088.4</v>
      </c>
      <c r="D109" s="987" t="s">
        <v>920</v>
      </c>
      <c r="E109" s="988" t="s">
        <v>921</v>
      </c>
      <c r="F109" s="989" t="s">
        <v>938</v>
      </c>
      <c r="G109" s="990" t="s">
        <v>939</v>
      </c>
      <c r="H109" s="991" t="s">
        <v>940</v>
      </c>
      <c r="I109" s="993">
        <v>10088.4</v>
      </c>
    </row>
    <row r="110" spans="1:9" x14ac:dyDescent="0.25">
      <c r="A110" s="985" t="str">
        <f>Inek2022A3[ZPD2]</f>
        <v>ZP11.07</v>
      </c>
      <c r="B110" s="985" t="str">
        <f>Inek2022A3[OPSKode]</f>
        <v>8-810.q6</v>
      </c>
      <c r="C110" s="986">
        <f>Inek2022A3[Betrag2]</f>
        <v>11769.8</v>
      </c>
      <c r="D110" s="987" t="s">
        <v>920</v>
      </c>
      <c r="E110" s="988" t="s">
        <v>921</v>
      </c>
      <c r="F110" s="989" t="s">
        <v>941</v>
      </c>
      <c r="G110" s="990" t="s">
        <v>942</v>
      </c>
      <c r="H110" s="991" t="s">
        <v>943</v>
      </c>
      <c r="I110" s="993">
        <v>11769.8</v>
      </c>
    </row>
    <row r="111" spans="1:9" x14ac:dyDescent="0.25">
      <c r="A111" s="985" t="str">
        <f>Inek2022A3[ZPD2]</f>
        <v>ZP11.08</v>
      </c>
      <c r="B111" s="985" t="str">
        <f>Inek2022A3[OPSKode]</f>
        <v>8-810.q7</v>
      </c>
      <c r="C111" s="986">
        <f>Inek2022A3[Betrag2]</f>
        <v>13451.2</v>
      </c>
      <c r="D111" s="987" t="s">
        <v>920</v>
      </c>
      <c r="E111" s="988" t="s">
        <v>921</v>
      </c>
      <c r="F111" s="989" t="s">
        <v>944</v>
      </c>
      <c r="G111" s="990" t="s">
        <v>945</v>
      </c>
      <c r="H111" s="991" t="s">
        <v>946</v>
      </c>
      <c r="I111" s="993">
        <v>13451.2</v>
      </c>
    </row>
    <row r="112" spans="1:9" x14ac:dyDescent="0.25">
      <c r="A112" s="985" t="str">
        <f>Inek2022A3[ZPD2]</f>
        <v>ZP11.09</v>
      </c>
      <c r="B112" s="985" t="str">
        <f>Inek2022A3[OPSKode]</f>
        <v>8-810.q8</v>
      </c>
      <c r="C112" s="986">
        <f>Inek2022A3[Betrag2]</f>
        <v>15132.6</v>
      </c>
      <c r="D112" s="987" t="s">
        <v>920</v>
      </c>
      <c r="E112" s="988" t="s">
        <v>921</v>
      </c>
      <c r="F112" s="989" t="s">
        <v>947</v>
      </c>
      <c r="G112" s="990" t="s">
        <v>948</v>
      </c>
      <c r="H112" s="991" t="s">
        <v>949</v>
      </c>
      <c r="I112" s="993">
        <v>15132.6</v>
      </c>
    </row>
    <row r="113" spans="1:9" x14ac:dyDescent="0.25">
      <c r="A113" s="985" t="str">
        <f>Inek2022A3[ZPD2]</f>
        <v>ZP11.10</v>
      </c>
      <c r="B113" s="985" t="str">
        <f>Inek2022A3[OPSKode]</f>
        <v>8-810.q9</v>
      </c>
      <c r="C113" s="986">
        <f>Inek2022A3[Betrag2]</f>
        <v>16814</v>
      </c>
      <c r="D113" s="987" t="s">
        <v>920</v>
      </c>
      <c r="E113" s="988" t="s">
        <v>921</v>
      </c>
      <c r="F113" s="989" t="s">
        <v>950</v>
      </c>
      <c r="G113" s="990" t="s">
        <v>951</v>
      </c>
      <c r="H113" s="991" t="s">
        <v>952</v>
      </c>
      <c r="I113" s="993">
        <v>16814</v>
      </c>
    </row>
    <row r="114" spans="1:9" x14ac:dyDescent="0.25">
      <c r="A114" s="985" t="str">
        <f>Inek2022A3[ZPD2]</f>
        <v>ZP11.11</v>
      </c>
      <c r="B114" s="985" t="str">
        <f>Inek2022A3[OPSKode]</f>
        <v>8-810.qa</v>
      </c>
      <c r="C114" s="986">
        <f>Inek2022A3[Betrag2]</f>
        <v>18495.400000000001</v>
      </c>
      <c r="D114" s="987" t="s">
        <v>920</v>
      </c>
      <c r="E114" s="988" t="s">
        <v>921</v>
      </c>
      <c r="F114" s="989" t="s">
        <v>953</v>
      </c>
      <c r="G114" s="990" t="s">
        <v>954</v>
      </c>
      <c r="H114" s="991" t="s">
        <v>955</v>
      </c>
      <c r="I114" s="993">
        <v>18495.400000000001</v>
      </c>
    </row>
    <row r="115" spans="1:9" x14ac:dyDescent="0.25">
      <c r="A115" s="985" t="str">
        <f>Inek2022A3[ZPD2]</f>
        <v>ZP11.12</v>
      </c>
      <c r="B115" s="985" t="str">
        <f>Inek2022A3[OPSKode]</f>
        <v>8-810.qb</v>
      </c>
      <c r="C115" s="986">
        <f>Inek2022A3[Betrag2]</f>
        <v>20176.8</v>
      </c>
      <c r="D115" s="987" t="s">
        <v>920</v>
      </c>
      <c r="E115" s="988" t="s">
        <v>921</v>
      </c>
      <c r="F115" s="989" t="s">
        <v>956</v>
      </c>
      <c r="G115" s="990" t="s">
        <v>957</v>
      </c>
      <c r="H115" s="991" t="s">
        <v>958</v>
      </c>
      <c r="I115" s="993">
        <v>20176.8</v>
      </c>
    </row>
    <row r="116" spans="1:9" x14ac:dyDescent="0.25">
      <c r="A116" s="985" t="str">
        <f>Inek2022A3[ZPD2]</f>
        <v>ZP11.13</v>
      </c>
      <c r="B116" s="985" t="str">
        <f>Inek2022A3[OPSKode]</f>
        <v>8-810.qc</v>
      </c>
      <c r="C116" s="986">
        <f>Inek2022A3[Betrag2]</f>
        <v>23539.599999999999</v>
      </c>
      <c r="D116" s="987" t="s">
        <v>920</v>
      </c>
      <c r="E116" s="988" t="s">
        <v>921</v>
      </c>
      <c r="F116" s="989" t="s">
        <v>959</v>
      </c>
      <c r="G116" s="990" t="s">
        <v>960</v>
      </c>
      <c r="H116" s="991" t="s">
        <v>961</v>
      </c>
      <c r="I116" s="993">
        <v>23539.599999999999</v>
      </c>
    </row>
    <row r="117" spans="1:9" x14ac:dyDescent="0.25">
      <c r="A117" s="985" t="str">
        <f>Inek2022A3[ZPD2]</f>
        <v>ZP11.14</v>
      </c>
      <c r="B117" s="985" t="str">
        <f>Inek2022A3[OPSKode]</f>
        <v>8-810.qd</v>
      </c>
      <c r="C117" s="986">
        <f>Inek2022A3[Betrag2]</f>
        <v>26902.400000000001</v>
      </c>
      <c r="D117" s="987" t="s">
        <v>920</v>
      </c>
      <c r="E117" s="988" t="s">
        <v>921</v>
      </c>
      <c r="F117" s="989" t="s">
        <v>962</v>
      </c>
      <c r="G117" s="990" t="s">
        <v>963</v>
      </c>
      <c r="H117" s="991" t="s">
        <v>964</v>
      </c>
      <c r="I117" s="993">
        <v>26902.400000000001</v>
      </c>
    </row>
    <row r="118" spans="1:9" x14ac:dyDescent="0.25">
      <c r="A118" s="985" t="str">
        <f>Inek2022A3[ZPD2]</f>
        <v>ZP11.15</v>
      </c>
      <c r="B118" s="985" t="str">
        <f>Inek2022A3[OPSKode]</f>
        <v>8-810.qe</v>
      </c>
      <c r="C118" s="986">
        <f>Inek2022A3[Betrag2]</f>
        <v>30265.200000000001</v>
      </c>
      <c r="D118" s="987" t="s">
        <v>920</v>
      </c>
      <c r="E118" s="988" t="s">
        <v>921</v>
      </c>
      <c r="F118" s="989" t="s">
        <v>965</v>
      </c>
      <c r="G118" s="990" t="s">
        <v>966</v>
      </c>
      <c r="H118" s="991" t="s">
        <v>967</v>
      </c>
      <c r="I118" s="993">
        <v>30265.200000000001</v>
      </c>
    </row>
    <row r="119" spans="1:9" x14ac:dyDescent="0.25">
      <c r="A119" s="985" t="str">
        <f>Inek2022A3[ZPD2]</f>
        <v>ZP11.16</v>
      </c>
      <c r="B119" s="985" t="str">
        <f>Inek2022A3[OPSKode]</f>
        <v>8-810.qf</v>
      </c>
      <c r="C119" s="986">
        <f>Inek2022A3[Betrag2]</f>
        <v>33628</v>
      </c>
      <c r="D119" s="987" t="s">
        <v>920</v>
      </c>
      <c r="E119" s="988" t="s">
        <v>921</v>
      </c>
      <c r="F119" s="989" t="s">
        <v>968</v>
      </c>
      <c r="G119" s="990" t="s">
        <v>969</v>
      </c>
      <c r="H119" s="991" t="s">
        <v>970</v>
      </c>
      <c r="I119" s="993">
        <v>33628</v>
      </c>
    </row>
    <row r="120" spans="1:9" x14ac:dyDescent="0.25">
      <c r="A120" s="985" t="str">
        <f>Inek2022A3[ZPD2]</f>
        <v>ZP11.17</v>
      </c>
      <c r="B120" s="985" t="str">
        <f>Inek2022A3[OPSKode]</f>
        <v>8-810.qg</v>
      </c>
      <c r="C120" s="986">
        <f>Inek2022A3[Betrag2]</f>
        <v>38672.199999999997</v>
      </c>
      <c r="D120" s="987" t="s">
        <v>920</v>
      </c>
      <c r="E120" s="988" t="s">
        <v>921</v>
      </c>
      <c r="F120" s="989" t="s">
        <v>971</v>
      </c>
      <c r="G120" s="990" t="s">
        <v>972</v>
      </c>
      <c r="H120" s="991" t="s">
        <v>973</v>
      </c>
      <c r="I120" s="993">
        <v>38672.199999999997</v>
      </c>
    </row>
    <row r="121" spans="1:9" x14ac:dyDescent="0.25">
      <c r="A121" s="985" t="str">
        <f>Inek2022A3[ZPD2]</f>
        <v>ZP11.18</v>
      </c>
      <c r="B121" s="985" t="str">
        <f>Inek2022A3[OPSKode]</f>
        <v>8-810.qh</v>
      </c>
      <c r="C121" s="986">
        <f>Inek2022A3[Betrag2]</f>
        <v>43716.4</v>
      </c>
      <c r="D121" s="987" t="s">
        <v>920</v>
      </c>
      <c r="E121" s="988" t="s">
        <v>921</v>
      </c>
      <c r="F121" s="989" t="s">
        <v>974</v>
      </c>
      <c r="G121" s="990" t="s">
        <v>975</v>
      </c>
      <c r="H121" s="991" t="s">
        <v>976</v>
      </c>
      <c r="I121" s="993">
        <v>43716.4</v>
      </c>
    </row>
    <row r="122" spans="1:9" x14ac:dyDescent="0.25">
      <c r="A122" s="985" t="str">
        <f>Inek2022A3[ZPD2]</f>
        <v>ZP11.19</v>
      </c>
      <c r="B122" s="985" t="str">
        <f>Inek2022A3[OPSKode]</f>
        <v>8-810.qj</v>
      </c>
      <c r="C122" s="986">
        <f>Inek2022A3[Betrag2]</f>
        <v>48760.6</v>
      </c>
      <c r="D122" s="987" t="s">
        <v>920</v>
      </c>
      <c r="E122" s="988" t="s">
        <v>921</v>
      </c>
      <c r="F122" s="989" t="s">
        <v>977</v>
      </c>
      <c r="G122" s="990" t="s">
        <v>978</v>
      </c>
      <c r="H122" s="991" t="s">
        <v>979</v>
      </c>
      <c r="I122" s="993">
        <v>48760.6</v>
      </c>
    </row>
    <row r="123" spans="1:9" x14ac:dyDescent="0.25">
      <c r="A123" s="985" t="str">
        <f>Inek2022A3[ZPD2]</f>
        <v>ZP11.20</v>
      </c>
      <c r="B123" s="985"/>
      <c r="C123" s="986" t="s">
        <v>3354</v>
      </c>
      <c r="D123" s="987" t="s">
        <v>920</v>
      </c>
      <c r="E123" s="988" t="s">
        <v>921</v>
      </c>
      <c r="F123" s="989" t="s">
        <v>981</v>
      </c>
      <c r="G123" s="990"/>
      <c r="H123" s="991" t="s">
        <v>982</v>
      </c>
      <c r="I123" s="993"/>
    </row>
    <row r="124" spans="1:9" x14ac:dyDescent="0.25">
      <c r="A124" s="985" t="str">
        <f>Inek2022A3[ZPD2]</f>
        <v>ZP11.21</v>
      </c>
      <c r="B124" s="985" t="str">
        <f>Inek2022A3[OPSKode]</f>
        <v>8-810.qm</v>
      </c>
      <c r="C124" s="986">
        <f>Inek2022A3[Betrag2]</f>
        <v>53804.800000000003</v>
      </c>
      <c r="D124" s="987" t="s">
        <v>920</v>
      </c>
      <c r="E124" s="988" t="s">
        <v>921</v>
      </c>
      <c r="F124" s="989" t="s">
        <v>983</v>
      </c>
      <c r="G124" s="990" t="s">
        <v>984</v>
      </c>
      <c r="H124" s="991" t="s">
        <v>985</v>
      </c>
      <c r="I124" s="993">
        <v>53804.800000000003</v>
      </c>
    </row>
    <row r="125" spans="1:9" x14ac:dyDescent="0.25">
      <c r="A125" s="985" t="str">
        <f>Inek2022A3[ZPD2]</f>
        <v>ZP11.22</v>
      </c>
      <c r="B125" s="985" t="str">
        <f>Inek2022A3[OPSKode]</f>
        <v>8-810.qn</v>
      </c>
      <c r="C125" s="986">
        <f>Inek2022A3[Betrag2]</f>
        <v>63893.2</v>
      </c>
      <c r="D125" s="987" t="s">
        <v>920</v>
      </c>
      <c r="E125" s="988" t="s">
        <v>921</v>
      </c>
      <c r="F125" s="989" t="s">
        <v>986</v>
      </c>
      <c r="G125" s="990" t="s">
        <v>987</v>
      </c>
      <c r="H125" s="991" t="s">
        <v>988</v>
      </c>
      <c r="I125" s="993">
        <v>63893.2</v>
      </c>
    </row>
    <row r="126" spans="1:9" x14ac:dyDescent="0.25">
      <c r="A126" s="985" t="str">
        <f>Inek2022A3[ZPD2]</f>
        <v>ZP11.23</v>
      </c>
      <c r="B126" s="985" t="str">
        <f>Inek2022A3[OPSKode]</f>
        <v>8-810.qp</v>
      </c>
      <c r="C126" s="986">
        <f>Inek2022A3[Betrag2]</f>
        <v>73981.600000000006</v>
      </c>
      <c r="D126" s="987" t="s">
        <v>920</v>
      </c>
      <c r="E126" s="988" t="s">
        <v>921</v>
      </c>
      <c r="F126" s="989" t="s">
        <v>989</v>
      </c>
      <c r="G126" s="990" t="s">
        <v>990</v>
      </c>
      <c r="H126" s="991" t="s">
        <v>991</v>
      </c>
      <c r="I126" s="993">
        <v>73981.600000000006</v>
      </c>
    </row>
    <row r="127" spans="1:9" x14ac:dyDescent="0.25">
      <c r="A127" s="985" t="str">
        <f>Inek2022A3[ZPD2]</f>
        <v>ZP11.24</v>
      </c>
      <c r="B127" s="985" t="str">
        <f>Inek2022A3[OPSKode]</f>
        <v>8-810.qq</v>
      </c>
      <c r="C127" s="986">
        <f>Inek2022A3[Betrag2]</f>
        <v>84070</v>
      </c>
      <c r="D127" s="987" t="s">
        <v>920</v>
      </c>
      <c r="E127" s="988" t="s">
        <v>921</v>
      </c>
      <c r="F127" s="989" t="s">
        <v>992</v>
      </c>
      <c r="G127" s="990" t="s">
        <v>993</v>
      </c>
      <c r="H127" s="991" t="s">
        <v>994</v>
      </c>
      <c r="I127" s="993">
        <v>84070</v>
      </c>
    </row>
    <row r="128" spans="1:9" x14ac:dyDescent="0.25">
      <c r="A128" s="985" t="str">
        <f>Inek2022A3[ZPD2]</f>
        <v>ZP11.25</v>
      </c>
      <c r="B128" s="985" t="str">
        <f>Inek2022A3[OPSKode]</f>
        <v>8-810.qr</v>
      </c>
      <c r="C128" s="986">
        <f>Inek2022A3[Betrag2]</f>
        <v>94158.399999999994</v>
      </c>
      <c r="D128" s="987" t="s">
        <v>920</v>
      </c>
      <c r="E128" s="988" t="s">
        <v>921</v>
      </c>
      <c r="F128" s="989" t="s">
        <v>995</v>
      </c>
      <c r="G128" s="990" t="s">
        <v>996</v>
      </c>
      <c r="H128" s="991" t="s">
        <v>997</v>
      </c>
      <c r="I128" s="993">
        <v>94158.399999999994</v>
      </c>
    </row>
    <row r="129" spans="1:9" x14ac:dyDescent="0.25">
      <c r="A129" s="985"/>
      <c r="B129" s="985"/>
      <c r="C129" s="986"/>
      <c r="D129" s="987" t="s">
        <v>998</v>
      </c>
      <c r="E129" s="988" t="s">
        <v>999</v>
      </c>
      <c r="F129" s="989"/>
      <c r="G129" s="990"/>
      <c r="H129" s="991" t="s">
        <v>1000</v>
      </c>
      <c r="I129" s="992"/>
    </row>
    <row r="130" spans="1:9" x14ac:dyDescent="0.25">
      <c r="A130" s="985" t="str">
        <f>Inek2022A3[ZPD2]</f>
        <v>ZP12.01</v>
      </c>
      <c r="B130" s="985" t="str">
        <f>Inek2022A3[OPSKode]</f>
        <v>6-001.b0</v>
      </c>
      <c r="C130" s="986">
        <f>Inek2022A3[Betrag2]</f>
        <v>293.23</v>
      </c>
      <c r="D130" s="987" t="s">
        <v>998</v>
      </c>
      <c r="E130" s="988" t="s">
        <v>999</v>
      </c>
      <c r="F130" s="989" t="s">
        <v>1001</v>
      </c>
      <c r="G130" s="990" t="s">
        <v>1002</v>
      </c>
      <c r="H130" s="991" t="s">
        <v>1003</v>
      </c>
      <c r="I130" s="993">
        <v>293.23</v>
      </c>
    </row>
    <row r="131" spans="1:9" x14ac:dyDescent="0.25">
      <c r="A131" s="985" t="str">
        <f>Inek2022A3[ZPD2]</f>
        <v>ZP12.02</v>
      </c>
      <c r="B131" s="985" t="str">
        <f>Inek2022A3[OPSKode]</f>
        <v>6-001.b1</v>
      </c>
      <c r="C131" s="986">
        <f>Inek2022A3[Betrag2]</f>
        <v>513.15</v>
      </c>
      <c r="D131" s="987" t="s">
        <v>998</v>
      </c>
      <c r="E131" s="988" t="s">
        <v>999</v>
      </c>
      <c r="F131" s="989" t="s">
        <v>1004</v>
      </c>
      <c r="G131" s="990" t="s">
        <v>1005</v>
      </c>
      <c r="H131" s="991" t="s">
        <v>1006</v>
      </c>
      <c r="I131" s="993">
        <v>513.15</v>
      </c>
    </row>
    <row r="132" spans="1:9" x14ac:dyDescent="0.25">
      <c r="A132" s="985" t="str">
        <f>Inek2022A3[ZPD2]</f>
        <v>ZP12.03</v>
      </c>
      <c r="B132" s="985" t="str">
        <f>Inek2022A3[OPSKode]</f>
        <v>6-001.b2</v>
      </c>
      <c r="C132" s="986">
        <f>Inek2022A3[Betrag2]</f>
        <v>733.07</v>
      </c>
      <c r="D132" s="987" t="s">
        <v>998</v>
      </c>
      <c r="E132" s="988" t="s">
        <v>999</v>
      </c>
      <c r="F132" s="989" t="s">
        <v>1007</v>
      </c>
      <c r="G132" s="990" t="s">
        <v>1008</v>
      </c>
      <c r="H132" s="991" t="s">
        <v>1009</v>
      </c>
      <c r="I132" s="993">
        <v>733.07</v>
      </c>
    </row>
    <row r="133" spans="1:9" x14ac:dyDescent="0.25">
      <c r="A133" s="985" t="str">
        <f>Inek2022A3[ZPD2]</f>
        <v>ZP12.04</v>
      </c>
      <c r="B133" s="985" t="str">
        <f>Inek2022A3[OPSKode]</f>
        <v>6-001.b3</v>
      </c>
      <c r="C133" s="986">
        <f>Inek2022A3[Betrag2]</f>
        <v>952.99</v>
      </c>
      <c r="D133" s="987" t="s">
        <v>998</v>
      </c>
      <c r="E133" s="988" t="s">
        <v>999</v>
      </c>
      <c r="F133" s="989" t="s">
        <v>1010</v>
      </c>
      <c r="G133" s="990" t="s">
        <v>1011</v>
      </c>
      <c r="H133" s="991" t="s">
        <v>1012</v>
      </c>
      <c r="I133" s="993">
        <v>952.99</v>
      </c>
    </row>
    <row r="134" spans="1:9" x14ac:dyDescent="0.25">
      <c r="A134" s="985" t="str">
        <f>Inek2022A3[ZPD2]</f>
        <v>ZP12.05</v>
      </c>
      <c r="B134" s="985" t="str">
        <f>Inek2022A3[OPSKode]</f>
        <v>6-001.b4</v>
      </c>
      <c r="C134" s="986">
        <f>Inek2022A3[Betrag2]</f>
        <v>1171.74</v>
      </c>
      <c r="D134" s="987" t="s">
        <v>998</v>
      </c>
      <c r="E134" s="988" t="s">
        <v>999</v>
      </c>
      <c r="F134" s="989" t="s">
        <v>1013</v>
      </c>
      <c r="G134" s="990" t="s">
        <v>1014</v>
      </c>
      <c r="H134" s="991" t="s">
        <v>1015</v>
      </c>
      <c r="I134" s="993">
        <v>1171.74</v>
      </c>
    </row>
    <row r="135" spans="1:9" x14ac:dyDescent="0.25">
      <c r="A135" s="985" t="str">
        <f>Inek2022A3[ZPD2]</f>
        <v>ZP12.06</v>
      </c>
      <c r="B135" s="985" t="str">
        <f>Inek2022A3[OPSKode]</f>
        <v>6-001.b5</v>
      </c>
      <c r="C135" s="986">
        <f>Inek2022A3[Betrag2]</f>
        <v>1392.83</v>
      </c>
      <c r="D135" s="987" t="s">
        <v>998</v>
      </c>
      <c r="E135" s="988" t="s">
        <v>999</v>
      </c>
      <c r="F135" s="989" t="s">
        <v>1016</v>
      </c>
      <c r="G135" s="990" t="s">
        <v>1017</v>
      </c>
      <c r="H135" s="991" t="s">
        <v>1018</v>
      </c>
      <c r="I135" s="993">
        <v>1392.83</v>
      </c>
    </row>
    <row r="136" spans="1:9" x14ac:dyDescent="0.25">
      <c r="A136" s="985" t="str">
        <f>Inek2022A3[ZPD2]</f>
        <v>ZP12.07</v>
      </c>
      <c r="B136" s="985" t="str">
        <f>Inek2022A3[OPSKode]</f>
        <v>6-001.b6</v>
      </c>
      <c r="C136" s="986">
        <f>Inek2022A3[Betrag2]</f>
        <v>1601.02</v>
      </c>
      <c r="D136" s="987" t="s">
        <v>998</v>
      </c>
      <c r="E136" s="988" t="s">
        <v>999</v>
      </c>
      <c r="F136" s="989" t="s">
        <v>1019</v>
      </c>
      <c r="G136" s="990" t="s">
        <v>1020</v>
      </c>
      <c r="H136" s="991" t="s">
        <v>1021</v>
      </c>
      <c r="I136" s="993">
        <v>1601.02</v>
      </c>
    </row>
    <row r="137" spans="1:9" x14ac:dyDescent="0.25">
      <c r="A137" s="985" t="str">
        <f>Inek2022A3[ZPD2]</f>
        <v>ZP12.08</v>
      </c>
      <c r="B137" s="985" t="str">
        <f>Inek2022A3[OPSKode]</f>
        <v>6-001.b7</v>
      </c>
      <c r="C137" s="986">
        <f>Inek2022A3[Betrag2]</f>
        <v>1832.68</v>
      </c>
      <c r="D137" s="987" t="s">
        <v>998</v>
      </c>
      <c r="E137" s="988" t="s">
        <v>999</v>
      </c>
      <c r="F137" s="989" t="s">
        <v>1022</v>
      </c>
      <c r="G137" s="990" t="s">
        <v>1023</v>
      </c>
      <c r="H137" s="991" t="s">
        <v>1024</v>
      </c>
      <c r="I137" s="993">
        <v>1832.68</v>
      </c>
    </row>
    <row r="138" spans="1:9" x14ac:dyDescent="0.25">
      <c r="A138" s="985" t="str">
        <f>Inek2022A3[ZPD2]</f>
        <v>ZP12.09</v>
      </c>
      <c r="B138" s="985" t="str">
        <f>Inek2022A3[OPSKode]</f>
        <v>6-001.b8</v>
      </c>
      <c r="C138" s="986">
        <f>Inek2022A3[Betrag2]</f>
        <v>2052.6</v>
      </c>
      <c r="D138" s="987" t="s">
        <v>998</v>
      </c>
      <c r="E138" s="988" t="s">
        <v>999</v>
      </c>
      <c r="F138" s="989" t="s">
        <v>1025</v>
      </c>
      <c r="G138" s="990" t="s">
        <v>1026</v>
      </c>
      <c r="H138" s="991" t="s">
        <v>1027</v>
      </c>
      <c r="I138" s="993">
        <v>2052.6</v>
      </c>
    </row>
    <row r="139" spans="1:9" x14ac:dyDescent="0.25">
      <c r="A139" s="985" t="str">
        <f>Inek2022A3[ZPD2]</f>
        <v>ZP12.10</v>
      </c>
      <c r="B139" s="985" t="str">
        <f>Inek2022A3[OPSKode]</f>
        <v>6-001.b9</v>
      </c>
      <c r="C139" s="986">
        <f>Inek2022A3[Betrag2]</f>
        <v>2272.52</v>
      </c>
      <c r="D139" s="987" t="s">
        <v>998</v>
      </c>
      <c r="E139" s="988" t="s">
        <v>999</v>
      </c>
      <c r="F139" s="989" t="s">
        <v>1028</v>
      </c>
      <c r="G139" s="990" t="s">
        <v>1029</v>
      </c>
      <c r="H139" s="991" t="s">
        <v>1030</v>
      </c>
      <c r="I139" s="993">
        <v>2272.52</v>
      </c>
    </row>
    <row r="140" spans="1:9" x14ac:dyDescent="0.25">
      <c r="A140" s="985" t="str">
        <f>Inek2022A3[ZPD2]</f>
        <v>ZP12.11</v>
      </c>
      <c r="B140" s="985" t="str">
        <f>Inek2022A3[OPSKode]</f>
        <v>6-001.ba</v>
      </c>
      <c r="C140" s="986">
        <f>Inek2022A3[Betrag2]</f>
        <v>2492.44</v>
      </c>
      <c r="D140" s="987" t="s">
        <v>998</v>
      </c>
      <c r="E140" s="988" t="s">
        <v>999</v>
      </c>
      <c r="F140" s="989" t="s">
        <v>1031</v>
      </c>
      <c r="G140" s="990" t="s">
        <v>1032</v>
      </c>
      <c r="H140" s="991" t="s">
        <v>1033</v>
      </c>
      <c r="I140" s="993">
        <v>2492.44</v>
      </c>
    </row>
    <row r="141" spans="1:9" x14ac:dyDescent="0.25">
      <c r="A141" s="985" t="str">
        <f>Inek2022A3[ZPD2]</f>
        <v>ZP12.12</v>
      </c>
      <c r="B141" s="985" t="str">
        <f>Inek2022A3[OPSKode]</f>
        <v>6-001.bb</v>
      </c>
      <c r="C141" s="986">
        <f>Inek2022A3[Betrag2]</f>
        <v>2785.67</v>
      </c>
      <c r="D141" s="987" t="s">
        <v>998</v>
      </c>
      <c r="E141" s="988" t="s">
        <v>999</v>
      </c>
      <c r="F141" s="989" t="s">
        <v>1034</v>
      </c>
      <c r="G141" s="990" t="s">
        <v>1035</v>
      </c>
      <c r="H141" s="991" t="s">
        <v>1036</v>
      </c>
      <c r="I141" s="993">
        <v>2785.67</v>
      </c>
    </row>
    <row r="142" spans="1:9" x14ac:dyDescent="0.25">
      <c r="A142" s="985" t="str">
        <f>Inek2022A3[ZPD2]</f>
        <v>ZP12.13</v>
      </c>
      <c r="B142" s="985" t="str">
        <f>Inek2022A3[OPSKode]</f>
        <v>6-001.bc</v>
      </c>
      <c r="C142" s="986">
        <f>Inek2022A3[Betrag2]</f>
        <v>3225.51</v>
      </c>
      <c r="D142" s="987" t="s">
        <v>998</v>
      </c>
      <c r="E142" s="988" t="s">
        <v>999</v>
      </c>
      <c r="F142" s="989" t="s">
        <v>1037</v>
      </c>
      <c r="G142" s="990" t="s">
        <v>1038</v>
      </c>
      <c r="H142" s="991" t="s">
        <v>1039</v>
      </c>
      <c r="I142" s="993">
        <v>3225.51</v>
      </c>
    </row>
    <row r="143" spans="1:9" x14ac:dyDescent="0.25">
      <c r="A143" s="985" t="str">
        <f>Inek2022A3[ZPD2]</f>
        <v>ZP12.14</v>
      </c>
      <c r="B143" s="985" t="str">
        <f>Inek2022A3[OPSKode]</f>
        <v>6-001.bd</v>
      </c>
      <c r="C143" s="986">
        <f>Inek2022A3[Betrag2]</f>
        <v>3665.35</v>
      </c>
      <c r="D143" s="987" t="s">
        <v>998</v>
      </c>
      <c r="E143" s="988" t="s">
        <v>999</v>
      </c>
      <c r="F143" s="989" t="s">
        <v>1040</v>
      </c>
      <c r="G143" s="990" t="s">
        <v>1041</v>
      </c>
      <c r="H143" s="991" t="s">
        <v>1042</v>
      </c>
      <c r="I143" s="993">
        <v>3665.35</v>
      </c>
    </row>
    <row r="144" spans="1:9" x14ac:dyDescent="0.25">
      <c r="A144" s="985" t="str">
        <f>Inek2022A3[ZPD2]</f>
        <v>ZP12.15</v>
      </c>
      <c r="B144" s="985" t="str">
        <f>Inek2022A3[OPSKode]</f>
        <v>6-001.be</v>
      </c>
      <c r="C144" s="986">
        <f>Inek2022A3[Betrag2]</f>
        <v>4105.1899999999996</v>
      </c>
      <c r="D144" s="987" t="s">
        <v>998</v>
      </c>
      <c r="E144" s="988" t="s">
        <v>999</v>
      </c>
      <c r="F144" s="989" t="s">
        <v>1043</v>
      </c>
      <c r="G144" s="990" t="s">
        <v>1044</v>
      </c>
      <c r="H144" s="991" t="s">
        <v>1045</v>
      </c>
      <c r="I144" s="993">
        <v>4105.1899999999996</v>
      </c>
    </row>
    <row r="145" spans="1:9" x14ac:dyDescent="0.25">
      <c r="A145" s="985" t="str">
        <f>Inek2022A3[ZPD2]</f>
        <v>ZP12.16</v>
      </c>
      <c r="B145" s="985" t="str">
        <f>Inek2022A3[OPSKode]</f>
        <v>6-001.bf</v>
      </c>
      <c r="C145" s="986">
        <f>Inek2022A3[Betrag2]</f>
        <v>4545.03</v>
      </c>
      <c r="D145" s="987" t="s">
        <v>998</v>
      </c>
      <c r="E145" s="988" t="s">
        <v>999</v>
      </c>
      <c r="F145" s="989" t="s">
        <v>1046</v>
      </c>
      <c r="G145" s="990" t="s">
        <v>1047</v>
      </c>
      <c r="H145" s="991" t="s">
        <v>1048</v>
      </c>
      <c r="I145" s="993">
        <v>4545.03</v>
      </c>
    </row>
    <row r="146" spans="1:9" x14ac:dyDescent="0.25">
      <c r="A146" s="985" t="str">
        <f>Inek2022A3[ZPD2]</f>
        <v>ZP12.17</v>
      </c>
      <c r="B146" s="985" t="str">
        <f>Inek2022A3[OPSKode]</f>
        <v>6-001.bg</v>
      </c>
      <c r="C146" s="986">
        <f>Inek2022A3[Betrag2]</f>
        <v>4984.88</v>
      </c>
      <c r="D146" s="987" t="s">
        <v>998</v>
      </c>
      <c r="E146" s="988" t="s">
        <v>999</v>
      </c>
      <c r="F146" s="989" t="s">
        <v>1049</v>
      </c>
      <c r="G146" s="990" t="s">
        <v>1050</v>
      </c>
      <c r="H146" s="991" t="s">
        <v>1051</v>
      </c>
      <c r="I146" s="993">
        <v>4984.88</v>
      </c>
    </row>
    <row r="147" spans="1:9" x14ac:dyDescent="0.25">
      <c r="A147" s="985" t="str">
        <f>Inek2022A3[ZPD2]</f>
        <v>ZP12.18</v>
      </c>
      <c r="B147" s="985" t="str">
        <f>Inek2022A3[OPSKode]</f>
        <v>6-001.bh</v>
      </c>
      <c r="C147" s="986">
        <f>Inek2022A3[Betrag2]</f>
        <v>5424.72</v>
      </c>
      <c r="D147" s="987" t="s">
        <v>998</v>
      </c>
      <c r="E147" s="988" t="s">
        <v>999</v>
      </c>
      <c r="F147" s="989" t="s">
        <v>1052</v>
      </c>
      <c r="G147" s="990" t="s">
        <v>1053</v>
      </c>
      <c r="H147" s="991" t="s">
        <v>1054</v>
      </c>
      <c r="I147" s="993">
        <v>5424.72</v>
      </c>
    </row>
    <row r="148" spans="1:9" x14ac:dyDescent="0.25">
      <c r="A148" s="985" t="str">
        <f>Inek2022A3[ZPD2]</f>
        <v>ZP12.19</v>
      </c>
      <c r="B148" s="985" t="str">
        <f>Inek2022A3[OPSKode]</f>
        <v>6-001.bj</v>
      </c>
      <c r="C148" s="986">
        <f>Inek2022A3[Betrag2]</f>
        <v>5864.56</v>
      </c>
      <c r="D148" s="987" t="s">
        <v>998</v>
      </c>
      <c r="E148" s="988" t="s">
        <v>999</v>
      </c>
      <c r="F148" s="989" t="s">
        <v>1055</v>
      </c>
      <c r="G148" s="990" t="s">
        <v>1056</v>
      </c>
      <c r="H148" s="991" t="s">
        <v>1057</v>
      </c>
      <c r="I148" s="993">
        <v>5864.56</v>
      </c>
    </row>
    <row r="149" spans="1:9" x14ac:dyDescent="0.25">
      <c r="A149" s="985" t="str">
        <f>Inek2022A3[ZPD2]</f>
        <v>ZP12.20</v>
      </c>
      <c r="B149" s="985" t="str">
        <f>Inek2022A3[OPSKode]</f>
        <v>6-001.bk</v>
      </c>
      <c r="C149" s="986">
        <f>Inek2022A3[Betrag2]</f>
        <v>6304.4</v>
      </c>
      <c r="D149" s="987" t="s">
        <v>998</v>
      </c>
      <c r="E149" s="988" t="s">
        <v>999</v>
      </c>
      <c r="F149" s="989" t="s">
        <v>1058</v>
      </c>
      <c r="G149" s="990" t="s">
        <v>1059</v>
      </c>
      <c r="H149" s="991" t="s">
        <v>1060</v>
      </c>
      <c r="I149" s="993">
        <v>6304.4</v>
      </c>
    </row>
    <row r="150" spans="1:9" x14ac:dyDescent="0.25">
      <c r="A150" s="985" t="str">
        <f>Inek2022A3[ZPD2]</f>
        <v>ZP12.21</v>
      </c>
      <c r="B150" s="985" t="str">
        <f>Inek2022A3[OPSKode]</f>
        <v>6-001.bm</v>
      </c>
      <c r="C150" s="986">
        <f>Inek2022A3[Betrag2]</f>
        <v>6744.24</v>
      </c>
      <c r="D150" s="987" t="s">
        <v>998</v>
      </c>
      <c r="E150" s="988" t="s">
        <v>999</v>
      </c>
      <c r="F150" s="989" t="s">
        <v>1061</v>
      </c>
      <c r="G150" s="990" t="s">
        <v>1062</v>
      </c>
      <c r="H150" s="991" t="s">
        <v>1063</v>
      </c>
      <c r="I150" s="993">
        <v>6744.24</v>
      </c>
    </row>
    <row r="151" spans="1:9" x14ac:dyDescent="0.25">
      <c r="A151" s="985" t="str">
        <f>Inek2022A3[ZPD2]</f>
        <v>ZP12.22</v>
      </c>
      <c r="B151" s="985"/>
      <c r="C151" s="986" t="s">
        <v>3355</v>
      </c>
      <c r="D151" s="987" t="s">
        <v>998</v>
      </c>
      <c r="E151" s="988" t="s">
        <v>999</v>
      </c>
      <c r="F151" s="989" t="s">
        <v>1064</v>
      </c>
      <c r="G151" s="990"/>
      <c r="H151" s="991" t="s">
        <v>3259</v>
      </c>
      <c r="I151" s="993"/>
    </row>
    <row r="152" spans="1:9" x14ac:dyDescent="0.25">
      <c r="A152" s="985" t="str">
        <f>Inek2022A3[ZPD2]</f>
        <v>ZP12.23</v>
      </c>
      <c r="B152" s="985" t="str">
        <f>Inek2022A3[OPSKode]</f>
        <v>6-001.bp</v>
      </c>
      <c r="C152" s="986">
        <f>Inek2022A3[Betrag2]</f>
        <v>7330.7</v>
      </c>
      <c r="D152" s="987" t="s">
        <v>998</v>
      </c>
      <c r="E152" s="988" t="s">
        <v>999</v>
      </c>
      <c r="F152" s="989" t="s">
        <v>3260</v>
      </c>
      <c r="G152" s="990" t="s">
        <v>3261</v>
      </c>
      <c r="H152" s="991" t="s">
        <v>3262</v>
      </c>
      <c r="I152" s="993">
        <v>7330.7</v>
      </c>
    </row>
    <row r="153" spans="1:9" x14ac:dyDescent="0.25">
      <c r="A153" s="985" t="str">
        <f>Inek2022A3[ZPD2]</f>
        <v>ZP12.24</v>
      </c>
      <c r="B153" s="985" t="str">
        <f>Inek2022A3[OPSKode]</f>
        <v>6-001.bq</v>
      </c>
      <c r="C153" s="986">
        <f>Inek2022A3[Betrag2]</f>
        <v>8210.3799999999992</v>
      </c>
      <c r="D153" s="987" t="s">
        <v>998</v>
      </c>
      <c r="E153" s="988" t="s">
        <v>999</v>
      </c>
      <c r="F153" s="989" t="s">
        <v>3263</v>
      </c>
      <c r="G153" s="990" t="s">
        <v>3264</v>
      </c>
      <c r="H153" s="991" t="s">
        <v>3265</v>
      </c>
      <c r="I153" s="993">
        <v>8210.3799999999992</v>
      </c>
    </row>
    <row r="154" spans="1:9" x14ac:dyDescent="0.25">
      <c r="A154" s="985" t="str">
        <f>Inek2022A3[ZPD2]</f>
        <v>ZP12.25</v>
      </c>
      <c r="B154" s="985" t="str">
        <f>Inek2022A3[OPSKode]</f>
        <v>6-001.br</v>
      </c>
      <c r="C154" s="986">
        <f>Inek2022A3[Betrag2]</f>
        <v>9090.07</v>
      </c>
      <c r="D154" s="987" t="s">
        <v>998</v>
      </c>
      <c r="E154" s="988" t="s">
        <v>999</v>
      </c>
      <c r="F154" s="989" t="s">
        <v>3266</v>
      </c>
      <c r="G154" s="990" t="s">
        <v>3267</v>
      </c>
      <c r="H154" s="991" t="s">
        <v>3268</v>
      </c>
      <c r="I154" s="993">
        <v>9090.07</v>
      </c>
    </row>
    <row r="155" spans="1:9" x14ac:dyDescent="0.25">
      <c r="A155" s="985" t="str">
        <f>Inek2022A3[ZPD2]</f>
        <v>ZP12.26</v>
      </c>
      <c r="B155" s="985" t="str">
        <f>Inek2022A3[OPSKode]</f>
        <v>6-001.bs</v>
      </c>
      <c r="C155" s="986">
        <f>Inek2022A3[Betrag2]</f>
        <v>9969.75</v>
      </c>
      <c r="D155" s="987" t="s">
        <v>998</v>
      </c>
      <c r="E155" s="988" t="s">
        <v>999</v>
      </c>
      <c r="F155" s="989" t="s">
        <v>3269</v>
      </c>
      <c r="G155" s="990" t="s">
        <v>3270</v>
      </c>
      <c r="H155" s="991" t="s">
        <v>3271</v>
      </c>
      <c r="I155" s="993">
        <v>9969.75</v>
      </c>
    </row>
    <row r="156" spans="1:9" x14ac:dyDescent="0.25">
      <c r="A156" s="985" t="str">
        <f>Inek2022A3[ZPD2]</f>
        <v>ZP12.27</v>
      </c>
      <c r="B156" s="985" t="str">
        <f>Inek2022A3[OPSKode]</f>
        <v>6-001.bt</v>
      </c>
      <c r="C156" s="986">
        <f>Inek2022A3[Betrag2]</f>
        <v>10849.44</v>
      </c>
      <c r="D156" s="987" t="s">
        <v>998</v>
      </c>
      <c r="E156" s="988" t="s">
        <v>999</v>
      </c>
      <c r="F156" s="989" t="s">
        <v>3272</v>
      </c>
      <c r="G156" s="990" t="s">
        <v>3273</v>
      </c>
      <c r="H156" s="991" t="s">
        <v>3274</v>
      </c>
      <c r="I156" s="993">
        <v>10849.44</v>
      </c>
    </row>
    <row r="157" spans="1:9" x14ac:dyDescent="0.25">
      <c r="A157" s="985" t="str">
        <f>Inek2022A3[ZPD2]</f>
        <v>ZP12.28</v>
      </c>
      <c r="B157" s="985" t="str">
        <f>Inek2022A3[OPSKode]</f>
        <v>6-001.bu</v>
      </c>
      <c r="C157" s="986">
        <f>Inek2022A3[Betrag2]</f>
        <v>11729.12</v>
      </c>
      <c r="D157" s="987" t="s">
        <v>998</v>
      </c>
      <c r="E157" s="988" t="s">
        <v>999</v>
      </c>
      <c r="F157" s="989" t="s">
        <v>3275</v>
      </c>
      <c r="G157" s="990" t="s">
        <v>3276</v>
      </c>
      <c r="H157" s="991" t="s">
        <v>3277</v>
      </c>
      <c r="I157" s="993">
        <v>11729.12</v>
      </c>
    </row>
    <row r="158" spans="1:9" x14ac:dyDescent="0.25">
      <c r="A158" s="985" t="str">
        <f>Inek2022A3[ZPD2]</f>
        <v>ZP12.29</v>
      </c>
      <c r="B158" s="985" t="str">
        <f>Inek2022A3[OPSKode]</f>
        <v>6-001.bv</v>
      </c>
      <c r="C158" s="986">
        <f>Inek2022A3[Betrag2]</f>
        <v>12608.8</v>
      </c>
      <c r="D158" s="987" t="s">
        <v>998</v>
      </c>
      <c r="E158" s="988" t="s">
        <v>999</v>
      </c>
      <c r="F158" s="989" t="s">
        <v>3278</v>
      </c>
      <c r="G158" s="990" t="s">
        <v>3279</v>
      </c>
      <c r="H158" s="991" t="s">
        <v>3280</v>
      </c>
      <c r="I158" s="993">
        <v>12608.8</v>
      </c>
    </row>
    <row r="159" spans="1:9" x14ac:dyDescent="0.25">
      <c r="A159" s="985" t="str">
        <f>Inek2022A3[ZPD2]</f>
        <v>ZP12.30</v>
      </c>
      <c r="B159" s="985" t="str">
        <f>Inek2022A3[OPSKode]</f>
        <v>6-001.bw</v>
      </c>
      <c r="C159" s="986">
        <f>Inek2022A3[Betrag2]</f>
        <v>13488.49</v>
      </c>
      <c r="D159" s="987" t="s">
        <v>998</v>
      </c>
      <c r="E159" s="988" t="s">
        <v>999</v>
      </c>
      <c r="F159" s="989" t="s">
        <v>3281</v>
      </c>
      <c r="G159" s="990" t="s">
        <v>3282</v>
      </c>
      <c r="H159" s="991" t="s">
        <v>1532</v>
      </c>
      <c r="I159" s="993">
        <v>13488.49</v>
      </c>
    </row>
    <row r="160" spans="1:9" x14ac:dyDescent="0.25">
      <c r="A160" s="985" t="s">
        <v>1067</v>
      </c>
      <c r="B160" s="985" t="str">
        <f>Inek2022A3[OPSKode]</f>
        <v>8-822</v>
      </c>
      <c r="C160" s="986">
        <f>Inek2022A3[Betrag2]</f>
        <v>1015.62</v>
      </c>
      <c r="D160" s="987" t="s">
        <v>1067</v>
      </c>
      <c r="E160" s="988" t="s">
        <v>1068</v>
      </c>
      <c r="F160" s="989"/>
      <c r="G160" s="990" t="s">
        <v>1069</v>
      </c>
      <c r="H160" s="991" t="s">
        <v>1068</v>
      </c>
      <c r="I160" s="993">
        <v>1015.62</v>
      </c>
    </row>
    <row r="161" spans="1:9" x14ac:dyDescent="0.25">
      <c r="A161" s="985"/>
      <c r="B161" s="985"/>
      <c r="C161" s="986"/>
      <c r="D161" s="987" t="s">
        <v>1070</v>
      </c>
      <c r="E161" s="988" t="s">
        <v>1071</v>
      </c>
      <c r="F161" s="989"/>
      <c r="G161" s="990"/>
      <c r="H161" s="991" t="s">
        <v>1072</v>
      </c>
      <c r="I161" s="992"/>
    </row>
    <row r="162" spans="1:9" x14ac:dyDescent="0.25">
      <c r="A162" s="985" t="str">
        <f>Inek2022A3[ZPD2]</f>
        <v>ZP15.08</v>
      </c>
      <c r="B162" s="985" t="str">
        <f>Inek2022A3[OPSKode]</f>
        <v>6-001.f7</v>
      </c>
      <c r="C162" s="986">
        <f>Inek2022A3[Betrag2]</f>
        <v>110.4</v>
      </c>
      <c r="D162" s="987" t="s">
        <v>1070</v>
      </c>
      <c r="E162" s="988" t="s">
        <v>1071</v>
      </c>
      <c r="F162" s="989" t="s">
        <v>1073</v>
      </c>
      <c r="G162" s="990" t="s">
        <v>1074</v>
      </c>
      <c r="H162" s="991" t="s">
        <v>1075</v>
      </c>
      <c r="I162" s="993">
        <v>110.4</v>
      </c>
    </row>
    <row r="163" spans="1:9" x14ac:dyDescent="0.25">
      <c r="A163" s="985" t="str">
        <f>Inek2022A3[ZPD2]</f>
        <v>ZP15.09</v>
      </c>
      <c r="B163" s="985" t="str">
        <f>Inek2022A3[OPSKode]</f>
        <v>6-001.f8</v>
      </c>
      <c r="C163" s="986">
        <f>Inek2022A3[Betrag2]</f>
        <v>124.8</v>
      </c>
      <c r="D163" s="987" t="s">
        <v>1070</v>
      </c>
      <c r="E163" s="988" t="s">
        <v>1071</v>
      </c>
      <c r="F163" s="989" t="s">
        <v>1076</v>
      </c>
      <c r="G163" s="990" t="s">
        <v>1077</v>
      </c>
      <c r="H163" s="991" t="s">
        <v>1078</v>
      </c>
      <c r="I163" s="993">
        <v>124.8</v>
      </c>
    </row>
    <row r="164" spans="1:9" x14ac:dyDescent="0.25">
      <c r="A164" s="985" t="str">
        <f>Inek2022A3[ZPD2]</f>
        <v>ZP15.10</v>
      </c>
      <c r="B164" s="985" t="str">
        <f>Inek2022A3[OPSKode]</f>
        <v>6-001.f9</v>
      </c>
      <c r="C164" s="986">
        <f>Inek2022A3[Betrag2]</f>
        <v>139.19999999999999</v>
      </c>
      <c r="D164" s="987" t="s">
        <v>1070</v>
      </c>
      <c r="E164" s="988" t="s">
        <v>1071</v>
      </c>
      <c r="F164" s="989" t="s">
        <v>1079</v>
      </c>
      <c r="G164" s="990" t="s">
        <v>1080</v>
      </c>
      <c r="H164" s="991" t="s">
        <v>1081</v>
      </c>
      <c r="I164" s="993">
        <v>139.19999999999999</v>
      </c>
    </row>
    <row r="165" spans="1:9" x14ac:dyDescent="0.25">
      <c r="A165" s="985" t="str">
        <f>Inek2022A3[ZPD2]</f>
        <v>ZP15.11</v>
      </c>
      <c r="B165" s="985" t="str">
        <f>Inek2022A3[OPSKode]</f>
        <v>6-001.fa</v>
      </c>
      <c r="C165" s="986">
        <f>Inek2022A3[Betrag2]</f>
        <v>153.6</v>
      </c>
      <c r="D165" s="987" t="s">
        <v>1070</v>
      </c>
      <c r="E165" s="988" t="s">
        <v>1071</v>
      </c>
      <c r="F165" s="989" t="s">
        <v>1082</v>
      </c>
      <c r="G165" s="990" t="s">
        <v>1083</v>
      </c>
      <c r="H165" s="991" t="s">
        <v>1084</v>
      </c>
      <c r="I165" s="993">
        <v>153.6</v>
      </c>
    </row>
    <row r="166" spans="1:9" x14ac:dyDescent="0.25">
      <c r="A166" s="985" t="str">
        <f>Inek2022A3[ZPD2]</f>
        <v>ZP15.12</v>
      </c>
      <c r="B166" s="985" t="str">
        <f>Inek2022A3[OPSKode]</f>
        <v>6-001.fb</v>
      </c>
      <c r="C166" s="986">
        <f>Inek2022A3[Betrag2]</f>
        <v>168</v>
      </c>
      <c r="D166" s="987" t="s">
        <v>1070</v>
      </c>
      <c r="E166" s="988" t="s">
        <v>1071</v>
      </c>
      <c r="F166" s="989" t="s">
        <v>1085</v>
      </c>
      <c r="G166" s="990" t="s">
        <v>1086</v>
      </c>
      <c r="H166" s="991" t="s">
        <v>1087</v>
      </c>
      <c r="I166" s="993">
        <v>168</v>
      </c>
    </row>
    <row r="167" spans="1:9" x14ac:dyDescent="0.25">
      <c r="A167" s="985" t="str">
        <f>Inek2022A3[ZPD2]</f>
        <v>ZP15.13</v>
      </c>
      <c r="B167" s="985" t="str">
        <f>Inek2022A3[OPSKode]</f>
        <v>6-001.fc</v>
      </c>
      <c r="C167" s="986">
        <f>Inek2022A3[Betrag2]</f>
        <v>182.4</v>
      </c>
      <c r="D167" s="987" t="s">
        <v>1070</v>
      </c>
      <c r="E167" s="988" t="s">
        <v>1071</v>
      </c>
      <c r="F167" s="989" t="s">
        <v>1088</v>
      </c>
      <c r="G167" s="990" t="s">
        <v>1089</v>
      </c>
      <c r="H167" s="991" t="s">
        <v>1090</v>
      </c>
      <c r="I167" s="993">
        <v>182.4</v>
      </c>
    </row>
    <row r="168" spans="1:9" x14ac:dyDescent="0.25">
      <c r="A168" s="985" t="str">
        <f>Inek2022A3[ZPD2]</f>
        <v>ZP15.14</v>
      </c>
      <c r="B168" s="985" t="str">
        <f>Inek2022A3[OPSKode]</f>
        <v>6-001.fd</v>
      </c>
      <c r="C168" s="986">
        <f>Inek2022A3[Betrag2]</f>
        <v>196.8</v>
      </c>
      <c r="D168" s="987" t="s">
        <v>1070</v>
      </c>
      <c r="E168" s="988" t="s">
        <v>1071</v>
      </c>
      <c r="F168" s="989" t="s">
        <v>1091</v>
      </c>
      <c r="G168" s="990" t="s">
        <v>1092</v>
      </c>
      <c r="H168" s="991" t="s">
        <v>1093</v>
      </c>
      <c r="I168" s="993">
        <v>196.8</v>
      </c>
    </row>
    <row r="169" spans="1:9" x14ac:dyDescent="0.25">
      <c r="A169" s="985"/>
      <c r="B169" s="985"/>
      <c r="C169" s="986"/>
      <c r="D169" s="987" t="s">
        <v>1094</v>
      </c>
      <c r="E169" s="988" t="s">
        <v>1095</v>
      </c>
      <c r="F169" s="989"/>
      <c r="G169" s="990"/>
      <c r="H169" s="991" t="s">
        <v>3217</v>
      </c>
      <c r="I169" s="992"/>
    </row>
    <row r="170" spans="1:9" x14ac:dyDescent="0.25">
      <c r="A170" s="985" t="str">
        <f>Inek2022A3[ZPD2]</f>
        <v>ZP16.01</v>
      </c>
      <c r="B170" s="985" t="str">
        <f>Inek2022A3[OPSKode]</f>
        <v>8-810.s0</v>
      </c>
      <c r="C170" s="986">
        <f>Inek2022A3[Betrag2]</f>
        <v>361.34</v>
      </c>
      <c r="D170" s="987" t="s">
        <v>1094</v>
      </c>
      <c r="E170" s="988" t="s">
        <v>1095</v>
      </c>
      <c r="F170" s="989" t="s">
        <v>1097</v>
      </c>
      <c r="G170" s="990" t="s">
        <v>1098</v>
      </c>
      <c r="H170" s="991" t="s">
        <v>1099</v>
      </c>
      <c r="I170" s="993">
        <v>361.34</v>
      </c>
    </row>
    <row r="171" spans="1:9" x14ac:dyDescent="0.25">
      <c r="A171" s="985" t="str">
        <f>Inek2022A3[ZPD2]</f>
        <v>ZP16.02</v>
      </c>
      <c r="B171" s="985" t="str">
        <f>Inek2022A3[OPSKode]</f>
        <v>8-810.s1</v>
      </c>
      <c r="C171" s="986">
        <f>Inek2022A3[Betrag2]</f>
        <v>632.35</v>
      </c>
      <c r="D171" s="987" t="s">
        <v>1094</v>
      </c>
      <c r="E171" s="988" t="s">
        <v>1095</v>
      </c>
      <c r="F171" s="989" t="s">
        <v>1100</v>
      </c>
      <c r="G171" s="990" t="s">
        <v>1101</v>
      </c>
      <c r="H171" s="991" t="s">
        <v>1102</v>
      </c>
      <c r="I171" s="993">
        <v>632.35</v>
      </c>
    </row>
    <row r="172" spans="1:9" x14ac:dyDescent="0.25">
      <c r="A172" s="985" t="str">
        <f>Inek2022A3[ZPD2]</f>
        <v>ZP16.03</v>
      </c>
      <c r="B172" s="985" t="str">
        <f>Inek2022A3[OPSKode]</f>
        <v>8-810.s2</v>
      </c>
      <c r="C172" s="986">
        <f>Inek2022A3[Betrag2]</f>
        <v>993.69</v>
      </c>
      <c r="D172" s="987" t="s">
        <v>1094</v>
      </c>
      <c r="E172" s="988" t="s">
        <v>1095</v>
      </c>
      <c r="F172" s="989" t="s">
        <v>1103</v>
      </c>
      <c r="G172" s="990" t="s">
        <v>1104</v>
      </c>
      <c r="H172" s="991" t="s">
        <v>1105</v>
      </c>
      <c r="I172" s="993">
        <v>993.69</v>
      </c>
    </row>
    <row r="173" spans="1:9" x14ac:dyDescent="0.25">
      <c r="A173" s="985" t="str">
        <f>Inek2022A3[ZPD2]</f>
        <v>ZP16.04</v>
      </c>
      <c r="B173" s="985" t="str">
        <f>Inek2022A3[OPSKode]</f>
        <v>8-810.s3</v>
      </c>
      <c r="C173" s="986">
        <f>Inek2022A3[Betrag2]</f>
        <v>1355.03</v>
      </c>
      <c r="D173" s="987" t="s">
        <v>1094</v>
      </c>
      <c r="E173" s="988" t="s">
        <v>1095</v>
      </c>
      <c r="F173" s="989" t="s">
        <v>1106</v>
      </c>
      <c r="G173" s="990" t="s">
        <v>1107</v>
      </c>
      <c r="H173" s="991" t="s">
        <v>1108</v>
      </c>
      <c r="I173" s="993">
        <v>1355.03</v>
      </c>
    </row>
    <row r="174" spans="1:9" x14ac:dyDescent="0.25">
      <c r="A174" s="985" t="str">
        <f>Inek2022A3[ZPD2]</f>
        <v>ZP16.05</v>
      </c>
      <c r="B174" s="985" t="str">
        <f>Inek2022A3[OPSKode]</f>
        <v>8-810.s4</v>
      </c>
      <c r="C174" s="986">
        <f>Inek2022A3[Betrag2]</f>
        <v>2032.55</v>
      </c>
      <c r="D174" s="987" t="s">
        <v>1094</v>
      </c>
      <c r="E174" s="988" t="s">
        <v>1095</v>
      </c>
      <c r="F174" s="989" t="s">
        <v>1109</v>
      </c>
      <c r="G174" s="990" t="s">
        <v>1110</v>
      </c>
      <c r="H174" s="991" t="s">
        <v>1111</v>
      </c>
      <c r="I174" s="993">
        <v>2032.55</v>
      </c>
    </row>
    <row r="175" spans="1:9" x14ac:dyDescent="0.25">
      <c r="A175" s="985" t="str">
        <f>Inek2022A3[ZPD2]</f>
        <v>ZP16.06</v>
      </c>
      <c r="B175" s="985" t="str">
        <f>Inek2022A3[OPSKode]</f>
        <v>8-810.s5</v>
      </c>
      <c r="C175" s="986">
        <f>Inek2022A3[Betrag2]</f>
        <v>2710.07</v>
      </c>
      <c r="D175" s="987" t="s">
        <v>1094</v>
      </c>
      <c r="E175" s="988" t="s">
        <v>1095</v>
      </c>
      <c r="F175" s="989" t="s">
        <v>1112</v>
      </c>
      <c r="G175" s="990" t="s">
        <v>1113</v>
      </c>
      <c r="H175" s="991" t="s">
        <v>1114</v>
      </c>
      <c r="I175" s="993">
        <v>2710.07</v>
      </c>
    </row>
    <row r="176" spans="1:9" x14ac:dyDescent="0.25">
      <c r="A176" s="985" t="str">
        <f>Inek2022A3[ZPD2]</f>
        <v>ZP16.07</v>
      </c>
      <c r="B176" s="985" t="str">
        <f>Inek2022A3[OPSKode]</f>
        <v>8-810.s6</v>
      </c>
      <c r="C176" s="986">
        <f>Inek2022A3[Betrag2]</f>
        <v>3387.58</v>
      </c>
      <c r="D176" s="987" t="s">
        <v>1094</v>
      </c>
      <c r="E176" s="988" t="s">
        <v>1095</v>
      </c>
      <c r="F176" s="989" t="s">
        <v>1115</v>
      </c>
      <c r="G176" s="990" t="s">
        <v>1116</v>
      </c>
      <c r="H176" s="991" t="s">
        <v>1117</v>
      </c>
      <c r="I176" s="993">
        <v>3387.58</v>
      </c>
    </row>
    <row r="177" spans="1:9" x14ac:dyDescent="0.25">
      <c r="A177" s="985" t="str">
        <f>Inek2022A3[ZPD2]</f>
        <v>ZP16.08</v>
      </c>
      <c r="B177" s="985" t="str">
        <f>Inek2022A3[OPSKode]</f>
        <v>8-810.s7</v>
      </c>
      <c r="C177" s="986">
        <f>Inek2022A3[Betrag2]</f>
        <v>4065.1</v>
      </c>
      <c r="D177" s="987" t="s">
        <v>1094</v>
      </c>
      <c r="E177" s="988" t="s">
        <v>1095</v>
      </c>
      <c r="F177" s="989" t="s">
        <v>1118</v>
      </c>
      <c r="G177" s="990" t="s">
        <v>1119</v>
      </c>
      <c r="H177" s="991" t="s">
        <v>1120</v>
      </c>
      <c r="I177" s="993">
        <v>4065.1</v>
      </c>
    </row>
    <row r="178" spans="1:9" x14ac:dyDescent="0.25">
      <c r="A178" s="985" t="str">
        <f>Inek2022A3[ZPD2]</f>
        <v>ZP16.09</v>
      </c>
      <c r="B178" s="985" t="str">
        <f>Inek2022A3[OPSKode]</f>
        <v>8-810.s8</v>
      </c>
      <c r="C178" s="986">
        <f>Inek2022A3[Betrag2]</f>
        <v>5420.13</v>
      </c>
      <c r="D178" s="987" t="s">
        <v>1094</v>
      </c>
      <c r="E178" s="988" t="s">
        <v>1095</v>
      </c>
      <c r="F178" s="989" t="s">
        <v>1121</v>
      </c>
      <c r="G178" s="990" t="s">
        <v>1122</v>
      </c>
      <c r="H178" s="991" t="s">
        <v>1123</v>
      </c>
      <c r="I178" s="993">
        <v>5420.13</v>
      </c>
    </row>
    <row r="179" spans="1:9" x14ac:dyDescent="0.25">
      <c r="A179" s="985" t="str">
        <f>Inek2022A3[ZPD2]</f>
        <v>ZP16.10</v>
      </c>
      <c r="B179" s="985" t="str">
        <f>Inek2022A3[OPSKode]</f>
        <v>8-810.s9</v>
      </c>
      <c r="C179" s="986">
        <f>Inek2022A3[Betrag2]</f>
        <v>6775.16</v>
      </c>
      <c r="D179" s="987" t="s">
        <v>1094</v>
      </c>
      <c r="E179" s="988" t="s">
        <v>1095</v>
      </c>
      <c r="F179" s="989" t="s">
        <v>1124</v>
      </c>
      <c r="G179" s="990" t="s">
        <v>1125</v>
      </c>
      <c r="H179" s="991" t="s">
        <v>1126</v>
      </c>
      <c r="I179" s="993">
        <v>6775.16</v>
      </c>
    </row>
    <row r="180" spans="1:9" x14ac:dyDescent="0.25">
      <c r="A180" s="985" t="str">
        <f>Inek2022A3[ZPD2]</f>
        <v>ZP16.11</v>
      </c>
      <c r="B180" s="985" t="str">
        <f>Inek2022A3[OPSKode]</f>
        <v>8-810.sa</v>
      </c>
      <c r="C180" s="986">
        <f>Inek2022A3[Betrag2]</f>
        <v>8130.2</v>
      </c>
      <c r="D180" s="987" t="s">
        <v>1094</v>
      </c>
      <c r="E180" s="988" t="s">
        <v>1095</v>
      </c>
      <c r="F180" s="989" t="s">
        <v>1127</v>
      </c>
      <c r="G180" s="990" t="s">
        <v>1128</v>
      </c>
      <c r="H180" s="991" t="s">
        <v>1129</v>
      </c>
      <c r="I180" s="993">
        <v>8130.2</v>
      </c>
    </row>
    <row r="181" spans="1:9" x14ac:dyDescent="0.25">
      <c r="A181" s="985" t="str">
        <f>Inek2022A3[ZPD2]</f>
        <v>ZP16.12</v>
      </c>
      <c r="B181" s="985" t="str">
        <f>Inek2022A3[OPSKode]</f>
        <v>8-810.sb</v>
      </c>
      <c r="C181" s="986">
        <f>Inek2022A3[Betrag2]</f>
        <v>9485.23</v>
      </c>
      <c r="D181" s="987" t="s">
        <v>1094</v>
      </c>
      <c r="E181" s="988" t="s">
        <v>1095</v>
      </c>
      <c r="F181" s="989" t="s">
        <v>1130</v>
      </c>
      <c r="G181" s="990" t="s">
        <v>1131</v>
      </c>
      <c r="H181" s="991" t="s">
        <v>1132</v>
      </c>
      <c r="I181" s="993">
        <v>9485.23</v>
      </c>
    </row>
    <row r="182" spans="1:9" x14ac:dyDescent="0.25">
      <c r="A182" s="985" t="str">
        <f>Inek2022A3[ZPD2]</f>
        <v>ZP16.13</v>
      </c>
      <c r="B182" s="985" t="str">
        <f>Inek2022A3[OPSKode]</f>
        <v>8-810.sc</v>
      </c>
      <c r="C182" s="986">
        <f>Inek2022A3[Betrag2]</f>
        <v>10840.26</v>
      </c>
      <c r="D182" s="987" t="s">
        <v>1094</v>
      </c>
      <c r="E182" s="988" t="s">
        <v>1095</v>
      </c>
      <c r="F182" s="989" t="s">
        <v>1133</v>
      </c>
      <c r="G182" s="990" t="s">
        <v>1134</v>
      </c>
      <c r="H182" s="991" t="s">
        <v>1135</v>
      </c>
      <c r="I182" s="993">
        <v>10840.26</v>
      </c>
    </row>
    <row r="183" spans="1:9" x14ac:dyDescent="0.25">
      <c r="A183" s="985" t="str">
        <f>Inek2022A3[ZPD2]</f>
        <v>ZP16.14</v>
      </c>
      <c r="B183" s="985" t="str">
        <f>Inek2022A3[OPSKode]</f>
        <v>8-810.sd</v>
      </c>
      <c r="C183" s="986">
        <f>Inek2022A3[Betrag2]</f>
        <v>12195.29</v>
      </c>
      <c r="D183" s="987" t="s">
        <v>1094</v>
      </c>
      <c r="E183" s="988" t="s">
        <v>1095</v>
      </c>
      <c r="F183" s="989" t="s">
        <v>1136</v>
      </c>
      <c r="G183" s="990" t="s">
        <v>1137</v>
      </c>
      <c r="H183" s="991" t="s">
        <v>1138</v>
      </c>
      <c r="I183" s="993">
        <v>12195.29</v>
      </c>
    </row>
    <row r="184" spans="1:9" x14ac:dyDescent="0.25">
      <c r="A184" s="985" t="str">
        <f>Inek2022A3[ZPD2]</f>
        <v>ZP16.15</v>
      </c>
      <c r="B184" s="985"/>
      <c r="C184" s="986" t="s">
        <v>3356</v>
      </c>
      <c r="D184" s="987" t="s">
        <v>1094</v>
      </c>
      <c r="E184" s="988" t="s">
        <v>1095</v>
      </c>
      <c r="F184" s="989" t="s">
        <v>1140</v>
      </c>
      <c r="G184" s="990"/>
      <c r="H184" s="991" t="s">
        <v>1141</v>
      </c>
      <c r="I184" s="993"/>
    </row>
    <row r="185" spans="1:9" x14ac:dyDescent="0.25">
      <c r="A185" s="985" t="str">
        <f>Inek2022A3[ZPD2]</f>
        <v>ZP16.16</v>
      </c>
      <c r="B185" s="985" t="str">
        <f>Inek2022A3[OPSKode]</f>
        <v>8-810.sf</v>
      </c>
      <c r="C185" s="986">
        <f>Inek2022A3[Betrag2]</f>
        <v>13550.33</v>
      </c>
      <c r="D185" s="987" t="s">
        <v>1094</v>
      </c>
      <c r="E185" s="988" t="s">
        <v>1095</v>
      </c>
      <c r="F185" s="989" t="s">
        <v>1142</v>
      </c>
      <c r="G185" s="990" t="s">
        <v>1143</v>
      </c>
      <c r="H185" s="991" t="s">
        <v>1144</v>
      </c>
      <c r="I185" s="993">
        <v>13550.33</v>
      </c>
    </row>
    <row r="186" spans="1:9" x14ac:dyDescent="0.25">
      <c r="A186" s="985" t="str">
        <f>Inek2022A3[ZPD2]</f>
        <v>ZP16.17</v>
      </c>
      <c r="B186" s="985" t="str">
        <f>Inek2022A3[OPSKode]</f>
        <v>8-810.sg</v>
      </c>
      <c r="C186" s="986">
        <f>Inek2022A3[Betrag2]</f>
        <v>16260.39</v>
      </c>
      <c r="D186" s="987" t="s">
        <v>1094</v>
      </c>
      <c r="E186" s="988" t="s">
        <v>1095</v>
      </c>
      <c r="F186" s="989" t="s">
        <v>1145</v>
      </c>
      <c r="G186" s="990" t="s">
        <v>1146</v>
      </c>
      <c r="H186" s="991" t="s">
        <v>1147</v>
      </c>
      <c r="I186" s="993">
        <v>16260.39</v>
      </c>
    </row>
    <row r="187" spans="1:9" x14ac:dyDescent="0.25">
      <c r="A187" s="985" t="str">
        <f>Inek2022A3[ZPD2]</f>
        <v>ZP16.18</v>
      </c>
      <c r="B187" s="985" t="str">
        <f>Inek2022A3[OPSKode]</f>
        <v>8-810.sh</v>
      </c>
      <c r="C187" s="986">
        <f>Inek2022A3[Betrag2]</f>
        <v>18970.46</v>
      </c>
      <c r="D187" s="987" t="s">
        <v>1094</v>
      </c>
      <c r="E187" s="988" t="s">
        <v>1095</v>
      </c>
      <c r="F187" s="989" t="s">
        <v>1148</v>
      </c>
      <c r="G187" s="990" t="s">
        <v>1149</v>
      </c>
      <c r="H187" s="991" t="s">
        <v>1150</v>
      </c>
      <c r="I187" s="993">
        <v>18970.46</v>
      </c>
    </row>
    <row r="188" spans="1:9" x14ac:dyDescent="0.25">
      <c r="A188" s="985" t="str">
        <f>Inek2022A3[ZPD2]</f>
        <v>ZP16.19</v>
      </c>
      <c r="B188" s="985" t="str">
        <f>Inek2022A3[OPSKode]</f>
        <v>8-810.sj</v>
      </c>
      <c r="C188" s="986">
        <f>Inek2022A3[Betrag2]</f>
        <v>21680.52</v>
      </c>
      <c r="D188" s="987" t="s">
        <v>1094</v>
      </c>
      <c r="E188" s="988" t="s">
        <v>1095</v>
      </c>
      <c r="F188" s="989" t="s">
        <v>1151</v>
      </c>
      <c r="G188" s="990" t="s">
        <v>1152</v>
      </c>
      <c r="H188" s="991" t="s">
        <v>1153</v>
      </c>
      <c r="I188" s="993">
        <v>21680.52</v>
      </c>
    </row>
    <row r="189" spans="1:9" x14ac:dyDescent="0.25">
      <c r="A189" s="985" t="str">
        <f>Inek2022A3[ZPD2]</f>
        <v>ZP16.20</v>
      </c>
      <c r="B189" s="985" t="str">
        <f>Inek2022A3[OPSKode]</f>
        <v>8-810.sk</v>
      </c>
      <c r="C189" s="986">
        <f>Inek2022A3[Betrag2]</f>
        <v>24390.59</v>
      </c>
      <c r="D189" s="987" t="s">
        <v>1094</v>
      </c>
      <c r="E189" s="988" t="s">
        <v>1095</v>
      </c>
      <c r="F189" s="989" t="s">
        <v>1154</v>
      </c>
      <c r="G189" s="990" t="s">
        <v>1155</v>
      </c>
      <c r="H189" s="991" t="s">
        <v>1156</v>
      </c>
      <c r="I189" s="993">
        <v>24390.59</v>
      </c>
    </row>
    <row r="190" spans="1:9" x14ac:dyDescent="0.25">
      <c r="A190" s="985" t="str">
        <f>Inek2022A3[ZPD2]</f>
        <v>ZP16.21</v>
      </c>
      <c r="B190" s="985" t="str">
        <f>Inek2022A3[OPSKode]</f>
        <v>8-810.sm</v>
      </c>
      <c r="C190" s="986">
        <f>Inek2022A3[Betrag2]</f>
        <v>27100.65</v>
      </c>
      <c r="D190" s="987" t="s">
        <v>1094</v>
      </c>
      <c r="E190" s="988" t="s">
        <v>1095</v>
      </c>
      <c r="F190" s="989" t="s">
        <v>1157</v>
      </c>
      <c r="G190" s="990" t="s">
        <v>1158</v>
      </c>
      <c r="H190" s="991" t="s">
        <v>1159</v>
      </c>
      <c r="I190" s="993">
        <v>27100.65</v>
      </c>
    </row>
    <row r="191" spans="1:9" x14ac:dyDescent="0.25">
      <c r="A191" s="985" t="str">
        <f>Inek2022A3[ZPD2]</f>
        <v>ZP16.22</v>
      </c>
      <c r="B191" s="985" t="str">
        <f>Inek2022A3[OPSKode]</f>
        <v>8-810.sn</v>
      </c>
      <c r="C191" s="986">
        <f>Inek2022A3[Betrag2]</f>
        <v>32520.78</v>
      </c>
      <c r="D191" s="987" t="s">
        <v>1094</v>
      </c>
      <c r="E191" s="988" t="s">
        <v>1095</v>
      </c>
      <c r="F191" s="989" t="s">
        <v>1160</v>
      </c>
      <c r="G191" s="990" t="s">
        <v>1161</v>
      </c>
      <c r="H191" s="991" t="s">
        <v>1162</v>
      </c>
      <c r="I191" s="993">
        <v>32520.78</v>
      </c>
    </row>
    <row r="192" spans="1:9" x14ac:dyDescent="0.25">
      <c r="A192" s="985" t="str">
        <f>Inek2022A3[ZPD2]</f>
        <v>ZP16.23</v>
      </c>
      <c r="B192" s="985" t="str">
        <f>Inek2022A3[OPSKode]</f>
        <v>8-810.sp</v>
      </c>
      <c r="C192" s="986">
        <f>Inek2022A3[Betrag2]</f>
        <v>37940.910000000003</v>
      </c>
      <c r="D192" s="987" t="s">
        <v>1094</v>
      </c>
      <c r="E192" s="988" t="s">
        <v>1095</v>
      </c>
      <c r="F192" s="989" t="s">
        <v>1163</v>
      </c>
      <c r="G192" s="990" t="s">
        <v>1164</v>
      </c>
      <c r="H192" s="991" t="s">
        <v>1165</v>
      </c>
      <c r="I192" s="993">
        <v>37940.910000000003</v>
      </c>
    </row>
    <row r="193" spans="1:9" x14ac:dyDescent="0.25">
      <c r="A193" s="985" t="str">
        <f>Inek2022A3[ZPD2]</f>
        <v>ZP16.24</v>
      </c>
      <c r="B193" s="985" t="str">
        <f>Inek2022A3[OPSKode]</f>
        <v>8-810.sq</v>
      </c>
      <c r="C193" s="986">
        <f>Inek2022A3[Betrag2]</f>
        <v>43361.04</v>
      </c>
      <c r="D193" s="987" t="s">
        <v>1094</v>
      </c>
      <c r="E193" s="988" t="s">
        <v>1095</v>
      </c>
      <c r="F193" s="989" t="s">
        <v>1166</v>
      </c>
      <c r="G193" s="990" t="s">
        <v>1167</v>
      </c>
      <c r="H193" s="991" t="s">
        <v>1168</v>
      </c>
      <c r="I193" s="993">
        <v>43361.04</v>
      </c>
    </row>
    <row r="194" spans="1:9" x14ac:dyDescent="0.25">
      <c r="A194" s="985"/>
      <c r="B194" s="985"/>
      <c r="C194" s="986"/>
      <c r="D194" s="987" t="s">
        <v>1169</v>
      </c>
      <c r="E194" s="988" t="s">
        <v>1170</v>
      </c>
      <c r="F194" s="989"/>
      <c r="G194" s="990"/>
      <c r="H194" s="991" t="s">
        <v>3218</v>
      </c>
      <c r="I194" s="992"/>
    </row>
    <row r="195" spans="1:9" x14ac:dyDescent="0.25">
      <c r="A195" s="985" t="str">
        <f>Inek2022A3[ZPD2]</f>
        <v>ZP18.01</v>
      </c>
      <c r="B195" s="985" t="str">
        <f>Inek2022A3[OPSKode]</f>
        <v>8-810.t0</v>
      </c>
      <c r="C195" s="986">
        <f>Inek2022A3[Betrag2]</f>
        <v>342.77</v>
      </c>
      <c r="D195" s="987" t="s">
        <v>1169</v>
      </c>
      <c r="E195" s="988" t="s">
        <v>1170</v>
      </c>
      <c r="F195" s="989" t="s">
        <v>1172</v>
      </c>
      <c r="G195" s="990" t="s">
        <v>1173</v>
      </c>
      <c r="H195" s="991" t="s">
        <v>1174</v>
      </c>
      <c r="I195" s="993">
        <v>342.77</v>
      </c>
    </row>
    <row r="196" spans="1:9" x14ac:dyDescent="0.25">
      <c r="A196" s="985" t="str">
        <f>Inek2022A3[ZPD2]</f>
        <v>ZP18.02</v>
      </c>
      <c r="B196" s="985" t="str">
        <f>Inek2022A3[OPSKode]</f>
        <v>8-810.t1</v>
      </c>
      <c r="C196" s="986">
        <f>Inek2022A3[Betrag2]</f>
        <v>599.84</v>
      </c>
      <c r="D196" s="987" t="s">
        <v>1169</v>
      </c>
      <c r="E196" s="988" t="s">
        <v>1170</v>
      </c>
      <c r="F196" s="989" t="s">
        <v>1175</v>
      </c>
      <c r="G196" s="990" t="s">
        <v>1176</v>
      </c>
      <c r="H196" s="991" t="s">
        <v>1177</v>
      </c>
      <c r="I196" s="993">
        <v>599.84</v>
      </c>
    </row>
    <row r="197" spans="1:9" x14ac:dyDescent="0.25">
      <c r="A197" s="985" t="str">
        <f>Inek2022A3[ZPD2]</f>
        <v>ZP18.03</v>
      </c>
      <c r="B197" s="985" t="str">
        <f>Inek2022A3[OPSKode]</f>
        <v>8-810.t2</v>
      </c>
      <c r="C197" s="986">
        <f>Inek2022A3[Betrag2]</f>
        <v>856.92</v>
      </c>
      <c r="D197" s="987" t="s">
        <v>1169</v>
      </c>
      <c r="E197" s="988" t="s">
        <v>1170</v>
      </c>
      <c r="F197" s="989" t="s">
        <v>1178</v>
      </c>
      <c r="G197" s="990" t="s">
        <v>1179</v>
      </c>
      <c r="H197" s="991" t="s">
        <v>1180</v>
      </c>
      <c r="I197" s="993">
        <v>856.92</v>
      </c>
    </row>
    <row r="198" spans="1:9" x14ac:dyDescent="0.25">
      <c r="A198" s="985" t="str">
        <f>Inek2022A3[ZPD2]</f>
        <v>ZP18.04</v>
      </c>
      <c r="B198" s="985" t="str">
        <f>Inek2022A3[OPSKode]</f>
        <v>8-810.t3</v>
      </c>
      <c r="C198" s="986">
        <f>Inek2022A3[Betrag2]</f>
        <v>1028.3</v>
      </c>
      <c r="D198" s="987" t="s">
        <v>1169</v>
      </c>
      <c r="E198" s="988" t="s">
        <v>1170</v>
      </c>
      <c r="F198" s="989" t="s">
        <v>1181</v>
      </c>
      <c r="G198" s="990" t="s">
        <v>1182</v>
      </c>
      <c r="H198" s="991" t="s">
        <v>1183</v>
      </c>
      <c r="I198" s="993">
        <v>1028.3</v>
      </c>
    </row>
    <row r="199" spans="1:9" x14ac:dyDescent="0.25">
      <c r="A199" s="985" t="str">
        <f>Inek2022A3[ZPD2]</f>
        <v>ZP18.05</v>
      </c>
      <c r="B199" s="985" t="str">
        <f>Inek2022A3[OPSKode]</f>
        <v>8-810.t4</v>
      </c>
      <c r="C199" s="986">
        <f>Inek2022A3[Betrag2]</f>
        <v>1542.45</v>
      </c>
      <c r="D199" s="987" t="s">
        <v>1169</v>
      </c>
      <c r="E199" s="988" t="s">
        <v>1170</v>
      </c>
      <c r="F199" s="989" t="s">
        <v>1184</v>
      </c>
      <c r="G199" s="990" t="s">
        <v>1185</v>
      </c>
      <c r="H199" s="991" t="s">
        <v>1186</v>
      </c>
      <c r="I199" s="993">
        <v>1542.45</v>
      </c>
    </row>
    <row r="200" spans="1:9" x14ac:dyDescent="0.25">
      <c r="A200" s="985" t="str">
        <f>Inek2022A3[ZPD2]</f>
        <v>ZP18.06</v>
      </c>
      <c r="B200" s="985" t="str">
        <f>Inek2022A3[OPSKode]</f>
        <v>8-810.t5</v>
      </c>
      <c r="C200" s="986">
        <f>Inek2022A3[Betrag2]</f>
        <v>2056.6</v>
      </c>
      <c r="D200" s="987" t="s">
        <v>1169</v>
      </c>
      <c r="E200" s="988" t="s">
        <v>1170</v>
      </c>
      <c r="F200" s="989" t="s">
        <v>1187</v>
      </c>
      <c r="G200" s="990" t="s">
        <v>1188</v>
      </c>
      <c r="H200" s="991" t="s">
        <v>1189</v>
      </c>
      <c r="I200" s="993">
        <v>2056.6</v>
      </c>
    </row>
    <row r="201" spans="1:9" x14ac:dyDescent="0.25">
      <c r="A201" s="985" t="str">
        <f>Inek2022A3[ZPD2]</f>
        <v>ZP18.07</v>
      </c>
      <c r="B201" s="985" t="str">
        <f>Inek2022A3[OPSKode]</f>
        <v>8-810.t6</v>
      </c>
      <c r="C201" s="986">
        <f>Inek2022A3[Betrag2]</f>
        <v>2570.75</v>
      </c>
      <c r="D201" s="987" t="s">
        <v>1169</v>
      </c>
      <c r="E201" s="988" t="s">
        <v>1170</v>
      </c>
      <c r="F201" s="989" t="s">
        <v>1190</v>
      </c>
      <c r="G201" s="990" t="s">
        <v>1191</v>
      </c>
      <c r="H201" s="991" t="s">
        <v>1192</v>
      </c>
      <c r="I201" s="993">
        <v>2570.75</v>
      </c>
    </row>
    <row r="202" spans="1:9" x14ac:dyDescent="0.25">
      <c r="A202" s="985" t="str">
        <f>Inek2022A3[ZPD2]</f>
        <v>ZP18.08</v>
      </c>
      <c r="B202" s="985" t="str">
        <f>Inek2022A3[OPSKode]</f>
        <v>8-810.t7</v>
      </c>
      <c r="C202" s="986">
        <f>Inek2022A3[Betrag2]</f>
        <v>3084.9</v>
      </c>
      <c r="D202" s="987" t="s">
        <v>1169</v>
      </c>
      <c r="E202" s="988" t="s">
        <v>1170</v>
      </c>
      <c r="F202" s="989" t="s">
        <v>1193</v>
      </c>
      <c r="G202" s="990" t="s">
        <v>1194</v>
      </c>
      <c r="H202" s="991" t="s">
        <v>1195</v>
      </c>
      <c r="I202" s="993">
        <v>3084.9</v>
      </c>
    </row>
    <row r="203" spans="1:9" x14ac:dyDescent="0.25">
      <c r="A203" s="985" t="str">
        <f>Inek2022A3[ZPD2]</f>
        <v>ZP18.09</v>
      </c>
      <c r="B203" s="985" t="str">
        <f>Inek2022A3[OPSKode]</f>
        <v>8-810.t8</v>
      </c>
      <c r="C203" s="986">
        <f>Inek2022A3[Betrag2]</f>
        <v>3599.05</v>
      </c>
      <c r="D203" s="987" t="s">
        <v>1169</v>
      </c>
      <c r="E203" s="988" t="s">
        <v>1170</v>
      </c>
      <c r="F203" s="989" t="s">
        <v>1196</v>
      </c>
      <c r="G203" s="990" t="s">
        <v>1197</v>
      </c>
      <c r="H203" s="991" t="s">
        <v>1198</v>
      </c>
      <c r="I203" s="993">
        <v>3599.05</v>
      </c>
    </row>
    <row r="204" spans="1:9" x14ac:dyDescent="0.25">
      <c r="A204" s="985" t="str">
        <f>Inek2022A3[ZPD2]</f>
        <v>ZP18.10</v>
      </c>
      <c r="B204" s="985" t="str">
        <f>Inek2022A3[OPSKode]</f>
        <v>8-810.t9</v>
      </c>
      <c r="C204" s="986">
        <f>Inek2022A3[Betrag2]</f>
        <v>4113.2</v>
      </c>
      <c r="D204" s="987" t="s">
        <v>1169</v>
      </c>
      <c r="E204" s="988" t="s">
        <v>1170</v>
      </c>
      <c r="F204" s="989" t="s">
        <v>1199</v>
      </c>
      <c r="G204" s="990" t="s">
        <v>1200</v>
      </c>
      <c r="H204" s="991" t="s">
        <v>1201</v>
      </c>
      <c r="I204" s="993">
        <v>4113.2</v>
      </c>
    </row>
    <row r="205" spans="1:9" x14ac:dyDescent="0.25">
      <c r="A205" s="985" t="str">
        <f>Inek2022A3[ZPD2]</f>
        <v>ZP18.11</v>
      </c>
      <c r="B205" s="985" t="str">
        <f>Inek2022A3[OPSKode]</f>
        <v>8-810.ta</v>
      </c>
      <c r="C205" s="986">
        <f>Inek2022A3[Betrag2]</f>
        <v>5141.5</v>
      </c>
      <c r="D205" s="987" t="s">
        <v>1169</v>
      </c>
      <c r="E205" s="988" t="s">
        <v>1170</v>
      </c>
      <c r="F205" s="989" t="s">
        <v>1202</v>
      </c>
      <c r="G205" s="990" t="s">
        <v>1203</v>
      </c>
      <c r="H205" s="991" t="s">
        <v>1204</v>
      </c>
      <c r="I205" s="993">
        <v>5141.5</v>
      </c>
    </row>
    <row r="206" spans="1:9" x14ac:dyDescent="0.25">
      <c r="A206" s="985" t="str">
        <f>Inek2022A3[ZPD2]</f>
        <v>ZP18.12</v>
      </c>
      <c r="B206" s="985" t="str">
        <f>Inek2022A3[OPSKode]</f>
        <v>8-810.tb</v>
      </c>
      <c r="C206" s="986">
        <f>Inek2022A3[Betrag2]</f>
        <v>6169.8</v>
      </c>
      <c r="D206" s="987" t="s">
        <v>1169</v>
      </c>
      <c r="E206" s="988" t="s">
        <v>1170</v>
      </c>
      <c r="F206" s="989" t="s">
        <v>1205</v>
      </c>
      <c r="G206" s="990" t="s">
        <v>1206</v>
      </c>
      <c r="H206" s="991" t="s">
        <v>1207</v>
      </c>
      <c r="I206" s="993">
        <v>6169.8</v>
      </c>
    </row>
    <row r="207" spans="1:9" x14ac:dyDescent="0.25">
      <c r="A207" s="985" t="str">
        <f>Inek2022A3[ZPD2]</f>
        <v>ZP18.13</v>
      </c>
      <c r="B207" s="985" t="str">
        <f>Inek2022A3[OPSKode]</f>
        <v>8-810.tc</v>
      </c>
      <c r="C207" s="986">
        <f>Inek2022A3[Betrag2]</f>
        <v>7198.1</v>
      </c>
      <c r="D207" s="987" t="s">
        <v>1169</v>
      </c>
      <c r="E207" s="988" t="s">
        <v>1170</v>
      </c>
      <c r="F207" s="989" t="s">
        <v>1208</v>
      </c>
      <c r="G207" s="990" t="s">
        <v>1209</v>
      </c>
      <c r="H207" s="991" t="s">
        <v>1210</v>
      </c>
      <c r="I207" s="993">
        <v>7198.1</v>
      </c>
    </row>
    <row r="208" spans="1:9" x14ac:dyDescent="0.25">
      <c r="A208" s="985" t="str">
        <f>Inek2022A3[ZPD2]</f>
        <v>ZP18.14</v>
      </c>
      <c r="B208" s="985" t="str">
        <f>Inek2022A3[OPSKode]</f>
        <v>8-810.td</v>
      </c>
      <c r="C208" s="986">
        <f>Inek2022A3[Betrag2]</f>
        <v>8226.4</v>
      </c>
      <c r="D208" s="987" t="s">
        <v>1169</v>
      </c>
      <c r="E208" s="988" t="s">
        <v>1170</v>
      </c>
      <c r="F208" s="989" t="s">
        <v>1211</v>
      </c>
      <c r="G208" s="990" t="s">
        <v>1212</v>
      </c>
      <c r="H208" s="991" t="s">
        <v>1213</v>
      </c>
      <c r="I208" s="993">
        <v>8226.4</v>
      </c>
    </row>
    <row r="209" spans="1:9" x14ac:dyDescent="0.25">
      <c r="A209" s="985"/>
      <c r="B209" s="985"/>
      <c r="C209" s="986"/>
      <c r="D209" s="987" t="s">
        <v>1214</v>
      </c>
      <c r="E209" s="988" t="s">
        <v>3283</v>
      </c>
      <c r="F209" s="989"/>
      <c r="G209" s="990"/>
      <c r="H209" s="991" t="s">
        <v>1216</v>
      </c>
      <c r="I209" s="992"/>
    </row>
    <row r="210" spans="1:9" x14ac:dyDescent="0.25">
      <c r="A210" s="985" t="str">
        <f>Inek2022A3[ZPD2]</f>
        <v>ZP20.01</v>
      </c>
      <c r="B210" s="985" t="str">
        <f>Inek2022A3[OPSKode]</f>
        <v>8-810.h3</v>
      </c>
      <c r="C210" s="986">
        <f>Inek2022A3[Betrag2]</f>
        <v>791.6</v>
      </c>
      <c r="D210" s="987" t="s">
        <v>1214</v>
      </c>
      <c r="E210" s="988" t="s">
        <v>3283</v>
      </c>
      <c r="F210" s="989" t="s">
        <v>1217</v>
      </c>
      <c r="G210" s="990" t="s">
        <v>1218</v>
      </c>
      <c r="H210" s="991" t="s">
        <v>1219</v>
      </c>
      <c r="I210" s="993">
        <v>791.6</v>
      </c>
    </row>
    <row r="211" spans="1:9" x14ac:dyDescent="0.25">
      <c r="A211" s="985" t="str">
        <f>Inek2022A3[ZPD2]</f>
        <v>ZP20.02</v>
      </c>
      <c r="B211" s="985" t="str">
        <f>Inek2022A3[OPSKode]</f>
        <v>8-810.h4</v>
      </c>
      <c r="C211" s="986">
        <f>Inek2022A3[Betrag2]</f>
        <v>1583.2</v>
      </c>
      <c r="D211" s="987" t="s">
        <v>1214</v>
      </c>
      <c r="E211" s="988" t="s">
        <v>3283</v>
      </c>
      <c r="F211" s="989" t="s">
        <v>1220</v>
      </c>
      <c r="G211" s="990" t="s">
        <v>1221</v>
      </c>
      <c r="H211" s="991" t="s">
        <v>1222</v>
      </c>
      <c r="I211" s="993">
        <v>1583.2</v>
      </c>
    </row>
    <row r="212" spans="1:9" x14ac:dyDescent="0.25">
      <c r="A212" s="985" t="str">
        <f>Inek2022A3[ZPD2]</f>
        <v>ZP20.03</v>
      </c>
      <c r="B212" s="985" t="str">
        <f>Inek2022A3[OPSKode]</f>
        <v>8-810.h5</v>
      </c>
      <c r="C212" s="986">
        <f>Inek2022A3[Betrag2]</f>
        <v>2374.8000000000002</v>
      </c>
      <c r="D212" s="987" t="s">
        <v>1214</v>
      </c>
      <c r="E212" s="988" t="s">
        <v>3283</v>
      </c>
      <c r="F212" s="989" t="s">
        <v>1223</v>
      </c>
      <c r="G212" s="990" t="s">
        <v>1224</v>
      </c>
      <c r="H212" s="991" t="s">
        <v>1225</v>
      </c>
      <c r="I212" s="993">
        <v>2374.8000000000002</v>
      </c>
    </row>
    <row r="213" spans="1:9" x14ac:dyDescent="0.25">
      <c r="A213" s="985" t="str">
        <f>Inek2022A3[ZPD2]</f>
        <v>ZP20.04</v>
      </c>
      <c r="B213" s="985" t="str">
        <f>Inek2022A3[OPSKode]</f>
        <v>8-810.h6</v>
      </c>
      <c r="C213" s="986">
        <f>Inek2022A3[Betrag2]</f>
        <v>3166.4</v>
      </c>
      <c r="D213" s="987" t="s">
        <v>1214</v>
      </c>
      <c r="E213" s="988" t="s">
        <v>3283</v>
      </c>
      <c r="F213" s="989" t="s">
        <v>1226</v>
      </c>
      <c r="G213" s="990" t="s">
        <v>1227</v>
      </c>
      <c r="H213" s="991" t="s">
        <v>1228</v>
      </c>
      <c r="I213" s="993">
        <v>3166.4</v>
      </c>
    </row>
    <row r="214" spans="1:9" x14ac:dyDescent="0.25">
      <c r="A214" s="985" t="str">
        <f>Inek2022A3[ZPD2]</f>
        <v>ZP20.05</v>
      </c>
      <c r="B214" s="985" t="str">
        <f>Inek2022A3[OPSKode]</f>
        <v>8-810.h7</v>
      </c>
      <c r="C214" s="986">
        <f>Inek2022A3[Betrag2]</f>
        <v>3958</v>
      </c>
      <c r="D214" s="987" t="s">
        <v>1214</v>
      </c>
      <c r="E214" s="988" t="s">
        <v>3283</v>
      </c>
      <c r="F214" s="989" t="s">
        <v>1229</v>
      </c>
      <c r="G214" s="990" t="s">
        <v>1230</v>
      </c>
      <c r="H214" s="991" t="s">
        <v>1231</v>
      </c>
      <c r="I214" s="993">
        <v>3958</v>
      </c>
    </row>
    <row r="215" spans="1:9" x14ac:dyDescent="0.25">
      <c r="A215" s="985" t="str">
        <f>Inek2022A3[ZPD2]</f>
        <v>ZP20.06</v>
      </c>
      <c r="B215" s="985" t="str">
        <f>Inek2022A3[OPSKode]</f>
        <v>8-810.h8</v>
      </c>
      <c r="C215" s="986">
        <f>Inek2022A3[Betrag2]</f>
        <v>5145.3999999999996</v>
      </c>
      <c r="D215" s="987" t="s">
        <v>1214</v>
      </c>
      <c r="E215" s="988" t="s">
        <v>3283</v>
      </c>
      <c r="F215" s="989" t="s">
        <v>1232</v>
      </c>
      <c r="G215" s="990" t="s">
        <v>1233</v>
      </c>
      <c r="H215" s="991" t="s">
        <v>1234</v>
      </c>
      <c r="I215" s="993">
        <v>5145.3999999999996</v>
      </c>
    </row>
    <row r="216" spans="1:9" x14ac:dyDescent="0.25">
      <c r="A216" s="985" t="str">
        <f>Inek2022A3[ZPD2]</f>
        <v>ZP20.07</v>
      </c>
      <c r="B216" s="985" t="str">
        <f>Inek2022A3[OPSKode]</f>
        <v>8-810.h9</v>
      </c>
      <c r="C216" s="986">
        <f>Inek2022A3[Betrag2]</f>
        <v>6728.6</v>
      </c>
      <c r="D216" s="987" t="s">
        <v>1214</v>
      </c>
      <c r="E216" s="988" t="s">
        <v>3283</v>
      </c>
      <c r="F216" s="989" t="s">
        <v>1235</v>
      </c>
      <c r="G216" s="990" t="s">
        <v>1236</v>
      </c>
      <c r="H216" s="991" t="s">
        <v>1237</v>
      </c>
      <c r="I216" s="993">
        <v>6728.6</v>
      </c>
    </row>
    <row r="217" spans="1:9" x14ac:dyDescent="0.25">
      <c r="A217" s="985" t="str">
        <f>Inek2022A3[ZPD2]</f>
        <v>ZP20.08</v>
      </c>
      <c r="B217" s="985" t="str">
        <f>Inek2022A3[OPSKode]</f>
        <v>8-810.ha</v>
      </c>
      <c r="C217" s="986">
        <f>Inek2022A3[Betrag2]</f>
        <v>8311.7999999999993</v>
      </c>
      <c r="D217" s="987" t="s">
        <v>1214</v>
      </c>
      <c r="E217" s="988" t="s">
        <v>3283</v>
      </c>
      <c r="F217" s="989" t="s">
        <v>1238</v>
      </c>
      <c r="G217" s="990" t="s">
        <v>1239</v>
      </c>
      <c r="H217" s="991" t="s">
        <v>1240</v>
      </c>
      <c r="I217" s="993">
        <v>8311.7999999999993</v>
      </c>
    </row>
    <row r="218" spans="1:9" x14ac:dyDescent="0.25">
      <c r="A218" s="985" t="str">
        <f>Inek2022A3[ZPD2]</f>
        <v>ZP20.09</v>
      </c>
      <c r="B218" s="985" t="str">
        <f>Inek2022A3[OPSKode]</f>
        <v>8-810.hb</v>
      </c>
      <c r="C218" s="986">
        <f>Inek2022A3[Betrag2]</f>
        <v>9895</v>
      </c>
      <c r="D218" s="987" t="s">
        <v>1214</v>
      </c>
      <c r="E218" s="988" t="s">
        <v>3283</v>
      </c>
      <c r="F218" s="989" t="s">
        <v>1241</v>
      </c>
      <c r="G218" s="990" t="s">
        <v>1242</v>
      </c>
      <c r="H218" s="991" t="s">
        <v>1243</v>
      </c>
      <c r="I218" s="993">
        <v>9895</v>
      </c>
    </row>
    <row r="219" spans="1:9" x14ac:dyDescent="0.25">
      <c r="A219" s="985" t="str">
        <f>Inek2022A3[ZPD2]</f>
        <v>ZP20.10</v>
      </c>
      <c r="B219" s="985" t="str">
        <f>Inek2022A3[OPSKode]</f>
        <v>8-810.hc</v>
      </c>
      <c r="C219" s="986">
        <f>Inek2022A3[Betrag2]</f>
        <v>12137.87</v>
      </c>
      <c r="D219" s="987" t="s">
        <v>1214</v>
      </c>
      <c r="E219" s="988" t="s">
        <v>3283</v>
      </c>
      <c r="F219" s="989" t="s">
        <v>1244</v>
      </c>
      <c r="G219" s="990" t="s">
        <v>1245</v>
      </c>
      <c r="H219" s="991" t="s">
        <v>1246</v>
      </c>
      <c r="I219" s="993">
        <v>12137.87</v>
      </c>
    </row>
    <row r="220" spans="1:9" x14ac:dyDescent="0.25">
      <c r="A220" s="985" t="str">
        <f>Inek2022A3[ZPD2]</f>
        <v>ZP20.11</v>
      </c>
      <c r="B220" s="985" t="str">
        <f>Inek2022A3[OPSKode]</f>
        <v>8-810.hd</v>
      </c>
      <c r="C220" s="986">
        <f>Inek2022A3[Betrag2]</f>
        <v>15304.27</v>
      </c>
      <c r="D220" s="987" t="s">
        <v>1214</v>
      </c>
      <c r="E220" s="988" t="s">
        <v>3283</v>
      </c>
      <c r="F220" s="989" t="s">
        <v>1247</v>
      </c>
      <c r="G220" s="990" t="s">
        <v>1248</v>
      </c>
      <c r="H220" s="991" t="s">
        <v>1249</v>
      </c>
      <c r="I220" s="993">
        <v>15304.27</v>
      </c>
    </row>
    <row r="221" spans="1:9" x14ac:dyDescent="0.25">
      <c r="A221" s="985" t="str">
        <f>Inek2022A3[ZPD2]</f>
        <v>ZP20.12</v>
      </c>
      <c r="B221" s="985" t="str">
        <f>Inek2022A3[OPSKode]</f>
        <v>8-810.he</v>
      </c>
      <c r="C221" s="986">
        <f>Inek2022A3[Betrag2]</f>
        <v>18470.669999999998</v>
      </c>
      <c r="D221" s="987" t="s">
        <v>1214</v>
      </c>
      <c r="E221" s="988" t="s">
        <v>3283</v>
      </c>
      <c r="F221" s="989" t="s">
        <v>1250</v>
      </c>
      <c r="G221" s="990" t="s">
        <v>1251</v>
      </c>
      <c r="H221" s="991" t="s">
        <v>1252</v>
      </c>
      <c r="I221" s="993">
        <v>18470.669999999998</v>
      </c>
    </row>
    <row r="222" spans="1:9" x14ac:dyDescent="0.25">
      <c r="A222" s="985"/>
      <c r="B222" s="985"/>
      <c r="C222" s="986"/>
      <c r="D222" s="987" t="s">
        <v>1253</v>
      </c>
      <c r="E222" s="988" t="s">
        <v>1254</v>
      </c>
      <c r="F222" s="989"/>
      <c r="G222" s="990"/>
      <c r="H222" s="991" t="s">
        <v>1255</v>
      </c>
      <c r="I222" s="992"/>
    </row>
    <row r="223" spans="1:9" x14ac:dyDescent="0.25">
      <c r="A223" s="985" t="str">
        <f>Inek2022A3[ZPD2]</f>
        <v>ZP22.01</v>
      </c>
      <c r="B223" s="985" t="str">
        <f>Inek2022A3[OPSKode]</f>
        <v>6-002.80</v>
      </c>
      <c r="C223" s="986">
        <f>Inek2022A3[Betrag2]</f>
        <v>380.25</v>
      </c>
      <c r="D223" s="987" t="s">
        <v>1253</v>
      </c>
      <c r="E223" s="988" t="s">
        <v>1254</v>
      </c>
      <c r="F223" s="989" t="s">
        <v>1256</v>
      </c>
      <c r="G223" s="990" t="s">
        <v>1257</v>
      </c>
      <c r="H223" s="991" t="s">
        <v>1003</v>
      </c>
      <c r="I223" s="993">
        <v>380.25</v>
      </c>
    </row>
    <row r="224" spans="1:9" x14ac:dyDescent="0.25">
      <c r="A224" s="985" t="str">
        <f>Inek2022A3[ZPD2]</f>
        <v>ZP22.02</v>
      </c>
      <c r="B224" s="985" t="str">
        <f>Inek2022A3[OPSKode]</f>
        <v>6-002.81</v>
      </c>
      <c r="C224" s="986">
        <f>Inek2022A3[Betrag2]</f>
        <v>665.44</v>
      </c>
      <c r="D224" s="987" t="s">
        <v>1253</v>
      </c>
      <c r="E224" s="988" t="s">
        <v>1254</v>
      </c>
      <c r="F224" s="989" t="s">
        <v>1258</v>
      </c>
      <c r="G224" s="990" t="s">
        <v>1259</v>
      </c>
      <c r="H224" s="991" t="s">
        <v>1006</v>
      </c>
      <c r="I224" s="993">
        <v>665.44</v>
      </c>
    </row>
    <row r="225" spans="1:9" x14ac:dyDescent="0.25">
      <c r="A225" s="985" t="str">
        <f>Inek2022A3[ZPD2]</f>
        <v>ZP22.03</v>
      </c>
      <c r="B225" s="985" t="str">
        <f>Inek2022A3[OPSKode]</f>
        <v>6-002.82</v>
      </c>
      <c r="C225" s="986">
        <f>Inek2022A3[Betrag2]</f>
        <v>950.63</v>
      </c>
      <c r="D225" s="987" t="s">
        <v>1253</v>
      </c>
      <c r="E225" s="988" t="s">
        <v>1254</v>
      </c>
      <c r="F225" s="989" t="s">
        <v>1260</v>
      </c>
      <c r="G225" s="990" t="s">
        <v>1261</v>
      </c>
      <c r="H225" s="991" t="s">
        <v>1009</v>
      </c>
      <c r="I225" s="993">
        <v>950.63</v>
      </c>
    </row>
    <row r="226" spans="1:9" x14ac:dyDescent="0.25">
      <c r="A226" s="985" t="str">
        <f>Inek2022A3[ZPD2]</f>
        <v>ZP22.04</v>
      </c>
      <c r="B226" s="985" t="str">
        <f>Inek2022A3[OPSKode]</f>
        <v>6-002.83</v>
      </c>
      <c r="C226" s="986">
        <f>Inek2022A3[Betrag2]</f>
        <v>1235.82</v>
      </c>
      <c r="D226" s="987" t="s">
        <v>1253</v>
      </c>
      <c r="E226" s="988" t="s">
        <v>1254</v>
      </c>
      <c r="F226" s="989" t="s">
        <v>1262</v>
      </c>
      <c r="G226" s="990" t="s">
        <v>1263</v>
      </c>
      <c r="H226" s="991" t="s">
        <v>1012</v>
      </c>
      <c r="I226" s="993">
        <v>1235.82</v>
      </c>
    </row>
    <row r="227" spans="1:9" x14ac:dyDescent="0.25">
      <c r="A227" s="985" t="str">
        <f>Inek2022A3[ZPD2]</f>
        <v>ZP22.05</v>
      </c>
      <c r="B227" s="985" t="str">
        <f>Inek2022A3[OPSKode]</f>
        <v>6-002.84</v>
      </c>
      <c r="C227" s="986">
        <f>Inek2022A3[Betrag2]</f>
        <v>1521.01</v>
      </c>
      <c r="D227" s="987" t="s">
        <v>1253</v>
      </c>
      <c r="E227" s="988" t="s">
        <v>1254</v>
      </c>
      <c r="F227" s="989" t="s">
        <v>1264</v>
      </c>
      <c r="G227" s="990" t="s">
        <v>1265</v>
      </c>
      <c r="H227" s="991" t="s">
        <v>1015</v>
      </c>
      <c r="I227" s="993">
        <v>1521.01</v>
      </c>
    </row>
    <row r="228" spans="1:9" x14ac:dyDescent="0.25">
      <c r="A228" s="985" t="str">
        <f>Inek2022A3[ZPD2]</f>
        <v>ZP22.06</v>
      </c>
      <c r="B228" s="985" t="str">
        <f>Inek2022A3[OPSKode]</f>
        <v>6-002.85</v>
      </c>
      <c r="C228" s="986">
        <f>Inek2022A3[Betrag2]</f>
        <v>1806.2</v>
      </c>
      <c r="D228" s="987" t="s">
        <v>1253</v>
      </c>
      <c r="E228" s="988" t="s">
        <v>1254</v>
      </c>
      <c r="F228" s="989" t="s">
        <v>1266</v>
      </c>
      <c r="G228" s="990" t="s">
        <v>1267</v>
      </c>
      <c r="H228" s="991" t="s">
        <v>1018</v>
      </c>
      <c r="I228" s="993">
        <v>1806.2</v>
      </c>
    </row>
    <row r="229" spans="1:9" x14ac:dyDescent="0.25">
      <c r="A229" s="985" t="str">
        <f>Inek2022A3[ZPD2]</f>
        <v>ZP22.07</v>
      </c>
      <c r="B229" s="985" t="str">
        <f>Inek2022A3[OPSKode]</f>
        <v>6-002.86</v>
      </c>
      <c r="C229" s="986">
        <f>Inek2022A3[Betrag2]</f>
        <v>2091.39</v>
      </c>
      <c r="D229" s="987" t="s">
        <v>1253</v>
      </c>
      <c r="E229" s="988" t="s">
        <v>1254</v>
      </c>
      <c r="F229" s="989" t="s">
        <v>1268</v>
      </c>
      <c r="G229" s="990" t="s">
        <v>1269</v>
      </c>
      <c r="H229" s="991" t="s">
        <v>1021</v>
      </c>
      <c r="I229" s="993">
        <v>2091.39</v>
      </c>
    </row>
    <row r="230" spans="1:9" x14ac:dyDescent="0.25">
      <c r="A230" s="985" t="str">
        <f>Inek2022A3[ZPD2]</f>
        <v>ZP22.08</v>
      </c>
      <c r="B230" s="985" t="str">
        <f>Inek2022A3[OPSKode]</f>
        <v>6-002.87</v>
      </c>
      <c r="C230" s="986">
        <f>Inek2022A3[Betrag2]</f>
        <v>2373.35</v>
      </c>
      <c r="D230" s="987" t="s">
        <v>1253</v>
      </c>
      <c r="E230" s="988" t="s">
        <v>1254</v>
      </c>
      <c r="F230" s="989" t="s">
        <v>1270</v>
      </c>
      <c r="G230" s="990" t="s">
        <v>1271</v>
      </c>
      <c r="H230" s="991" t="s">
        <v>1024</v>
      </c>
      <c r="I230" s="993">
        <v>2373.35</v>
      </c>
    </row>
    <row r="231" spans="1:9" x14ac:dyDescent="0.25">
      <c r="A231" s="985" t="str">
        <f>Inek2022A3[ZPD2]</f>
        <v>ZP22.09</v>
      </c>
      <c r="B231" s="985" t="str">
        <f>Inek2022A3[OPSKode]</f>
        <v>6-002.88</v>
      </c>
      <c r="C231" s="986">
        <f>Inek2022A3[Betrag2]</f>
        <v>2661.77</v>
      </c>
      <c r="D231" s="987" t="s">
        <v>1253</v>
      </c>
      <c r="E231" s="988" t="s">
        <v>1254</v>
      </c>
      <c r="F231" s="989" t="s">
        <v>1272</v>
      </c>
      <c r="G231" s="990" t="s">
        <v>1273</v>
      </c>
      <c r="H231" s="991" t="s">
        <v>1027</v>
      </c>
      <c r="I231" s="993">
        <v>2661.77</v>
      </c>
    </row>
    <row r="232" spans="1:9" x14ac:dyDescent="0.25">
      <c r="A232" s="985" t="str">
        <f>Inek2022A3[ZPD2]</f>
        <v>ZP22.10</v>
      </c>
      <c r="B232" s="985" t="str">
        <f>Inek2022A3[OPSKode]</f>
        <v>6-002.89</v>
      </c>
      <c r="C232" s="986">
        <f>Inek2022A3[Betrag2]</f>
        <v>2923.2</v>
      </c>
      <c r="D232" s="987" t="s">
        <v>1253</v>
      </c>
      <c r="E232" s="988" t="s">
        <v>1254</v>
      </c>
      <c r="F232" s="989" t="s">
        <v>1274</v>
      </c>
      <c r="G232" s="990" t="s">
        <v>1275</v>
      </c>
      <c r="H232" s="991" t="s">
        <v>1030</v>
      </c>
      <c r="I232" s="993">
        <v>2923.2</v>
      </c>
    </row>
    <row r="233" spans="1:9" x14ac:dyDescent="0.25">
      <c r="A233" s="985" t="str">
        <f>Inek2022A3[ZPD2]</f>
        <v>ZP22.11</v>
      </c>
      <c r="B233" s="985" t="str">
        <f>Inek2022A3[OPSKode]</f>
        <v>6-002.8a</v>
      </c>
      <c r="C233" s="986">
        <f>Inek2022A3[Betrag2]</f>
        <v>3232.15</v>
      </c>
      <c r="D233" s="987" t="s">
        <v>1253</v>
      </c>
      <c r="E233" s="988" t="s">
        <v>1254</v>
      </c>
      <c r="F233" s="989" t="s">
        <v>1276</v>
      </c>
      <c r="G233" s="990" t="s">
        <v>1277</v>
      </c>
      <c r="H233" s="991" t="s">
        <v>1033</v>
      </c>
      <c r="I233" s="993">
        <v>3232.15</v>
      </c>
    </row>
    <row r="234" spans="1:9" x14ac:dyDescent="0.25">
      <c r="A234" s="985" t="str">
        <f>Inek2022A3[ZPD2]</f>
        <v>ZP22.12</v>
      </c>
      <c r="B234" s="985" t="str">
        <f>Inek2022A3[OPSKode]</f>
        <v>6-002.8b</v>
      </c>
      <c r="C234" s="986">
        <f>Inek2022A3[Betrag2]</f>
        <v>3612.41</v>
      </c>
      <c r="D234" s="987" t="s">
        <v>1253</v>
      </c>
      <c r="E234" s="988" t="s">
        <v>1254</v>
      </c>
      <c r="F234" s="989" t="s">
        <v>1278</v>
      </c>
      <c r="G234" s="990" t="s">
        <v>1279</v>
      </c>
      <c r="H234" s="991" t="s">
        <v>1036</v>
      </c>
      <c r="I234" s="993">
        <v>3612.41</v>
      </c>
    </row>
    <row r="235" spans="1:9" x14ac:dyDescent="0.25">
      <c r="A235" s="985" t="str">
        <f>Inek2022A3[ZPD2]</f>
        <v>ZP22.13</v>
      </c>
      <c r="B235" s="985" t="str">
        <f>Inek2022A3[OPSKode]</f>
        <v>6-002.8c</v>
      </c>
      <c r="C235" s="986">
        <f>Inek2022A3[Betrag2]</f>
        <v>4182.79</v>
      </c>
      <c r="D235" s="987" t="s">
        <v>1253</v>
      </c>
      <c r="E235" s="988" t="s">
        <v>1254</v>
      </c>
      <c r="F235" s="989" t="s">
        <v>1280</v>
      </c>
      <c r="G235" s="990" t="s">
        <v>1281</v>
      </c>
      <c r="H235" s="991" t="s">
        <v>1039</v>
      </c>
      <c r="I235" s="993">
        <v>4182.79</v>
      </c>
    </row>
    <row r="236" spans="1:9" x14ac:dyDescent="0.25">
      <c r="A236" s="985" t="str">
        <f>Inek2022A3[ZPD2]</f>
        <v>ZP22.14</v>
      </c>
      <c r="B236" s="985" t="str">
        <f>Inek2022A3[OPSKode]</f>
        <v>6-002.8d</v>
      </c>
      <c r="C236" s="986">
        <f>Inek2022A3[Betrag2]</f>
        <v>4753.17</v>
      </c>
      <c r="D236" s="987" t="s">
        <v>1253</v>
      </c>
      <c r="E236" s="988" t="s">
        <v>1254</v>
      </c>
      <c r="F236" s="989" t="s">
        <v>1282</v>
      </c>
      <c r="G236" s="990" t="s">
        <v>1283</v>
      </c>
      <c r="H236" s="991" t="s">
        <v>1042</v>
      </c>
      <c r="I236" s="993">
        <v>4753.17</v>
      </c>
    </row>
    <row r="237" spans="1:9" x14ac:dyDescent="0.25">
      <c r="A237" s="985" t="str">
        <f>Inek2022A3[ZPD2]</f>
        <v>ZP22.15</v>
      </c>
      <c r="B237" s="985" t="str">
        <f>Inek2022A3[OPSKode]</f>
        <v>6-002.8e</v>
      </c>
      <c r="C237" s="986">
        <f>Inek2022A3[Betrag2]</f>
        <v>5323.55</v>
      </c>
      <c r="D237" s="987" t="s">
        <v>1253</v>
      </c>
      <c r="E237" s="988" t="s">
        <v>1254</v>
      </c>
      <c r="F237" s="989" t="s">
        <v>1284</v>
      </c>
      <c r="G237" s="990" t="s">
        <v>1285</v>
      </c>
      <c r="H237" s="991" t="s">
        <v>1045</v>
      </c>
      <c r="I237" s="993">
        <v>5323.55</v>
      </c>
    </row>
    <row r="238" spans="1:9" x14ac:dyDescent="0.25">
      <c r="A238" s="985" t="str">
        <f>Inek2022A3[ZPD2]</f>
        <v>ZP22.16</v>
      </c>
      <c r="B238" s="985" t="str">
        <f>Inek2022A3[OPSKode]</f>
        <v>6-002.8f</v>
      </c>
      <c r="C238" s="986">
        <f>Inek2022A3[Betrag2]</f>
        <v>5893.93</v>
      </c>
      <c r="D238" s="987" t="s">
        <v>1253</v>
      </c>
      <c r="E238" s="988" t="s">
        <v>1254</v>
      </c>
      <c r="F238" s="989" t="s">
        <v>1286</v>
      </c>
      <c r="G238" s="990" t="s">
        <v>1287</v>
      </c>
      <c r="H238" s="991" t="s">
        <v>1048</v>
      </c>
      <c r="I238" s="993">
        <v>5893.93</v>
      </c>
    </row>
    <row r="239" spans="1:9" x14ac:dyDescent="0.25">
      <c r="A239" s="985" t="str">
        <f>Inek2022A3[ZPD2]</f>
        <v>ZP22.17</v>
      </c>
      <c r="B239" s="985" t="str">
        <f>Inek2022A3[OPSKode]</f>
        <v>6-002.8g</v>
      </c>
      <c r="C239" s="986">
        <f>Inek2022A3[Betrag2]</f>
        <v>6464.31</v>
      </c>
      <c r="D239" s="987" t="s">
        <v>1253</v>
      </c>
      <c r="E239" s="988" t="s">
        <v>1254</v>
      </c>
      <c r="F239" s="989" t="s">
        <v>1288</v>
      </c>
      <c r="G239" s="990" t="s">
        <v>1289</v>
      </c>
      <c r="H239" s="991" t="s">
        <v>1051</v>
      </c>
      <c r="I239" s="993">
        <v>6464.31</v>
      </c>
    </row>
    <row r="240" spans="1:9" x14ac:dyDescent="0.25">
      <c r="A240" s="985" t="str">
        <f>Inek2022A3[ZPD2]</f>
        <v>ZP22.18</v>
      </c>
      <c r="B240" s="985"/>
      <c r="C240" s="986" t="s">
        <v>3357</v>
      </c>
      <c r="D240" s="987" t="s">
        <v>1253</v>
      </c>
      <c r="E240" s="988" t="s">
        <v>1254</v>
      </c>
      <c r="F240" s="989" t="s">
        <v>1290</v>
      </c>
      <c r="G240" s="990"/>
      <c r="H240" s="991" t="s">
        <v>3284</v>
      </c>
      <c r="I240" s="993"/>
    </row>
    <row r="241" spans="1:9" x14ac:dyDescent="0.25">
      <c r="A241" s="985" t="str">
        <f>Inek2022A3[ZPD2]</f>
        <v>ZP22.19</v>
      </c>
      <c r="B241" s="985" t="str">
        <f>Inek2022A3[OPSKode]</f>
        <v>6-002.8j</v>
      </c>
      <c r="C241" s="986">
        <f>Inek2022A3[Betrag2]</f>
        <v>7034.69</v>
      </c>
      <c r="D241" s="987" t="s">
        <v>1253</v>
      </c>
      <c r="E241" s="988" t="s">
        <v>1254</v>
      </c>
      <c r="F241" s="989" t="s">
        <v>3285</v>
      </c>
      <c r="G241" s="990" t="s">
        <v>3286</v>
      </c>
      <c r="H241" s="991" t="s">
        <v>1054</v>
      </c>
      <c r="I241" s="993">
        <v>7034.69</v>
      </c>
    </row>
    <row r="242" spans="1:9" x14ac:dyDescent="0.25">
      <c r="A242" s="985" t="str">
        <f>Inek2022A3[ZPD2]</f>
        <v>ZP22.20</v>
      </c>
      <c r="B242" s="985" t="str">
        <f>Inek2022A3[OPSKode]</f>
        <v>6-002.8k</v>
      </c>
      <c r="C242" s="986">
        <f>Inek2022A3[Betrag2]</f>
        <v>7605.07</v>
      </c>
      <c r="D242" s="987" t="s">
        <v>1253</v>
      </c>
      <c r="E242" s="988" t="s">
        <v>1254</v>
      </c>
      <c r="F242" s="989" t="s">
        <v>3287</v>
      </c>
      <c r="G242" s="990" t="s">
        <v>3288</v>
      </c>
      <c r="H242" s="991" t="s">
        <v>1057</v>
      </c>
      <c r="I242" s="993">
        <v>7605.07</v>
      </c>
    </row>
    <row r="243" spans="1:9" x14ac:dyDescent="0.25">
      <c r="A243" s="985" t="str">
        <f>Inek2022A3[ZPD2]</f>
        <v>ZP22.21</v>
      </c>
      <c r="B243" s="985" t="str">
        <f>Inek2022A3[OPSKode]</f>
        <v>6-002.8m</v>
      </c>
      <c r="C243" s="986">
        <f>Inek2022A3[Betrag2]</f>
        <v>8175.45</v>
      </c>
      <c r="D243" s="987" t="s">
        <v>1253</v>
      </c>
      <c r="E243" s="988" t="s">
        <v>1254</v>
      </c>
      <c r="F243" s="989" t="s">
        <v>3289</v>
      </c>
      <c r="G243" s="990" t="s">
        <v>3290</v>
      </c>
      <c r="H243" s="991" t="s">
        <v>1060</v>
      </c>
      <c r="I243" s="993">
        <v>8175.45</v>
      </c>
    </row>
    <row r="244" spans="1:9" x14ac:dyDescent="0.25">
      <c r="A244" s="985" t="str">
        <f>Inek2022A3[ZPD2]</f>
        <v>ZP22.22</v>
      </c>
      <c r="B244" s="985" t="str">
        <f>Inek2022A3[OPSKode]</f>
        <v>6-002.8n</v>
      </c>
      <c r="C244" s="986">
        <f>Inek2022A3[Betrag2]</f>
        <v>8745.83</v>
      </c>
      <c r="D244" s="987" t="s">
        <v>1253</v>
      </c>
      <c r="E244" s="988" t="s">
        <v>1254</v>
      </c>
      <c r="F244" s="989" t="s">
        <v>3291</v>
      </c>
      <c r="G244" s="990" t="s">
        <v>3292</v>
      </c>
      <c r="H244" s="991" t="s">
        <v>1063</v>
      </c>
      <c r="I244" s="993">
        <v>8745.83</v>
      </c>
    </row>
    <row r="245" spans="1:9" x14ac:dyDescent="0.25">
      <c r="A245" s="985" t="str">
        <f>Inek2022A3[ZPD2]</f>
        <v>ZP22.23</v>
      </c>
      <c r="B245" s="985" t="str">
        <f>Inek2022A3[OPSKode]</f>
        <v>6-002.8p</v>
      </c>
      <c r="C245" s="986">
        <f>Inek2022A3[Betrag2]</f>
        <v>9506.33</v>
      </c>
      <c r="D245" s="987" t="s">
        <v>1253</v>
      </c>
      <c r="E245" s="988" t="s">
        <v>1254</v>
      </c>
      <c r="F245" s="989" t="s">
        <v>3293</v>
      </c>
      <c r="G245" s="990" t="s">
        <v>3294</v>
      </c>
      <c r="H245" s="991" t="s">
        <v>3262</v>
      </c>
      <c r="I245" s="993">
        <v>9506.33</v>
      </c>
    </row>
    <row r="246" spans="1:9" x14ac:dyDescent="0.25">
      <c r="A246" s="985" t="str">
        <f>Inek2022A3[ZPD2]</f>
        <v>ZP22.24</v>
      </c>
      <c r="B246" s="985" t="str">
        <f>Inek2022A3[OPSKode]</f>
        <v>6-002.8q</v>
      </c>
      <c r="C246" s="986">
        <f>Inek2022A3[Betrag2]</f>
        <v>10647.09</v>
      </c>
      <c r="D246" s="987" t="s">
        <v>1253</v>
      </c>
      <c r="E246" s="988" t="s">
        <v>1254</v>
      </c>
      <c r="F246" s="989" t="s">
        <v>3295</v>
      </c>
      <c r="G246" s="990" t="s">
        <v>3296</v>
      </c>
      <c r="H246" s="991" t="s">
        <v>3265</v>
      </c>
      <c r="I246" s="993">
        <v>10647.09</v>
      </c>
    </row>
    <row r="247" spans="1:9" x14ac:dyDescent="0.25">
      <c r="A247" s="985" t="str">
        <f>Inek2022A3[ZPD2]</f>
        <v>ZP22.25</v>
      </c>
      <c r="B247" s="985" t="str">
        <f>Inek2022A3[OPSKode]</f>
        <v>6-002.8r</v>
      </c>
      <c r="C247" s="986">
        <f>Inek2022A3[Betrag2]</f>
        <v>11787.85</v>
      </c>
      <c r="D247" s="987" t="s">
        <v>1253</v>
      </c>
      <c r="E247" s="988" t="s">
        <v>1254</v>
      </c>
      <c r="F247" s="989" t="s">
        <v>3297</v>
      </c>
      <c r="G247" s="990" t="s">
        <v>3298</v>
      </c>
      <c r="H247" s="991" t="s">
        <v>3268</v>
      </c>
      <c r="I247" s="993">
        <v>11787.85</v>
      </c>
    </row>
    <row r="248" spans="1:9" x14ac:dyDescent="0.25">
      <c r="A248" s="985" t="str">
        <f>Inek2022A3[ZPD2]</f>
        <v>ZP22.26</v>
      </c>
      <c r="B248" s="985" t="str">
        <f>Inek2022A3[OPSKode]</f>
        <v>6-002.8s</v>
      </c>
      <c r="C248" s="986">
        <f>Inek2022A3[Betrag2]</f>
        <v>12928.61</v>
      </c>
      <c r="D248" s="987" t="s">
        <v>1253</v>
      </c>
      <c r="E248" s="988" t="s">
        <v>1254</v>
      </c>
      <c r="F248" s="989" t="s">
        <v>3299</v>
      </c>
      <c r="G248" s="990" t="s">
        <v>3300</v>
      </c>
      <c r="H248" s="991" t="s">
        <v>3271</v>
      </c>
      <c r="I248" s="993">
        <v>12928.61</v>
      </c>
    </row>
    <row r="249" spans="1:9" x14ac:dyDescent="0.25">
      <c r="A249" s="985" t="str">
        <f>Inek2022A3[ZPD2]</f>
        <v>ZP22.27</v>
      </c>
      <c r="B249" s="985" t="str">
        <f>Inek2022A3[OPSKode]</f>
        <v>6-002.8t</v>
      </c>
      <c r="C249" s="986">
        <f>Inek2022A3[Betrag2]</f>
        <v>14069.37</v>
      </c>
      <c r="D249" s="987" t="s">
        <v>1253</v>
      </c>
      <c r="E249" s="988" t="s">
        <v>1254</v>
      </c>
      <c r="F249" s="989" t="s">
        <v>3301</v>
      </c>
      <c r="G249" s="990" t="s">
        <v>3302</v>
      </c>
      <c r="H249" s="991" t="s">
        <v>3274</v>
      </c>
      <c r="I249" s="993">
        <v>14069.37</v>
      </c>
    </row>
    <row r="250" spans="1:9" x14ac:dyDescent="0.25">
      <c r="A250" s="985" t="str">
        <f>Inek2022A3[ZPD2]</f>
        <v>ZP22.28</v>
      </c>
      <c r="B250" s="985" t="str">
        <f>Inek2022A3[OPSKode]</f>
        <v>6-002.8u</v>
      </c>
      <c r="C250" s="986">
        <f>Inek2022A3[Betrag2]</f>
        <v>15210.13</v>
      </c>
      <c r="D250" s="987" t="s">
        <v>1253</v>
      </c>
      <c r="E250" s="988" t="s">
        <v>1254</v>
      </c>
      <c r="F250" s="989" t="s">
        <v>3303</v>
      </c>
      <c r="G250" s="990" t="s">
        <v>3304</v>
      </c>
      <c r="H250" s="991" t="s">
        <v>3277</v>
      </c>
      <c r="I250" s="993">
        <v>15210.13</v>
      </c>
    </row>
    <row r="251" spans="1:9" x14ac:dyDescent="0.25">
      <c r="A251" s="985" t="str">
        <f>Inek2022A3[ZPD2]</f>
        <v>ZP22.29</v>
      </c>
      <c r="B251" s="985" t="str">
        <f>Inek2022A3[OPSKode]</f>
        <v>6-002.8v</v>
      </c>
      <c r="C251" s="986">
        <f>Inek2022A3[Betrag2]</f>
        <v>16350.89</v>
      </c>
      <c r="D251" s="987" t="s">
        <v>1253</v>
      </c>
      <c r="E251" s="988" t="s">
        <v>1254</v>
      </c>
      <c r="F251" s="989" t="s">
        <v>3305</v>
      </c>
      <c r="G251" s="990" t="s">
        <v>3306</v>
      </c>
      <c r="H251" s="991" t="s">
        <v>3280</v>
      </c>
      <c r="I251" s="993">
        <v>16350.89</v>
      </c>
    </row>
    <row r="252" spans="1:9" x14ac:dyDescent="0.25">
      <c r="A252" s="985" t="str">
        <f>Inek2022A3[ZPD2]</f>
        <v>ZP22.30</v>
      </c>
      <c r="B252" s="985" t="str">
        <f>Inek2022A3[OPSKode]</f>
        <v>6-002.8w</v>
      </c>
      <c r="C252" s="986">
        <f>Inek2022A3[Betrag2]</f>
        <v>17491.650000000001</v>
      </c>
      <c r="D252" s="987" t="s">
        <v>1253</v>
      </c>
      <c r="E252" s="988" t="s">
        <v>1254</v>
      </c>
      <c r="F252" s="989" t="s">
        <v>3307</v>
      </c>
      <c r="G252" s="990" t="s">
        <v>3308</v>
      </c>
      <c r="H252" s="991" t="s">
        <v>1532</v>
      </c>
      <c r="I252" s="993">
        <v>17491.650000000001</v>
      </c>
    </row>
    <row r="253" spans="1:9" x14ac:dyDescent="0.25">
      <c r="A253" s="985"/>
      <c r="B253" s="985"/>
      <c r="C253" s="986"/>
      <c r="D253" s="987" t="s">
        <v>1293</v>
      </c>
      <c r="E253" s="988" t="s">
        <v>1294</v>
      </c>
      <c r="F253" s="989"/>
      <c r="G253" s="990"/>
      <c r="H253" s="991" t="s">
        <v>1295</v>
      </c>
      <c r="I253" s="992"/>
    </row>
    <row r="254" spans="1:9" x14ac:dyDescent="0.25">
      <c r="A254" s="985" t="str">
        <f>Inek2022A3[ZPD2]</f>
        <v>ZP26.01</v>
      </c>
      <c r="B254" s="985" t="str">
        <f>Inek2022A3[OPSKode]</f>
        <v>6-002.e0</v>
      </c>
      <c r="C254" s="986">
        <f>Inek2022A3[Betrag2]</f>
        <v>29.18</v>
      </c>
      <c r="D254" s="987" t="s">
        <v>1293</v>
      </c>
      <c r="E254" s="988" t="s">
        <v>1294</v>
      </c>
      <c r="F254" s="989" t="s">
        <v>1296</v>
      </c>
      <c r="G254" s="990" t="s">
        <v>1297</v>
      </c>
      <c r="H254" s="991" t="s">
        <v>1298</v>
      </c>
      <c r="I254" s="993">
        <v>29.18</v>
      </c>
    </row>
    <row r="255" spans="1:9" x14ac:dyDescent="0.25">
      <c r="A255" s="985" t="str">
        <f>Inek2022A3[ZPD2]</f>
        <v>ZP26.02</v>
      </c>
      <c r="B255" s="985" t="str">
        <f>Inek2022A3[OPSKode]</f>
        <v>6-002.e1</v>
      </c>
      <c r="C255" s="986">
        <f>Inek2022A3[Betrag2]</f>
        <v>46.68</v>
      </c>
      <c r="D255" s="987" t="s">
        <v>1293</v>
      </c>
      <c r="E255" s="988" t="s">
        <v>1294</v>
      </c>
      <c r="F255" s="989" t="s">
        <v>1299</v>
      </c>
      <c r="G255" s="990" t="s">
        <v>1300</v>
      </c>
      <c r="H255" s="991" t="s">
        <v>1301</v>
      </c>
      <c r="I255" s="993">
        <v>46.68</v>
      </c>
    </row>
    <row r="256" spans="1:9" x14ac:dyDescent="0.25">
      <c r="A256" s="985" t="str">
        <f>Inek2022A3[ZPD2]</f>
        <v>ZP26.03</v>
      </c>
      <c r="B256" s="985" t="str">
        <f>Inek2022A3[OPSKode]</f>
        <v>6-002.e2</v>
      </c>
      <c r="C256" s="986">
        <f>Inek2022A3[Betrag2]</f>
        <v>68.08</v>
      </c>
      <c r="D256" s="987" t="s">
        <v>1293</v>
      </c>
      <c r="E256" s="988" t="s">
        <v>1294</v>
      </c>
      <c r="F256" s="989" t="s">
        <v>1302</v>
      </c>
      <c r="G256" s="990" t="s">
        <v>1303</v>
      </c>
      <c r="H256" s="991" t="s">
        <v>1304</v>
      </c>
      <c r="I256" s="993">
        <v>68.08</v>
      </c>
    </row>
    <row r="257" spans="1:9" x14ac:dyDescent="0.25">
      <c r="A257" s="985" t="str">
        <f>Inek2022A3[ZPD2]</f>
        <v>ZP26.04</v>
      </c>
      <c r="B257" s="985" t="str">
        <f>Inek2022A3[OPSKode]</f>
        <v>6-002.e3</v>
      </c>
      <c r="C257" s="986">
        <f>Inek2022A3[Betrag2]</f>
        <v>97.25</v>
      </c>
      <c r="D257" s="987" t="s">
        <v>1293</v>
      </c>
      <c r="E257" s="988" t="s">
        <v>1294</v>
      </c>
      <c r="F257" s="989" t="s">
        <v>1305</v>
      </c>
      <c r="G257" s="990" t="s">
        <v>1306</v>
      </c>
      <c r="H257" s="991" t="s">
        <v>1307</v>
      </c>
      <c r="I257" s="993">
        <v>97.25</v>
      </c>
    </row>
    <row r="258" spans="1:9" x14ac:dyDescent="0.25">
      <c r="A258" s="985" t="str">
        <f>Inek2022A3[ZPD2]</f>
        <v>ZP26.05</v>
      </c>
      <c r="B258" s="985" t="str">
        <f>Inek2022A3[OPSKode]</f>
        <v>6-002.e4</v>
      </c>
      <c r="C258" s="986">
        <f>Inek2022A3[Betrag2]</f>
        <v>126.43</v>
      </c>
      <c r="D258" s="987" t="s">
        <v>1293</v>
      </c>
      <c r="E258" s="988" t="s">
        <v>1294</v>
      </c>
      <c r="F258" s="989" t="s">
        <v>1308</v>
      </c>
      <c r="G258" s="990" t="s">
        <v>1309</v>
      </c>
      <c r="H258" s="991" t="s">
        <v>1310</v>
      </c>
      <c r="I258" s="993">
        <v>126.43</v>
      </c>
    </row>
    <row r="259" spans="1:9" x14ac:dyDescent="0.25">
      <c r="A259" s="985" t="str">
        <f>Inek2022A3[ZPD2]</f>
        <v>ZP26.06</v>
      </c>
      <c r="B259" s="985" t="str">
        <f>Inek2022A3[OPSKode]</f>
        <v>6-002.e5</v>
      </c>
      <c r="C259" s="986">
        <f>Inek2022A3[Betrag2]</f>
        <v>155.6</v>
      </c>
      <c r="D259" s="987" t="s">
        <v>1293</v>
      </c>
      <c r="E259" s="988" t="s">
        <v>1294</v>
      </c>
      <c r="F259" s="989" t="s">
        <v>1311</v>
      </c>
      <c r="G259" s="990" t="s">
        <v>1312</v>
      </c>
      <c r="H259" s="991" t="s">
        <v>1313</v>
      </c>
      <c r="I259" s="993">
        <v>155.6</v>
      </c>
    </row>
    <row r="260" spans="1:9" x14ac:dyDescent="0.25">
      <c r="A260" s="985" t="str">
        <f>Inek2022A3[ZPD2]</f>
        <v>ZP26.07</v>
      </c>
      <c r="B260" s="985" t="str">
        <f>Inek2022A3[OPSKode]</f>
        <v>6-002.e6</v>
      </c>
      <c r="C260" s="986">
        <f>Inek2022A3[Betrag2]</f>
        <v>184.78</v>
      </c>
      <c r="D260" s="987" t="s">
        <v>1293</v>
      </c>
      <c r="E260" s="988" t="s">
        <v>1294</v>
      </c>
      <c r="F260" s="989" t="s">
        <v>1314</v>
      </c>
      <c r="G260" s="990" t="s">
        <v>1315</v>
      </c>
      <c r="H260" s="991" t="s">
        <v>1316</v>
      </c>
      <c r="I260" s="993">
        <v>184.78</v>
      </c>
    </row>
    <row r="261" spans="1:9" x14ac:dyDescent="0.25">
      <c r="A261" s="985" t="str">
        <f>Inek2022A3[ZPD2]</f>
        <v>ZP26.08</v>
      </c>
      <c r="B261" s="985" t="str">
        <f>Inek2022A3[OPSKode]</f>
        <v>6-002.e7</v>
      </c>
      <c r="C261" s="986">
        <f>Inek2022A3[Betrag2]</f>
        <v>213.95</v>
      </c>
      <c r="D261" s="987" t="s">
        <v>1293</v>
      </c>
      <c r="E261" s="988" t="s">
        <v>1294</v>
      </c>
      <c r="F261" s="989" t="s">
        <v>1317</v>
      </c>
      <c r="G261" s="990" t="s">
        <v>1318</v>
      </c>
      <c r="H261" s="991" t="s">
        <v>1319</v>
      </c>
      <c r="I261" s="993">
        <v>213.95</v>
      </c>
    </row>
    <row r="262" spans="1:9" x14ac:dyDescent="0.25">
      <c r="A262" s="985" t="str">
        <f>Inek2022A3[ZPD2]</f>
        <v>ZP26.09</v>
      </c>
      <c r="B262" s="985" t="str">
        <f>Inek2022A3[OPSKode]</f>
        <v>6-002.e8</v>
      </c>
      <c r="C262" s="986">
        <f>Inek2022A3[Betrag2]</f>
        <v>243.06</v>
      </c>
      <c r="D262" s="987" t="s">
        <v>1293</v>
      </c>
      <c r="E262" s="988" t="s">
        <v>1294</v>
      </c>
      <c r="F262" s="989" t="s">
        <v>1320</v>
      </c>
      <c r="G262" s="990" t="s">
        <v>1321</v>
      </c>
      <c r="H262" s="991" t="s">
        <v>1322</v>
      </c>
      <c r="I262" s="993">
        <v>243.06</v>
      </c>
    </row>
    <row r="263" spans="1:9" x14ac:dyDescent="0.25">
      <c r="A263" s="985" t="str">
        <f>Inek2022A3[ZPD2]</f>
        <v>ZP26.10</v>
      </c>
      <c r="B263" s="985" t="str">
        <f>Inek2022A3[OPSKode]</f>
        <v>6-002.e9</v>
      </c>
      <c r="C263" s="986">
        <f>Inek2022A3[Betrag2]</f>
        <v>272.19</v>
      </c>
      <c r="D263" s="987" t="s">
        <v>1293</v>
      </c>
      <c r="E263" s="988" t="s">
        <v>1294</v>
      </c>
      <c r="F263" s="989" t="s">
        <v>1323</v>
      </c>
      <c r="G263" s="990" t="s">
        <v>1324</v>
      </c>
      <c r="H263" s="991" t="s">
        <v>1325</v>
      </c>
      <c r="I263" s="993">
        <v>272.19</v>
      </c>
    </row>
    <row r="264" spans="1:9" x14ac:dyDescent="0.25">
      <c r="A264" s="985" t="str">
        <f>Inek2022A3[ZPD2]</f>
        <v>ZP26.11</v>
      </c>
      <c r="B264" s="985" t="str">
        <f>Inek2022A3[OPSKode]</f>
        <v>6-002.ea</v>
      </c>
      <c r="C264" s="986">
        <f>Inek2022A3[Betrag2]</f>
        <v>301.48</v>
      </c>
      <c r="D264" s="987" t="s">
        <v>1293</v>
      </c>
      <c r="E264" s="988" t="s">
        <v>1294</v>
      </c>
      <c r="F264" s="989" t="s">
        <v>1326</v>
      </c>
      <c r="G264" s="990" t="s">
        <v>1327</v>
      </c>
      <c r="H264" s="991" t="s">
        <v>1328</v>
      </c>
      <c r="I264" s="993">
        <v>301.48</v>
      </c>
    </row>
    <row r="265" spans="1:9" x14ac:dyDescent="0.25">
      <c r="A265" s="985" t="str">
        <f>Inek2022A3[ZPD2]</f>
        <v>ZP26.12</v>
      </c>
      <c r="B265" s="985" t="str">
        <f>Inek2022A3[OPSKode]</f>
        <v>6-002.eb</v>
      </c>
      <c r="C265" s="986">
        <f>Inek2022A3[Betrag2]</f>
        <v>330.65</v>
      </c>
      <c r="D265" s="987" t="s">
        <v>1293</v>
      </c>
      <c r="E265" s="988" t="s">
        <v>1294</v>
      </c>
      <c r="F265" s="989" t="s">
        <v>1329</v>
      </c>
      <c r="G265" s="990" t="s">
        <v>1330</v>
      </c>
      <c r="H265" s="991" t="s">
        <v>1331</v>
      </c>
      <c r="I265" s="993">
        <v>330.65</v>
      </c>
    </row>
    <row r="266" spans="1:9" x14ac:dyDescent="0.25">
      <c r="A266" s="985" t="str">
        <f>Inek2022A3[ZPD2]</f>
        <v>ZP26.13</v>
      </c>
      <c r="B266" s="985" t="str">
        <f>Inek2022A3[OPSKode]</f>
        <v>6-002.ec</v>
      </c>
      <c r="C266" s="986">
        <f>Inek2022A3[Betrag2]</f>
        <v>369.55</v>
      </c>
      <c r="D266" s="987" t="s">
        <v>1293</v>
      </c>
      <c r="E266" s="988" t="s">
        <v>1294</v>
      </c>
      <c r="F266" s="989" t="s">
        <v>1332</v>
      </c>
      <c r="G266" s="990" t="s">
        <v>1333</v>
      </c>
      <c r="H266" s="991" t="s">
        <v>1334</v>
      </c>
      <c r="I266" s="993">
        <v>369.55</v>
      </c>
    </row>
    <row r="267" spans="1:9" x14ac:dyDescent="0.25">
      <c r="A267" s="985" t="str">
        <f>Inek2022A3[ZPD2]</f>
        <v>ZP26.14</v>
      </c>
      <c r="B267" s="985" t="str">
        <f>Inek2022A3[OPSKode]</f>
        <v>6-002.ed</v>
      </c>
      <c r="C267" s="986">
        <f>Inek2022A3[Betrag2]</f>
        <v>422.24</v>
      </c>
      <c r="D267" s="987" t="s">
        <v>1293</v>
      </c>
      <c r="E267" s="988" t="s">
        <v>1294</v>
      </c>
      <c r="F267" s="989" t="s">
        <v>1335</v>
      </c>
      <c r="G267" s="990" t="s">
        <v>1336</v>
      </c>
      <c r="H267" s="991" t="s">
        <v>1337</v>
      </c>
      <c r="I267" s="993">
        <v>422.24</v>
      </c>
    </row>
    <row r="268" spans="1:9" x14ac:dyDescent="0.25">
      <c r="A268" s="985" t="str">
        <f>Inek2022A3[ZPD2]</f>
        <v>ZP26.15</v>
      </c>
      <c r="B268" s="985" t="str">
        <f>Inek2022A3[OPSKode]</f>
        <v>6-002.ee</v>
      </c>
      <c r="C268" s="986">
        <f>Inek2022A3[Betrag2]</f>
        <v>486.25</v>
      </c>
      <c r="D268" s="987" t="s">
        <v>1293</v>
      </c>
      <c r="E268" s="988" t="s">
        <v>1294</v>
      </c>
      <c r="F268" s="989" t="s">
        <v>1338</v>
      </c>
      <c r="G268" s="990" t="s">
        <v>1339</v>
      </c>
      <c r="H268" s="991" t="s">
        <v>1340</v>
      </c>
      <c r="I268" s="993">
        <v>486.25</v>
      </c>
    </row>
    <row r="269" spans="1:9" x14ac:dyDescent="0.25">
      <c r="A269" s="985" t="str">
        <f>Inek2022A3[ZPD2]</f>
        <v>ZP26.16</v>
      </c>
      <c r="B269" s="985" t="str">
        <f>Inek2022A3[OPSKode]</f>
        <v>6-002.ef</v>
      </c>
      <c r="C269" s="986">
        <f>Inek2022A3[Betrag2]</f>
        <v>544.6</v>
      </c>
      <c r="D269" s="987" t="s">
        <v>1293</v>
      </c>
      <c r="E269" s="988" t="s">
        <v>1294</v>
      </c>
      <c r="F269" s="989" t="s">
        <v>1341</v>
      </c>
      <c r="G269" s="990" t="s">
        <v>1342</v>
      </c>
      <c r="H269" s="991" t="s">
        <v>1343</v>
      </c>
      <c r="I269" s="993">
        <v>544.6</v>
      </c>
    </row>
    <row r="270" spans="1:9" x14ac:dyDescent="0.25">
      <c r="A270" s="985" t="str">
        <f>Inek2022A3[ZPD2]</f>
        <v>ZP26.17</v>
      </c>
      <c r="B270" s="985" t="str">
        <f>Inek2022A3[OPSKode]</f>
        <v>6-002.eg</v>
      </c>
      <c r="C270" s="986">
        <f>Inek2022A3[Betrag2]</f>
        <v>602.95000000000005</v>
      </c>
      <c r="D270" s="987" t="s">
        <v>1293</v>
      </c>
      <c r="E270" s="988" t="s">
        <v>1294</v>
      </c>
      <c r="F270" s="989" t="s">
        <v>1344</v>
      </c>
      <c r="G270" s="990" t="s">
        <v>1345</v>
      </c>
      <c r="H270" s="991" t="s">
        <v>1346</v>
      </c>
      <c r="I270" s="993">
        <v>602.95000000000005</v>
      </c>
    </row>
    <row r="271" spans="1:9" x14ac:dyDescent="0.25">
      <c r="A271" s="985" t="str">
        <f>Inek2022A3[ZPD2]</f>
        <v>ZP26.18</v>
      </c>
      <c r="B271" s="985" t="str">
        <f>Inek2022A3[OPSKode]</f>
        <v>6-002.eh</v>
      </c>
      <c r="C271" s="986">
        <f>Inek2022A3[Betrag2]</f>
        <v>661.3</v>
      </c>
      <c r="D271" s="987" t="s">
        <v>1293</v>
      </c>
      <c r="E271" s="988" t="s">
        <v>1294</v>
      </c>
      <c r="F271" s="989" t="s">
        <v>1347</v>
      </c>
      <c r="G271" s="990" t="s">
        <v>1348</v>
      </c>
      <c r="H271" s="991" t="s">
        <v>1349</v>
      </c>
      <c r="I271" s="993">
        <v>661.3</v>
      </c>
    </row>
    <row r="272" spans="1:9" x14ac:dyDescent="0.25">
      <c r="A272" s="985" t="str">
        <f>Inek2022A3[ZPD2]</f>
        <v>ZP26.19</v>
      </c>
      <c r="B272" s="985" t="str">
        <f>Inek2022A3[OPSKode]</f>
        <v>6-002.ej</v>
      </c>
      <c r="C272" s="986">
        <f>Inek2022A3[Betrag2]</f>
        <v>736.76</v>
      </c>
      <c r="D272" s="987" t="s">
        <v>1293</v>
      </c>
      <c r="E272" s="988" t="s">
        <v>1294</v>
      </c>
      <c r="F272" s="989" t="s">
        <v>1350</v>
      </c>
      <c r="G272" s="990" t="s">
        <v>1351</v>
      </c>
      <c r="H272" s="991" t="s">
        <v>1352</v>
      </c>
      <c r="I272" s="993">
        <v>736.76</v>
      </c>
    </row>
    <row r="273" spans="1:9" x14ac:dyDescent="0.25">
      <c r="A273" s="985" t="str">
        <f>Inek2022A3[ZPD2]</f>
        <v>ZP26.20</v>
      </c>
      <c r="B273" s="985" t="str">
        <f>Inek2022A3[OPSKode]</f>
        <v>6-002.ek</v>
      </c>
      <c r="C273" s="986">
        <f>Inek2022A3[Betrag2]</f>
        <v>855.8</v>
      </c>
      <c r="D273" s="987" t="s">
        <v>1293</v>
      </c>
      <c r="E273" s="988" t="s">
        <v>1294</v>
      </c>
      <c r="F273" s="989" t="s">
        <v>1353</v>
      </c>
      <c r="G273" s="990" t="s">
        <v>1354</v>
      </c>
      <c r="H273" s="991" t="s">
        <v>1355</v>
      </c>
      <c r="I273" s="993">
        <v>855.8</v>
      </c>
    </row>
    <row r="274" spans="1:9" x14ac:dyDescent="0.25">
      <c r="A274" s="985"/>
      <c r="B274" s="985"/>
      <c r="C274" s="986"/>
      <c r="D274" s="987" t="s">
        <v>1356</v>
      </c>
      <c r="E274" s="988" t="s">
        <v>1357</v>
      </c>
      <c r="F274" s="989"/>
      <c r="G274" s="990"/>
      <c r="H274" s="991" t="s">
        <v>1358</v>
      </c>
      <c r="I274" s="992"/>
    </row>
    <row r="275" spans="1:9" x14ac:dyDescent="0.25">
      <c r="A275" s="985" t="str">
        <f>Inek2022A3[ZPD2]</f>
        <v>ZP28.13</v>
      </c>
      <c r="B275" s="985" t="str">
        <f>Inek2022A3[OPSKode]</f>
        <v>6-002.hc</v>
      </c>
      <c r="C275" s="986">
        <f>Inek2022A3[Betrag2]</f>
        <v>118.69</v>
      </c>
      <c r="D275" s="987" t="s">
        <v>1356</v>
      </c>
      <c r="E275" s="988" t="s">
        <v>1357</v>
      </c>
      <c r="F275" s="989" t="s">
        <v>1359</v>
      </c>
      <c r="G275" s="990" t="s">
        <v>1360</v>
      </c>
      <c r="H275" s="991" t="s">
        <v>1361</v>
      </c>
      <c r="I275" s="993">
        <v>118.69</v>
      </c>
    </row>
    <row r="276" spans="1:9" x14ac:dyDescent="0.25">
      <c r="A276" s="985" t="str">
        <f>Inek2022A3[ZPD2]</f>
        <v>ZP28.14</v>
      </c>
      <c r="B276" s="985" t="str">
        <f>Inek2022A3[OPSKode]</f>
        <v>6-002.hd</v>
      </c>
      <c r="C276" s="986">
        <f>Inek2022A3[Betrag2]</f>
        <v>140.97999999999999</v>
      </c>
      <c r="D276" s="987" t="s">
        <v>1356</v>
      </c>
      <c r="E276" s="988" t="s">
        <v>1357</v>
      </c>
      <c r="F276" s="989" t="s">
        <v>1362</v>
      </c>
      <c r="G276" s="990" t="s">
        <v>1363</v>
      </c>
      <c r="H276" s="991" t="s">
        <v>1364</v>
      </c>
      <c r="I276" s="993">
        <v>140.97999999999999</v>
      </c>
    </row>
    <row r="277" spans="1:9" x14ac:dyDescent="0.25">
      <c r="A277" s="985" t="str">
        <f>Inek2022A3[ZPD2]</f>
        <v>ZP28.15</v>
      </c>
      <c r="B277" s="985" t="str">
        <f>Inek2022A3[OPSKode]</f>
        <v>6-002.he</v>
      </c>
      <c r="C277" s="986">
        <f>Inek2022A3[Betrag2]</f>
        <v>160.19999999999999</v>
      </c>
      <c r="D277" s="987" t="s">
        <v>1356</v>
      </c>
      <c r="E277" s="988" t="s">
        <v>1357</v>
      </c>
      <c r="F277" s="989" t="s">
        <v>1365</v>
      </c>
      <c r="G277" s="990" t="s">
        <v>1366</v>
      </c>
      <c r="H277" s="991" t="s">
        <v>1367</v>
      </c>
      <c r="I277" s="993">
        <v>160.19999999999999</v>
      </c>
    </row>
    <row r="278" spans="1:9" x14ac:dyDescent="0.25">
      <c r="A278" s="985" t="str">
        <f>Inek2022A3[ZPD2]</f>
        <v>ZP28.16</v>
      </c>
      <c r="B278" s="985" t="str">
        <f>Inek2022A3[OPSKode]</f>
        <v>6-002.hf</v>
      </c>
      <c r="C278" s="986">
        <f>Inek2022A3[Betrag2]</f>
        <v>179.42</v>
      </c>
      <c r="D278" s="987" t="s">
        <v>1356</v>
      </c>
      <c r="E278" s="988" t="s">
        <v>1357</v>
      </c>
      <c r="F278" s="989" t="s">
        <v>1368</v>
      </c>
      <c r="G278" s="990" t="s">
        <v>1369</v>
      </c>
      <c r="H278" s="991" t="s">
        <v>1370</v>
      </c>
      <c r="I278" s="993">
        <v>179.42</v>
      </c>
    </row>
    <row r="279" spans="1:9" x14ac:dyDescent="0.25">
      <c r="A279" s="985"/>
      <c r="B279" s="985"/>
      <c r="C279" s="986"/>
      <c r="D279" s="987" t="s">
        <v>1371</v>
      </c>
      <c r="E279" s="988" t="s">
        <v>1372</v>
      </c>
      <c r="F279" s="989"/>
      <c r="G279" s="990"/>
      <c r="H279" s="991" t="s">
        <v>1373</v>
      </c>
      <c r="I279" s="992"/>
    </row>
    <row r="280" spans="1:9" x14ac:dyDescent="0.25">
      <c r="A280" s="985" t="str">
        <f>Inek2022A3[ZPD2]</f>
        <v>ZP32.01</v>
      </c>
      <c r="B280" s="985" t="str">
        <f>Inek2022A3[OPSKode]</f>
        <v>8-810.w0</v>
      </c>
      <c r="C280" s="986">
        <f>Inek2022A3[Betrag2]</f>
        <v>162.41</v>
      </c>
      <c r="D280" s="987" t="s">
        <v>1371</v>
      </c>
      <c r="E280" s="988" t="s">
        <v>1372</v>
      </c>
      <c r="F280" s="989" t="s">
        <v>1374</v>
      </c>
      <c r="G280" s="990" t="s">
        <v>1375</v>
      </c>
      <c r="H280" s="991" t="s">
        <v>1376</v>
      </c>
      <c r="I280" s="993">
        <v>162.41</v>
      </c>
    </row>
    <row r="281" spans="1:9" x14ac:dyDescent="0.25">
      <c r="A281" s="985" t="str">
        <f>Inek2022A3[ZPD2]</f>
        <v>ZP32.02</v>
      </c>
      <c r="B281" s="985" t="str">
        <f>Inek2022A3[OPSKode]</f>
        <v>8-810.w1</v>
      </c>
      <c r="C281" s="986">
        <f>Inek2022A3[Betrag2]</f>
        <v>324.81</v>
      </c>
      <c r="D281" s="987" t="s">
        <v>1371</v>
      </c>
      <c r="E281" s="988" t="s">
        <v>1372</v>
      </c>
      <c r="F281" s="989" t="s">
        <v>1377</v>
      </c>
      <c r="G281" s="990" t="s">
        <v>1378</v>
      </c>
      <c r="H281" s="991" t="s">
        <v>1379</v>
      </c>
      <c r="I281" s="993">
        <v>324.81</v>
      </c>
    </row>
    <row r="282" spans="1:9" x14ac:dyDescent="0.25">
      <c r="A282" s="985" t="str">
        <f>Inek2022A3[ZPD2]</f>
        <v>ZP32.03</v>
      </c>
      <c r="B282" s="985" t="str">
        <f>Inek2022A3[OPSKode]</f>
        <v>8-810.w2</v>
      </c>
      <c r="C282" s="986">
        <f>Inek2022A3[Betrag2]</f>
        <v>513.04</v>
      </c>
      <c r="D282" s="987" t="s">
        <v>1371</v>
      </c>
      <c r="E282" s="988" t="s">
        <v>1372</v>
      </c>
      <c r="F282" s="989" t="s">
        <v>1380</v>
      </c>
      <c r="G282" s="990" t="s">
        <v>1381</v>
      </c>
      <c r="H282" s="991" t="s">
        <v>1382</v>
      </c>
      <c r="I282" s="993">
        <v>513.04</v>
      </c>
    </row>
    <row r="283" spans="1:9" x14ac:dyDescent="0.25">
      <c r="A283" s="985" t="str">
        <f>Inek2022A3[ZPD2]</f>
        <v>ZP32.04</v>
      </c>
      <c r="B283" s="985" t="str">
        <f>Inek2022A3[OPSKode]</f>
        <v>8-810.w3</v>
      </c>
      <c r="C283" s="986">
        <f>Inek2022A3[Betrag2]</f>
        <v>893.23</v>
      </c>
      <c r="D283" s="987" t="s">
        <v>1371</v>
      </c>
      <c r="E283" s="988" t="s">
        <v>1372</v>
      </c>
      <c r="F283" s="989" t="s">
        <v>1383</v>
      </c>
      <c r="G283" s="990" t="s">
        <v>1384</v>
      </c>
      <c r="H283" s="991" t="s">
        <v>1385</v>
      </c>
      <c r="I283" s="993">
        <v>893.23</v>
      </c>
    </row>
    <row r="284" spans="1:9" x14ac:dyDescent="0.25">
      <c r="A284" s="985" t="str">
        <f>Inek2022A3[ZPD2]</f>
        <v>ZP32.05</v>
      </c>
      <c r="B284" s="985" t="str">
        <f>Inek2022A3[OPSKode]</f>
        <v>8-810.w4</v>
      </c>
      <c r="C284" s="986">
        <f>Inek2022A3[Betrag2]</f>
        <v>1380.45</v>
      </c>
      <c r="D284" s="987" t="s">
        <v>1371</v>
      </c>
      <c r="E284" s="988" t="s">
        <v>1372</v>
      </c>
      <c r="F284" s="989" t="s">
        <v>1386</v>
      </c>
      <c r="G284" s="990" t="s">
        <v>1387</v>
      </c>
      <c r="H284" s="991" t="s">
        <v>1388</v>
      </c>
      <c r="I284" s="993">
        <v>1380.45</v>
      </c>
    </row>
    <row r="285" spans="1:9" x14ac:dyDescent="0.25">
      <c r="A285" s="985" t="str">
        <f>Inek2022A3[ZPD2]</f>
        <v>ZP32.06</v>
      </c>
      <c r="B285" s="985" t="str">
        <f>Inek2022A3[OPSKode]</f>
        <v>8-810.w5</v>
      </c>
      <c r="C285" s="986">
        <f>Inek2022A3[Betrag2]</f>
        <v>1867.67</v>
      </c>
      <c r="D285" s="987" t="s">
        <v>1371</v>
      </c>
      <c r="E285" s="988" t="s">
        <v>1372</v>
      </c>
      <c r="F285" s="989" t="s">
        <v>1389</v>
      </c>
      <c r="G285" s="990" t="s">
        <v>1390</v>
      </c>
      <c r="H285" s="991" t="s">
        <v>1391</v>
      </c>
      <c r="I285" s="993">
        <v>1867.67</v>
      </c>
    </row>
    <row r="286" spans="1:9" x14ac:dyDescent="0.25">
      <c r="A286" s="985" t="str">
        <f>Inek2022A3[ZPD2]</f>
        <v>ZP32.07</v>
      </c>
      <c r="B286" s="985" t="str">
        <f>Inek2022A3[OPSKode]</f>
        <v>8-810.w6</v>
      </c>
      <c r="C286" s="986">
        <f>Inek2022A3[Betrag2]</f>
        <v>2354.89</v>
      </c>
      <c r="D286" s="987" t="s">
        <v>1371</v>
      </c>
      <c r="E286" s="988" t="s">
        <v>1372</v>
      </c>
      <c r="F286" s="989" t="s">
        <v>1392</v>
      </c>
      <c r="G286" s="990" t="s">
        <v>1393</v>
      </c>
      <c r="H286" s="991" t="s">
        <v>1394</v>
      </c>
      <c r="I286" s="993">
        <v>2354.89</v>
      </c>
    </row>
    <row r="287" spans="1:9" x14ac:dyDescent="0.25">
      <c r="A287" s="985" t="str">
        <f>Inek2022A3[ZPD2]</f>
        <v>ZP32.08</v>
      </c>
      <c r="B287" s="985" t="str">
        <f>Inek2022A3[OPSKode]</f>
        <v>8-810.w7</v>
      </c>
      <c r="C287" s="986">
        <f>Inek2022A3[Betrag2]</f>
        <v>2842.11</v>
      </c>
      <c r="D287" s="987" t="s">
        <v>1371</v>
      </c>
      <c r="E287" s="988" t="s">
        <v>1372</v>
      </c>
      <c r="F287" s="989" t="s">
        <v>1395</v>
      </c>
      <c r="G287" s="990" t="s">
        <v>1396</v>
      </c>
      <c r="H287" s="991" t="s">
        <v>1397</v>
      </c>
      <c r="I287" s="993">
        <v>2842.11</v>
      </c>
    </row>
    <row r="288" spans="1:9" x14ac:dyDescent="0.25">
      <c r="A288" s="985" t="str">
        <f>Inek2022A3[ZPD2]</f>
        <v>ZP32.09</v>
      </c>
      <c r="B288" s="985" t="str">
        <f>Inek2022A3[OPSKode]</f>
        <v>8-810.w8</v>
      </c>
      <c r="C288" s="986">
        <f>Inek2022A3[Betrag2]</f>
        <v>3329.32</v>
      </c>
      <c r="D288" s="987" t="s">
        <v>1371</v>
      </c>
      <c r="E288" s="988" t="s">
        <v>1372</v>
      </c>
      <c r="F288" s="989" t="s">
        <v>1398</v>
      </c>
      <c r="G288" s="990" t="s">
        <v>1399</v>
      </c>
      <c r="H288" s="991" t="s">
        <v>1400</v>
      </c>
      <c r="I288" s="993">
        <v>3329.32</v>
      </c>
    </row>
    <row r="289" spans="1:9" x14ac:dyDescent="0.25">
      <c r="A289" s="985" t="str">
        <f>Inek2022A3[ZPD2]</f>
        <v>ZP32.10</v>
      </c>
      <c r="B289" s="985" t="str">
        <f>Inek2022A3[OPSKode]</f>
        <v>8-810.w9</v>
      </c>
      <c r="C289" s="986">
        <f>Inek2022A3[Betrag2]</f>
        <v>3816.54</v>
      </c>
      <c r="D289" s="987" t="s">
        <v>1371</v>
      </c>
      <c r="E289" s="988" t="s">
        <v>1372</v>
      </c>
      <c r="F289" s="989" t="s">
        <v>1401</v>
      </c>
      <c r="G289" s="990" t="s">
        <v>1402</v>
      </c>
      <c r="H289" s="991" t="s">
        <v>1403</v>
      </c>
      <c r="I289" s="993">
        <v>3816.54</v>
      </c>
    </row>
    <row r="290" spans="1:9" x14ac:dyDescent="0.25">
      <c r="A290" s="985" t="str">
        <f>Inek2022A3[ZPD2]</f>
        <v>ZP32.11</v>
      </c>
      <c r="B290" s="985" t="str">
        <f>Inek2022A3[OPSKode]</f>
        <v>8-810.wa</v>
      </c>
      <c r="C290" s="986">
        <f>Inek2022A3[Betrag2]</f>
        <v>4466.17</v>
      </c>
      <c r="D290" s="987" t="s">
        <v>1371</v>
      </c>
      <c r="E290" s="988" t="s">
        <v>1372</v>
      </c>
      <c r="F290" s="989" t="s">
        <v>1404</v>
      </c>
      <c r="G290" s="990" t="s">
        <v>1405</v>
      </c>
      <c r="H290" s="991" t="s">
        <v>1406</v>
      </c>
      <c r="I290" s="993">
        <v>4466.17</v>
      </c>
    </row>
    <row r="291" spans="1:9" x14ac:dyDescent="0.25">
      <c r="A291" s="985" t="str">
        <f>Inek2022A3[ZPD2]</f>
        <v>ZP32.12</v>
      </c>
      <c r="B291" s="985" t="str">
        <f>Inek2022A3[OPSKode]</f>
        <v>8-810.wb</v>
      </c>
      <c r="C291" s="986">
        <f>Inek2022A3[Betrag2]</f>
        <v>5440.6</v>
      </c>
      <c r="D291" s="987" t="s">
        <v>1371</v>
      </c>
      <c r="E291" s="988" t="s">
        <v>1372</v>
      </c>
      <c r="F291" s="989" t="s">
        <v>1407</v>
      </c>
      <c r="G291" s="990" t="s">
        <v>1408</v>
      </c>
      <c r="H291" s="991" t="s">
        <v>1409</v>
      </c>
      <c r="I291" s="993">
        <v>5440.6</v>
      </c>
    </row>
    <row r="292" spans="1:9" x14ac:dyDescent="0.25">
      <c r="A292" s="985" t="str">
        <f>Inek2022A3[ZPD2]</f>
        <v>ZP32.13</v>
      </c>
      <c r="B292" s="985" t="str">
        <f>Inek2022A3[OPSKode]</f>
        <v>8-810.wc</v>
      </c>
      <c r="C292" s="986">
        <f>Inek2022A3[Betrag2]</f>
        <v>6415.04</v>
      </c>
      <c r="D292" s="987" t="s">
        <v>1371</v>
      </c>
      <c r="E292" s="988" t="s">
        <v>1372</v>
      </c>
      <c r="F292" s="989" t="s">
        <v>1410</v>
      </c>
      <c r="G292" s="990" t="s">
        <v>1411</v>
      </c>
      <c r="H292" s="991" t="s">
        <v>1412</v>
      </c>
      <c r="I292" s="993">
        <v>6415.04</v>
      </c>
    </row>
    <row r="293" spans="1:9" x14ac:dyDescent="0.25">
      <c r="A293" s="985" t="str">
        <f>Inek2022A3[ZPD2]</f>
        <v>ZP32.14</v>
      </c>
      <c r="B293" s="985" t="str">
        <f>Inek2022A3[OPSKode]</f>
        <v>8-810.wd</v>
      </c>
      <c r="C293" s="986">
        <f>Inek2022A3[Betrag2]</f>
        <v>7389.47</v>
      </c>
      <c r="D293" s="987" t="s">
        <v>1371</v>
      </c>
      <c r="E293" s="988" t="s">
        <v>1372</v>
      </c>
      <c r="F293" s="989" t="s">
        <v>1413</v>
      </c>
      <c r="G293" s="990" t="s">
        <v>1414</v>
      </c>
      <c r="H293" s="991" t="s">
        <v>1415</v>
      </c>
      <c r="I293" s="993">
        <v>7389.47</v>
      </c>
    </row>
    <row r="294" spans="1:9" x14ac:dyDescent="0.25">
      <c r="A294" s="985" t="str">
        <f>Inek2022A3[ZPD2]</f>
        <v>ZP32.15</v>
      </c>
      <c r="B294" s="985" t="str">
        <f>Inek2022A3[OPSKode]</f>
        <v>8-810.we</v>
      </c>
      <c r="C294" s="986">
        <f>Inek2022A3[Betrag2]</f>
        <v>8363.91</v>
      </c>
      <c r="D294" s="987" t="s">
        <v>1371</v>
      </c>
      <c r="E294" s="988" t="s">
        <v>1372</v>
      </c>
      <c r="F294" s="989" t="s">
        <v>1416</v>
      </c>
      <c r="G294" s="990" t="s">
        <v>1417</v>
      </c>
      <c r="H294" s="991" t="s">
        <v>1418</v>
      </c>
      <c r="I294" s="993">
        <v>8363.91</v>
      </c>
    </row>
    <row r="295" spans="1:9" x14ac:dyDescent="0.25">
      <c r="A295" s="985" t="str">
        <f>Inek2022A3[ZPD2]</f>
        <v>ZP32.16</v>
      </c>
      <c r="B295" s="985" t="str">
        <f>Inek2022A3[OPSKode]</f>
        <v>8-810.wf</v>
      </c>
      <c r="C295" s="986">
        <f>Inek2022A3[Betrag2]</f>
        <v>9338.35</v>
      </c>
      <c r="D295" s="987" t="s">
        <v>1371</v>
      </c>
      <c r="E295" s="988" t="s">
        <v>1372</v>
      </c>
      <c r="F295" s="989" t="s">
        <v>1419</v>
      </c>
      <c r="G295" s="990" t="s">
        <v>1420</v>
      </c>
      <c r="H295" s="991" t="s">
        <v>1421</v>
      </c>
      <c r="I295" s="993">
        <v>9338.35</v>
      </c>
    </row>
    <row r="296" spans="1:9" x14ac:dyDescent="0.25">
      <c r="A296" s="985" t="str">
        <f>Inek2022A3[ZPD2]</f>
        <v>ZP32.17</v>
      </c>
      <c r="B296" s="985" t="str">
        <f>Inek2022A3[OPSKode]</f>
        <v>8-810.wg</v>
      </c>
      <c r="C296" s="986">
        <f>Inek2022A3[Betrag2]</f>
        <v>10274.94</v>
      </c>
      <c r="D296" s="987" t="s">
        <v>1371</v>
      </c>
      <c r="E296" s="988" t="s">
        <v>1372</v>
      </c>
      <c r="F296" s="989" t="s">
        <v>1422</v>
      </c>
      <c r="G296" s="990" t="s">
        <v>1423</v>
      </c>
      <c r="H296" s="991" t="s">
        <v>1424</v>
      </c>
      <c r="I296" s="993">
        <v>10274.94</v>
      </c>
    </row>
    <row r="297" spans="1:9" x14ac:dyDescent="0.25">
      <c r="A297" s="985" t="str">
        <f>Inek2022A3[ZPD2]</f>
        <v>ZP32.18</v>
      </c>
      <c r="B297" s="985" t="str">
        <f>Inek2022A3[OPSKode]</f>
        <v>8-810.wh</v>
      </c>
      <c r="C297" s="986">
        <f>Inek2022A3[Betrag2]</f>
        <v>11287.22</v>
      </c>
      <c r="D297" s="987" t="s">
        <v>1371</v>
      </c>
      <c r="E297" s="988" t="s">
        <v>1372</v>
      </c>
      <c r="F297" s="989" t="s">
        <v>1425</v>
      </c>
      <c r="G297" s="990" t="s">
        <v>1426</v>
      </c>
      <c r="H297" s="991" t="s">
        <v>1427</v>
      </c>
      <c r="I297" s="993">
        <v>11287.22</v>
      </c>
    </row>
    <row r="298" spans="1:9" x14ac:dyDescent="0.25">
      <c r="A298" s="985" t="str">
        <f>Inek2022A3[ZPD2]</f>
        <v>ZP32.19</v>
      </c>
      <c r="B298" s="985" t="str">
        <f>Inek2022A3[OPSKode]</f>
        <v>8-810.wj</v>
      </c>
      <c r="C298" s="986">
        <f>Inek2022A3[Betrag2]</f>
        <v>12586.47</v>
      </c>
      <c r="D298" s="987" t="s">
        <v>1371</v>
      </c>
      <c r="E298" s="988" t="s">
        <v>1372</v>
      </c>
      <c r="F298" s="989" t="s">
        <v>1428</v>
      </c>
      <c r="G298" s="990" t="s">
        <v>1429</v>
      </c>
      <c r="H298" s="991" t="s">
        <v>1430</v>
      </c>
      <c r="I298" s="993">
        <v>12586.47</v>
      </c>
    </row>
    <row r="299" spans="1:9" x14ac:dyDescent="0.25">
      <c r="A299" s="985" t="str">
        <f>Inek2022A3[ZPD2]</f>
        <v>ZP32.20</v>
      </c>
      <c r="B299" s="985" t="str">
        <f>Inek2022A3[OPSKode]</f>
        <v>8-810.wk</v>
      </c>
      <c r="C299" s="986">
        <f>Inek2022A3[Betrag2]</f>
        <v>14535.34</v>
      </c>
      <c r="D299" s="987" t="s">
        <v>1371</v>
      </c>
      <c r="E299" s="988" t="s">
        <v>1372</v>
      </c>
      <c r="F299" s="989" t="s">
        <v>1431</v>
      </c>
      <c r="G299" s="990" t="s">
        <v>1432</v>
      </c>
      <c r="H299" s="991" t="s">
        <v>1433</v>
      </c>
      <c r="I299" s="993">
        <v>14535.34</v>
      </c>
    </row>
    <row r="300" spans="1:9" x14ac:dyDescent="0.25">
      <c r="A300" s="985" t="str">
        <f>Inek2022A3[ZPD2]</f>
        <v>ZP32.21</v>
      </c>
      <c r="B300" s="985" t="str">
        <f>Inek2022A3[OPSKode]</f>
        <v>8-810.wm</v>
      </c>
      <c r="C300" s="986">
        <f>Inek2022A3[Betrag2]</f>
        <v>16484.21</v>
      </c>
      <c r="D300" s="987" t="s">
        <v>1371</v>
      </c>
      <c r="E300" s="988" t="s">
        <v>1372</v>
      </c>
      <c r="F300" s="989" t="s">
        <v>1434</v>
      </c>
      <c r="G300" s="990" t="s">
        <v>1435</v>
      </c>
      <c r="H300" s="991" t="s">
        <v>1436</v>
      </c>
      <c r="I300" s="993">
        <v>16484.21</v>
      </c>
    </row>
    <row r="301" spans="1:9" x14ac:dyDescent="0.25">
      <c r="A301" s="985" t="str">
        <f>Inek2022A3[ZPD2]</f>
        <v>ZP32.22</v>
      </c>
      <c r="B301" s="985" t="str">
        <f>Inek2022A3[OPSKode]</f>
        <v>8-810.wn</v>
      </c>
      <c r="C301" s="986">
        <f>Inek2022A3[Betrag2]</f>
        <v>19082.71</v>
      </c>
      <c r="D301" s="987" t="s">
        <v>1371</v>
      </c>
      <c r="E301" s="988" t="s">
        <v>1372</v>
      </c>
      <c r="F301" s="989" t="s">
        <v>1437</v>
      </c>
      <c r="G301" s="990" t="s">
        <v>1438</v>
      </c>
      <c r="H301" s="991" t="s">
        <v>1439</v>
      </c>
      <c r="I301" s="993">
        <v>19082.71</v>
      </c>
    </row>
    <row r="302" spans="1:9" x14ac:dyDescent="0.25">
      <c r="A302" s="985" t="str">
        <f>Inek2022A3[ZPD2]</f>
        <v>ZP32.23</v>
      </c>
      <c r="B302" s="985" t="str">
        <f>Inek2022A3[OPSKode]</f>
        <v>8-810.wp</v>
      </c>
      <c r="C302" s="986">
        <f>Inek2022A3[Betrag2]</f>
        <v>23630.080000000002</v>
      </c>
      <c r="D302" s="987" t="s">
        <v>1371</v>
      </c>
      <c r="E302" s="988" t="s">
        <v>1372</v>
      </c>
      <c r="F302" s="989" t="s">
        <v>1440</v>
      </c>
      <c r="G302" s="990" t="s">
        <v>1441</v>
      </c>
      <c r="H302" s="991" t="s">
        <v>1442</v>
      </c>
      <c r="I302" s="993">
        <v>23630.080000000002</v>
      </c>
    </row>
    <row r="303" spans="1:9" x14ac:dyDescent="0.25">
      <c r="A303" s="985" t="str">
        <f>Inek2022A3[ZPD2]</f>
        <v>ZP32.24</v>
      </c>
      <c r="B303" s="985" t="str">
        <f>Inek2022A3[OPSKode]</f>
        <v>8-810.wq</v>
      </c>
      <c r="C303" s="986">
        <f>Inek2022A3[Betrag2]</f>
        <v>27527.82</v>
      </c>
      <c r="D303" s="987" t="s">
        <v>1371</v>
      </c>
      <c r="E303" s="988" t="s">
        <v>1372</v>
      </c>
      <c r="F303" s="989" t="s">
        <v>1443</v>
      </c>
      <c r="G303" s="990" t="s">
        <v>1444</v>
      </c>
      <c r="H303" s="991" t="s">
        <v>1445</v>
      </c>
      <c r="I303" s="993">
        <v>27527.82</v>
      </c>
    </row>
    <row r="304" spans="1:9" x14ac:dyDescent="0.25">
      <c r="A304" s="985" t="str">
        <f>Inek2022A3[ZPD2]</f>
        <v>ZP32.25</v>
      </c>
      <c r="B304" s="985" t="str">
        <f>Inek2022A3[OPSKode]</f>
        <v>8-810.wr</v>
      </c>
      <c r="C304" s="986">
        <f>Inek2022A3[Betrag2]</f>
        <v>31425.56</v>
      </c>
      <c r="D304" s="987" t="s">
        <v>1371</v>
      </c>
      <c r="E304" s="988" t="s">
        <v>1372</v>
      </c>
      <c r="F304" s="989" t="s">
        <v>1446</v>
      </c>
      <c r="G304" s="990" t="s">
        <v>1447</v>
      </c>
      <c r="H304" s="991" t="s">
        <v>1448</v>
      </c>
      <c r="I304" s="993">
        <v>31425.56</v>
      </c>
    </row>
    <row r="305" spans="1:9" x14ac:dyDescent="0.25">
      <c r="A305" s="985" t="str">
        <f>Inek2022A3[ZPD2]</f>
        <v>ZP32.26</v>
      </c>
      <c r="B305" s="985" t="str">
        <f>Inek2022A3[OPSKode]</f>
        <v>8-810.ws</v>
      </c>
      <c r="C305" s="986">
        <f>Inek2022A3[Betrag2]</f>
        <v>35323.31</v>
      </c>
      <c r="D305" s="987" t="s">
        <v>1371</v>
      </c>
      <c r="E305" s="988" t="s">
        <v>1372</v>
      </c>
      <c r="F305" s="989" t="s">
        <v>1449</v>
      </c>
      <c r="G305" s="990" t="s">
        <v>1450</v>
      </c>
      <c r="H305" s="991" t="s">
        <v>1451</v>
      </c>
      <c r="I305" s="993">
        <v>35323.31</v>
      </c>
    </row>
    <row r="306" spans="1:9" x14ac:dyDescent="0.25">
      <c r="A306" s="985" t="str">
        <f>Inek2022A3[ZPD2]</f>
        <v>ZP32.27</v>
      </c>
      <c r="B306" s="985" t="str">
        <f>Inek2022A3[OPSKode]</f>
        <v>8-810.wt</v>
      </c>
      <c r="C306" s="986">
        <f>Inek2022A3[Betrag2]</f>
        <v>39221.050000000003</v>
      </c>
      <c r="D306" s="987" t="s">
        <v>1371</v>
      </c>
      <c r="E306" s="988" t="s">
        <v>1372</v>
      </c>
      <c r="F306" s="989" t="s">
        <v>1452</v>
      </c>
      <c r="G306" s="990" t="s">
        <v>1453</v>
      </c>
      <c r="H306" s="991" t="s">
        <v>1454</v>
      </c>
      <c r="I306" s="993">
        <v>39221.050000000003</v>
      </c>
    </row>
    <row r="307" spans="1:9" x14ac:dyDescent="0.25">
      <c r="A307" s="985" t="str">
        <f>Inek2022A3[ZPD2]</f>
        <v>ZP32.28</v>
      </c>
      <c r="B307" s="985" t="str">
        <f>Inek2022A3[OPSKode]</f>
        <v>8-810.wu</v>
      </c>
      <c r="C307" s="986">
        <f>Inek2022A3[Betrag2]</f>
        <v>43118.79</v>
      </c>
      <c r="D307" s="987" t="s">
        <v>1371</v>
      </c>
      <c r="E307" s="988" t="s">
        <v>1372</v>
      </c>
      <c r="F307" s="989" t="s">
        <v>1455</v>
      </c>
      <c r="G307" s="990" t="s">
        <v>1456</v>
      </c>
      <c r="H307" s="991" t="s">
        <v>1457</v>
      </c>
      <c r="I307" s="993">
        <v>43118.79</v>
      </c>
    </row>
    <row r="308" spans="1:9" x14ac:dyDescent="0.25">
      <c r="A308" s="985"/>
      <c r="B308" s="985"/>
      <c r="C308" s="986"/>
      <c r="D308" s="987" t="s">
        <v>1458</v>
      </c>
      <c r="E308" s="988" t="s">
        <v>3219</v>
      </c>
      <c r="F308" s="989"/>
      <c r="G308" s="990"/>
      <c r="H308" s="991" t="s">
        <v>3220</v>
      </c>
      <c r="I308" s="992"/>
    </row>
    <row r="309" spans="1:9" x14ac:dyDescent="0.25">
      <c r="A309" s="985" t="str">
        <f>Inek2022A3[ZPD2]</f>
        <v>ZP35.01</v>
      </c>
      <c r="B309" s="985" t="str">
        <f>Inek2022A3[OPSKode]</f>
        <v>6-003.30</v>
      </c>
      <c r="C309" s="986">
        <f>Inek2022A3[Betrag2]</f>
        <v>7744.84</v>
      </c>
      <c r="D309" s="987" t="s">
        <v>1458</v>
      </c>
      <c r="E309" s="988" t="s">
        <v>3219</v>
      </c>
      <c r="F309" s="989" t="s">
        <v>1461</v>
      </c>
      <c r="G309" s="990" t="s">
        <v>1462</v>
      </c>
      <c r="H309" s="991" t="s">
        <v>1463</v>
      </c>
      <c r="I309" s="993">
        <v>7744.84</v>
      </c>
    </row>
    <row r="310" spans="1:9" x14ac:dyDescent="0.25">
      <c r="A310" s="985" t="str">
        <f>Inek2022A3[ZPD2]</f>
        <v>ZP35.02</v>
      </c>
      <c r="B310" s="985" t="str">
        <f>Inek2022A3[OPSKode]</f>
        <v>6-003.31</v>
      </c>
      <c r="C310" s="986">
        <f>Inek2022A3[Betrag2]</f>
        <v>12391.75</v>
      </c>
      <c r="D310" s="987" t="s">
        <v>1458</v>
      </c>
      <c r="E310" s="988" t="s">
        <v>3219</v>
      </c>
      <c r="F310" s="989" t="s">
        <v>1464</v>
      </c>
      <c r="G310" s="990" t="s">
        <v>1465</v>
      </c>
      <c r="H310" s="991" t="s">
        <v>1466</v>
      </c>
      <c r="I310" s="993">
        <v>12391.75</v>
      </c>
    </row>
    <row r="311" spans="1:9" x14ac:dyDescent="0.25">
      <c r="A311" s="985" t="str">
        <f>Inek2022A3[ZPD2]</f>
        <v>ZP35.03</v>
      </c>
      <c r="B311" s="985" t="str">
        <f>Inek2022A3[OPSKode]</f>
        <v>6-003.32</v>
      </c>
      <c r="C311" s="986">
        <f>Inek2022A3[Betrag2]</f>
        <v>17038.66</v>
      </c>
      <c r="D311" s="987" t="s">
        <v>1458</v>
      </c>
      <c r="E311" s="988" t="s">
        <v>3219</v>
      </c>
      <c r="F311" s="989" t="s">
        <v>1467</v>
      </c>
      <c r="G311" s="990" t="s">
        <v>1468</v>
      </c>
      <c r="H311" s="991" t="s">
        <v>1469</v>
      </c>
      <c r="I311" s="993">
        <v>17038.66</v>
      </c>
    </row>
    <row r="312" spans="1:9" x14ac:dyDescent="0.25">
      <c r="A312" s="985"/>
      <c r="B312" s="985"/>
      <c r="C312" s="986"/>
      <c r="D312" s="987" t="s">
        <v>1470</v>
      </c>
      <c r="E312" s="988" t="s">
        <v>1471</v>
      </c>
      <c r="F312" s="989"/>
      <c r="G312" s="990"/>
      <c r="H312" s="991" t="s">
        <v>1472</v>
      </c>
      <c r="I312" s="992"/>
    </row>
    <row r="313" spans="1:9" x14ac:dyDescent="0.25">
      <c r="A313" s="985" t="str">
        <f>Inek2022A3[ZPD2]</f>
        <v>ZP36.01</v>
      </c>
      <c r="B313" s="985" t="str">
        <f>Inek2022A3[OPSKode]</f>
        <v>6-003.f0</v>
      </c>
      <c r="C313" s="986">
        <f>Inek2022A3[Betrag2]</f>
        <v>2214.06</v>
      </c>
      <c r="D313" s="987" t="s">
        <v>1470</v>
      </c>
      <c r="E313" s="988" t="s">
        <v>1471</v>
      </c>
      <c r="F313" s="989" t="s">
        <v>1473</v>
      </c>
      <c r="G313" s="990" t="s">
        <v>1474</v>
      </c>
      <c r="H313" s="991" t="s">
        <v>1475</v>
      </c>
      <c r="I313" s="993">
        <v>2214.06</v>
      </c>
    </row>
    <row r="314" spans="1:9" x14ac:dyDescent="0.25">
      <c r="A314" s="985" t="str">
        <f>Inek2022A3[ZPD2]</f>
        <v>ZP36.02</v>
      </c>
      <c r="B314" s="985" t="str">
        <f>Inek2022A3[OPSKode]</f>
        <v>6-003.f1</v>
      </c>
      <c r="C314" s="986">
        <f>Inek2022A3[Betrag2]</f>
        <v>4428.12</v>
      </c>
      <c r="D314" s="987" t="s">
        <v>1470</v>
      </c>
      <c r="E314" s="988" t="s">
        <v>1471</v>
      </c>
      <c r="F314" s="989" t="s">
        <v>1476</v>
      </c>
      <c r="G314" s="990" t="s">
        <v>1477</v>
      </c>
      <c r="H314" s="991" t="s">
        <v>1478</v>
      </c>
      <c r="I314" s="993">
        <v>4428.12</v>
      </c>
    </row>
    <row r="315" spans="1:9" x14ac:dyDescent="0.25">
      <c r="A315" s="985" t="str">
        <f>Inek2022A3[ZPD2]</f>
        <v>ZP36.03</v>
      </c>
      <c r="B315" s="985" t="str">
        <f>Inek2022A3[OPSKode]</f>
        <v>6-003.f2</v>
      </c>
      <c r="C315" s="986">
        <f>Inek2022A3[Betrag2]</f>
        <v>6642.18</v>
      </c>
      <c r="D315" s="987" t="s">
        <v>1470</v>
      </c>
      <c r="E315" s="988" t="s">
        <v>1471</v>
      </c>
      <c r="F315" s="989" t="s">
        <v>1479</v>
      </c>
      <c r="G315" s="990" t="s">
        <v>1480</v>
      </c>
      <c r="H315" s="991" t="s">
        <v>1481</v>
      </c>
      <c r="I315" s="993">
        <v>6642.18</v>
      </c>
    </row>
    <row r="316" spans="1:9" x14ac:dyDescent="0.25">
      <c r="A316" s="985"/>
      <c r="B316" s="985"/>
      <c r="C316" s="986"/>
      <c r="D316" s="987" t="s">
        <v>1482</v>
      </c>
      <c r="E316" s="988" t="s">
        <v>1483</v>
      </c>
      <c r="F316" s="989"/>
      <c r="G316" s="990"/>
      <c r="H316" s="991" t="s">
        <v>1484</v>
      </c>
      <c r="I316" s="992"/>
    </row>
    <row r="317" spans="1:9" x14ac:dyDescent="0.25">
      <c r="A317" s="985" t="str">
        <f>Inek2022A3[ZPD2]</f>
        <v>ZP37.01</v>
      </c>
      <c r="B317" s="985" t="str">
        <f>Inek2022A3[OPSKode]</f>
        <v>6-004.00</v>
      </c>
      <c r="C317" s="986">
        <f>Inek2022A3[Betrag2]</f>
        <v>241.35</v>
      </c>
      <c r="D317" s="987" t="s">
        <v>1482</v>
      </c>
      <c r="E317" s="988" t="s">
        <v>1483</v>
      </c>
      <c r="F317" s="989" t="s">
        <v>1485</v>
      </c>
      <c r="G317" s="990" t="s">
        <v>1486</v>
      </c>
      <c r="H317" s="991" t="s">
        <v>1487</v>
      </c>
      <c r="I317" s="993">
        <v>241.35</v>
      </c>
    </row>
    <row r="318" spans="1:9" x14ac:dyDescent="0.25">
      <c r="A318" s="985" t="str">
        <f>Inek2022A3[ZPD2]</f>
        <v>ZP37.02</v>
      </c>
      <c r="B318" s="985" t="str">
        <f>Inek2022A3[OPSKode]</f>
        <v>6-004.01</v>
      </c>
      <c r="C318" s="986">
        <f>Inek2022A3[Betrag2]</f>
        <v>422.37</v>
      </c>
      <c r="D318" s="987" t="s">
        <v>1482</v>
      </c>
      <c r="E318" s="988" t="s">
        <v>1483</v>
      </c>
      <c r="F318" s="989" t="s">
        <v>1488</v>
      </c>
      <c r="G318" s="990" t="s">
        <v>1489</v>
      </c>
      <c r="H318" s="991" t="s">
        <v>1490</v>
      </c>
      <c r="I318" s="993">
        <v>422.37</v>
      </c>
    </row>
    <row r="319" spans="1:9" x14ac:dyDescent="0.25">
      <c r="A319" s="985" t="str">
        <f>Inek2022A3[ZPD2]</f>
        <v>ZP37.03</v>
      </c>
      <c r="B319" s="985" t="str">
        <f>Inek2022A3[OPSKode]</f>
        <v>6-004.02</v>
      </c>
      <c r="C319" s="986">
        <f>Inek2022A3[Betrag2]</f>
        <v>603.39</v>
      </c>
      <c r="D319" s="987" t="s">
        <v>1482</v>
      </c>
      <c r="E319" s="988" t="s">
        <v>1483</v>
      </c>
      <c r="F319" s="989" t="s">
        <v>1491</v>
      </c>
      <c r="G319" s="990" t="s">
        <v>1492</v>
      </c>
      <c r="H319" s="991" t="s">
        <v>1493</v>
      </c>
      <c r="I319" s="993">
        <v>603.39</v>
      </c>
    </row>
    <row r="320" spans="1:9" x14ac:dyDescent="0.25">
      <c r="A320" s="985" t="str">
        <f>Inek2022A3[ZPD2]</f>
        <v>ZP37.04</v>
      </c>
      <c r="B320" s="985" t="str">
        <f>Inek2022A3[OPSKode]</f>
        <v>6-004.03</v>
      </c>
      <c r="C320" s="986">
        <f>Inek2022A3[Betrag2]</f>
        <v>784.4</v>
      </c>
      <c r="D320" s="987" t="s">
        <v>1482</v>
      </c>
      <c r="E320" s="988" t="s">
        <v>1483</v>
      </c>
      <c r="F320" s="989" t="s">
        <v>1494</v>
      </c>
      <c r="G320" s="990" t="s">
        <v>1495</v>
      </c>
      <c r="H320" s="991" t="s">
        <v>1496</v>
      </c>
      <c r="I320" s="993">
        <v>784.4</v>
      </c>
    </row>
    <row r="321" spans="1:9" x14ac:dyDescent="0.25">
      <c r="A321" s="985" t="str">
        <f>Inek2022A3[ZPD2]</f>
        <v>ZP37.05</v>
      </c>
      <c r="B321" s="985" t="str">
        <f>Inek2022A3[OPSKode]</f>
        <v>6-004.04</v>
      </c>
      <c r="C321" s="986">
        <f>Inek2022A3[Betrag2]</f>
        <v>965.42</v>
      </c>
      <c r="D321" s="987" t="s">
        <v>1482</v>
      </c>
      <c r="E321" s="988" t="s">
        <v>1483</v>
      </c>
      <c r="F321" s="989" t="s">
        <v>1497</v>
      </c>
      <c r="G321" s="990" t="s">
        <v>1498</v>
      </c>
      <c r="H321" s="991" t="s">
        <v>1499</v>
      </c>
      <c r="I321" s="993">
        <v>965.42</v>
      </c>
    </row>
    <row r="322" spans="1:9" x14ac:dyDescent="0.25">
      <c r="A322" s="985" t="str">
        <f>Inek2022A3[ZPD2]</f>
        <v>ZP37.06</v>
      </c>
      <c r="B322" s="985" t="str">
        <f>Inek2022A3[OPSKode]</f>
        <v>6-004.05</v>
      </c>
      <c r="C322" s="986">
        <f>Inek2022A3[Betrag2]</f>
        <v>1206.77</v>
      </c>
      <c r="D322" s="987" t="s">
        <v>1482</v>
      </c>
      <c r="E322" s="988" t="s">
        <v>1483</v>
      </c>
      <c r="F322" s="989" t="s">
        <v>1500</v>
      </c>
      <c r="G322" s="990" t="s">
        <v>1501</v>
      </c>
      <c r="H322" s="991" t="s">
        <v>1502</v>
      </c>
      <c r="I322" s="993">
        <v>1206.77</v>
      </c>
    </row>
    <row r="323" spans="1:9" x14ac:dyDescent="0.25">
      <c r="A323" s="985" t="str">
        <f>Inek2022A3[ZPD2]</f>
        <v>ZP37.07</v>
      </c>
      <c r="B323" s="985" t="str">
        <f>Inek2022A3[OPSKode]</f>
        <v>6-004.06</v>
      </c>
      <c r="C323" s="986">
        <f>Inek2022A3[Betrag2]</f>
        <v>1568.8</v>
      </c>
      <c r="D323" s="987" t="s">
        <v>1482</v>
      </c>
      <c r="E323" s="988" t="s">
        <v>1483</v>
      </c>
      <c r="F323" s="989" t="s">
        <v>1503</v>
      </c>
      <c r="G323" s="990" t="s">
        <v>1504</v>
      </c>
      <c r="H323" s="991" t="s">
        <v>1505</v>
      </c>
      <c r="I323" s="993">
        <v>1568.8</v>
      </c>
    </row>
    <row r="324" spans="1:9" x14ac:dyDescent="0.25">
      <c r="A324" s="985" t="str">
        <f>Inek2022A3[ZPD2]</f>
        <v>ZP37.08</v>
      </c>
      <c r="B324" s="985" t="str">
        <f>Inek2022A3[OPSKode]</f>
        <v>6-004.07</v>
      </c>
      <c r="C324" s="986">
        <f>Inek2022A3[Betrag2]</f>
        <v>1930.83</v>
      </c>
      <c r="D324" s="987" t="s">
        <v>1482</v>
      </c>
      <c r="E324" s="988" t="s">
        <v>1483</v>
      </c>
      <c r="F324" s="989" t="s">
        <v>1506</v>
      </c>
      <c r="G324" s="990" t="s">
        <v>1507</v>
      </c>
      <c r="H324" s="991" t="s">
        <v>1508</v>
      </c>
      <c r="I324" s="993">
        <v>1930.83</v>
      </c>
    </row>
    <row r="325" spans="1:9" x14ac:dyDescent="0.25">
      <c r="A325" s="985" t="str">
        <f>Inek2022A3[ZPD2]</f>
        <v>ZP37.09</v>
      </c>
      <c r="B325" s="985" t="str">
        <f>Inek2022A3[OPSKode]</f>
        <v>6-004.08</v>
      </c>
      <c r="C325" s="986">
        <f>Inek2022A3[Betrag2]</f>
        <v>2413.54</v>
      </c>
      <c r="D325" s="987" t="s">
        <v>1482</v>
      </c>
      <c r="E325" s="988" t="s">
        <v>1483</v>
      </c>
      <c r="F325" s="989" t="s">
        <v>1509</v>
      </c>
      <c r="G325" s="990" t="s">
        <v>1510</v>
      </c>
      <c r="H325" s="991" t="s">
        <v>1511</v>
      </c>
      <c r="I325" s="993">
        <v>2413.54</v>
      </c>
    </row>
    <row r="326" spans="1:9" x14ac:dyDescent="0.25">
      <c r="A326" s="985" t="str">
        <f>Inek2022A3[ZPD2]</f>
        <v>ZP37.10</v>
      </c>
      <c r="B326" s="985" t="str">
        <f>Inek2022A3[OPSKode]</f>
        <v>6-004.09</v>
      </c>
      <c r="C326" s="986">
        <f>Inek2022A3[Betrag2]</f>
        <v>3137.6</v>
      </c>
      <c r="D326" s="987" t="s">
        <v>1482</v>
      </c>
      <c r="E326" s="988" t="s">
        <v>1483</v>
      </c>
      <c r="F326" s="989" t="s">
        <v>1512</v>
      </c>
      <c r="G326" s="990" t="s">
        <v>1513</v>
      </c>
      <c r="H326" s="991" t="s">
        <v>1514</v>
      </c>
      <c r="I326" s="993">
        <v>3137.6</v>
      </c>
    </row>
    <row r="327" spans="1:9" x14ac:dyDescent="0.25">
      <c r="A327" s="985" t="str">
        <f>Inek2022A3[ZPD2]</f>
        <v>ZP37.11</v>
      </c>
      <c r="B327" s="985" t="str">
        <f>Inek2022A3[OPSKode]</f>
        <v>6-004.0a</v>
      </c>
      <c r="C327" s="986">
        <f>Inek2022A3[Betrag2]</f>
        <v>3861.66</v>
      </c>
      <c r="D327" s="987" t="s">
        <v>1482</v>
      </c>
      <c r="E327" s="988" t="s">
        <v>1483</v>
      </c>
      <c r="F327" s="989" t="s">
        <v>1515</v>
      </c>
      <c r="G327" s="990" t="s">
        <v>1516</v>
      </c>
      <c r="H327" s="991" t="s">
        <v>1517</v>
      </c>
      <c r="I327" s="993">
        <v>3861.66</v>
      </c>
    </row>
    <row r="328" spans="1:9" x14ac:dyDescent="0.25">
      <c r="A328" s="985" t="str">
        <f>Inek2022A3[ZPD2]</f>
        <v>ZP37.12</v>
      </c>
      <c r="B328" s="985" t="str">
        <f>Inek2022A3[OPSKode]</f>
        <v>6-004.0b</v>
      </c>
      <c r="C328" s="986">
        <f>Inek2022A3[Betrag2]</f>
        <v>4585.7299999999996</v>
      </c>
      <c r="D328" s="987" t="s">
        <v>1482</v>
      </c>
      <c r="E328" s="988" t="s">
        <v>1483</v>
      </c>
      <c r="F328" s="989" t="s">
        <v>1518</v>
      </c>
      <c r="G328" s="990" t="s">
        <v>1519</v>
      </c>
      <c r="H328" s="991" t="s">
        <v>1520</v>
      </c>
      <c r="I328" s="993">
        <v>4585.7299999999996</v>
      </c>
    </row>
    <row r="329" spans="1:9" x14ac:dyDescent="0.25">
      <c r="A329" s="985" t="str">
        <f>Inek2022A3[ZPD2]</f>
        <v>ZP37.13</v>
      </c>
      <c r="B329" s="985" t="str">
        <f>Inek2022A3[OPSKode]</f>
        <v>6-004.0c</v>
      </c>
      <c r="C329" s="986">
        <f>Inek2022A3[Betrag2]</f>
        <v>5309.79</v>
      </c>
      <c r="D329" s="987" t="s">
        <v>1482</v>
      </c>
      <c r="E329" s="988" t="s">
        <v>1483</v>
      </c>
      <c r="F329" s="989" t="s">
        <v>1521</v>
      </c>
      <c r="G329" s="990" t="s">
        <v>1522</v>
      </c>
      <c r="H329" s="991" t="s">
        <v>1523</v>
      </c>
      <c r="I329" s="993">
        <v>5309.79</v>
      </c>
    </row>
    <row r="330" spans="1:9" x14ac:dyDescent="0.25">
      <c r="A330" s="985" t="str">
        <f>Inek2022A3[ZPD2]</f>
        <v>ZP37.14</v>
      </c>
      <c r="B330" s="985" t="str">
        <f>Inek2022A3[OPSKode]</f>
        <v>6-004.0d</v>
      </c>
      <c r="C330" s="986">
        <f>Inek2022A3[Betrag2]</f>
        <v>6033.85</v>
      </c>
      <c r="D330" s="987" t="s">
        <v>1482</v>
      </c>
      <c r="E330" s="988" t="s">
        <v>1483</v>
      </c>
      <c r="F330" s="989" t="s">
        <v>1524</v>
      </c>
      <c r="G330" s="990" t="s">
        <v>1525</v>
      </c>
      <c r="H330" s="991" t="s">
        <v>1526</v>
      </c>
      <c r="I330" s="993">
        <v>6033.85</v>
      </c>
    </row>
    <row r="331" spans="1:9" x14ac:dyDescent="0.25">
      <c r="A331" s="985" t="str">
        <f>Inek2022A3[ZPD2]</f>
        <v>ZP37.15</v>
      </c>
      <c r="B331" s="985" t="str">
        <f>Inek2022A3[OPSKode]</f>
        <v>6-004.0e</v>
      </c>
      <c r="C331" s="986">
        <f>Inek2022A3[Betrag2]</f>
        <v>6757.91</v>
      </c>
      <c r="D331" s="987" t="s">
        <v>1482</v>
      </c>
      <c r="E331" s="988" t="s">
        <v>1483</v>
      </c>
      <c r="F331" s="989" t="s">
        <v>1527</v>
      </c>
      <c r="G331" s="990" t="s">
        <v>1528</v>
      </c>
      <c r="H331" s="991" t="s">
        <v>1529</v>
      </c>
      <c r="I331" s="993">
        <v>6757.91</v>
      </c>
    </row>
    <row r="332" spans="1:9" x14ac:dyDescent="0.25">
      <c r="A332" s="985" t="str">
        <f>Inek2022A3[ZPD2]</f>
        <v>ZP37.16</v>
      </c>
      <c r="B332" s="985" t="str">
        <f>Inek2022A3[OPSKode]</f>
        <v>6-004.0f</v>
      </c>
      <c r="C332" s="986">
        <f>Inek2022A3[Betrag2]</f>
        <v>7481.97</v>
      </c>
      <c r="D332" s="987" t="s">
        <v>1482</v>
      </c>
      <c r="E332" s="988" t="s">
        <v>1483</v>
      </c>
      <c r="F332" s="989" t="s">
        <v>1530</v>
      </c>
      <c r="G332" s="990" t="s">
        <v>1531</v>
      </c>
      <c r="H332" s="991" t="s">
        <v>1532</v>
      </c>
      <c r="I332" s="993">
        <v>7481.97</v>
      </c>
    </row>
    <row r="333" spans="1:9" x14ac:dyDescent="0.25">
      <c r="A333" s="985"/>
      <c r="B333" s="985"/>
      <c r="C333" s="986"/>
      <c r="D333" s="987" t="s">
        <v>1533</v>
      </c>
      <c r="E333" s="988" t="s">
        <v>3309</v>
      </c>
      <c r="F333" s="989"/>
      <c r="G333" s="990"/>
      <c r="H333" s="991" t="s">
        <v>1535</v>
      </c>
      <c r="I333" s="992"/>
    </row>
    <row r="334" spans="1:9" x14ac:dyDescent="0.25">
      <c r="A334" s="985" t="str">
        <f>Inek2022A3[ZPD2]</f>
        <v>ZP38.01</v>
      </c>
      <c r="B334" s="985" t="str">
        <f>Inek2022A3[OPSKode]</f>
        <v>8-800.c1</v>
      </c>
      <c r="C334" s="986">
        <f>Inek2022A3[Betrag2]</f>
        <v>664.23</v>
      </c>
      <c r="D334" s="987" t="s">
        <v>1533</v>
      </c>
      <c r="E334" s="988" t="s">
        <v>3309</v>
      </c>
      <c r="F334" s="989" t="s">
        <v>1536</v>
      </c>
      <c r="G334" s="990" t="s">
        <v>1537</v>
      </c>
      <c r="H334" s="991" t="s">
        <v>1538</v>
      </c>
      <c r="I334" s="993">
        <v>664.23</v>
      </c>
    </row>
    <row r="335" spans="1:9" x14ac:dyDescent="0.25">
      <c r="A335" s="985" t="str">
        <f>Inek2022A3[ZPD2]</f>
        <v>ZP38.02</v>
      </c>
      <c r="B335" s="985" t="str">
        <f>Inek2022A3[OPSKode]</f>
        <v>8-800.c2</v>
      </c>
      <c r="C335" s="986">
        <f>Inek2022A3[Betrag2]</f>
        <v>1097.42</v>
      </c>
      <c r="D335" s="987" t="s">
        <v>1533</v>
      </c>
      <c r="E335" s="988" t="s">
        <v>3309</v>
      </c>
      <c r="F335" s="989" t="s">
        <v>1539</v>
      </c>
      <c r="G335" s="990" t="s">
        <v>1540</v>
      </c>
      <c r="H335" s="991" t="s">
        <v>1541</v>
      </c>
      <c r="I335" s="993">
        <v>1097.42</v>
      </c>
    </row>
    <row r="336" spans="1:9" x14ac:dyDescent="0.25">
      <c r="A336" s="985" t="str">
        <f>Inek2022A3[ZPD2]</f>
        <v>ZP38.03</v>
      </c>
      <c r="B336" s="985" t="str">
        <f>Inek2022A3[OPSKode]</f>
        <v>8-800.c3</v>
      </c>
      <c r="C336" s="986">
        <f>Inek2022A3[Betrag2]</f>
        <v>1617.25</v>
      </c>
      <c r="D336" s="987" t="s">
        <v>1533</v>
      </c>
      <c r="E336" s="988" t="s">
        <v>3309</v>
      </c>
      <c r="F336" s="989" t="s">
        <v>1542</v>
      </c>
      <c r="G336" s="990" t="s">
        <v>1543</v>
      </c>
      <c r="H336" s="991" t="s">
        <v>1544</v>
      </c>
      <c r="I336" s="993">
        <v>1617.25</v>
      </c>
    </row>
    <row r="337" spans="1:9" x14ac:dyDescent="0.25">
      <c r="A337" s="985" t="str">
        <f>Inek2022A3[ZPD2]</f>
        <v>ZP38.04</v>
      </c>
      <c r="B337" s="985" t="str">
        <f>Inek2022A3[OPSKode]</f>
        <v>8-800.c4</v>
      </c>
      <c r="C337" s="986">
        <f>Inek2022A3[Betrag2]</f>
        <v>2310.35</v>
      </c>
      <c r="D337" s="987" t="s">
        <v>1533</v>
      </c>
      <c r="E337" s="988" t="s">
        <v>3309</v>
      </c>
      <c r="F337" s="989" t="s">
        <v>1545</v>
      </c>
      <c r="G337" s="990" t="s">
        <v>1546</v>
      </c>
      <c r="H337" s="991" t="s">
        <v>1547</v>
      </c>
      <c r="I337" s="993">
        <v>2310.35</v>
      </c>
    </row>
    <row r="338" spans="1:9" x14ac:dyDescent="0.25">
      <c r="A338" s="985" t="str">
        <f>Inek2022A3[ZPD2]</f>
        <v>ZP38.05</v>
      </c>
      <c r="B338" s="985" t="str">
        <f>Inek2022A3[OPSKode]</f>
        <v>8-800.c5</v>
      </c>
      <c r="C338" s="986">
        <f>Inek2022A3[Betrag2]</f>
        <v>3003.46</v>
      </c>
      <c r="D338" s="987" t="s">
        <v>1533</v>
      </c>
      <c r="E338" s="988" t="s">
        <v>3309</v>
      </c>
      <c r="F338" s="989" t="s">
        <v>1548</v>
      </c>
      <c r="G338" s="990" t="s">
        <v>1549</v>
      </c>
      <c r="H338" s="991" t="s">
        <v>1550</v>
      </c>
      <c r="I338" s="993">
        <v>3003.46</v>
      </c>
    </row>
    <row r="339" spans="1:9" x14ac:dyDescent="0.25">
      <c r="A339" s="985" t="str">
        <f>Inek2022A3[ZPD2]</f>
        <v>ZP38.06</v>
      </c>
      <c r="B339" s="985" t="str">
        <f>Inek2022A3[OPSKode]</f>
        <v>8-800.c6</v>
      </c>
      <c r="C339" s="986">
        <f>Inek2022A3[Betrag2]</f>
        <v>3696.57</v>
      </c>
      <c r="D339" s="987" t="s">
        <v>1533</v>
      </c>
      <c r="E339" s="988" t="s">
        <v>3309</v>
      </c>
      <c r="F339" s="989" t="s">
        <v>1551</v>
      </c>
      <c r="G339" s="990" t="s">
        <v>1552</v>
      </c>
      <c r="H339" s="991" t="s">
        <v>1553</v>
      </c>
      <c r="I339" s="993">
        <v>3696.57</v>
      </c>
    </row>
    <row r="340" spans="1:9" x14ac:dyDescent="0.25">
      <c r="A340" s="985" t="str">
        <f>Inek2022A3[ZPD2]</f>
        <v>ZP38.07</v>
      </c>
      <c r="B340" s="985" t="str">
        <f>Inek2022A3[OPSKode]</f>
        <v>8-800.c7</v>
      </c>
      <c r="C340" s="986">
        <f>Inek2022A3[Betrag2]</f>
        <v>4389.67</v>
      </c>
      <c r="D340" s="987" t="s">
        <v>1533</v>
      </c>
      <c r="E340" s="988" t="s">
        <v>3309</v>
      </c>
      <c r="F340" s="989" t="s">
        <v>1554</v>
      </c>
      <c r="G340" s="990" t="s">
        <v>1555</v>
      </c>
      <c r="H340" s="991" t="s">
        <v>1556</v>
      </c>
      <c r="I340" s="993">
        <v>4389.67</v>
      </c>
    </row>
    <row r="341" spans="1:9" x14ac:dyDescent="0.25">
      <c r="A341" s="985" t="str">
        <f>Inek2022A3[ZPD2]</f>
        <v>ZP38.08</v>
      </c>
      <c r="B341" s="985" t="str">
        <f>Inek2022A3[OPSKode]</f>
        <v>8-800.c8</v>
      </c>
      <c r="C341" s="986">
        <f>Inek2022A3[Betrag2]</f>
        <v>5082.78</v>
      </c>
      <c r="D341" s="987" t="s">
        <v>1533</v>
      </c>
      <c r="E341" s="988" t="s">
        <v>3309</v>
      </c>
      <c r="F341" s="989" t="s">
        <v>1557</v>
      </c>
      <c r="G341" s="990" t="s">
        <v>1558</v>
      </c>
      <c r="H341" s="991" t="s">
        <v>1559</v>
      </c>
      <c r="I341" s="993">
        <v>5082.78</v>
      </c>
    </row>
    <row r="342" spans="1:9" x14ac:dyDescent="0.25">
      <c r="A342" s="985" t="str">
        <f>Inek2022A3[ZPD2]</f>
        <v>ZP38.09</v>
      </c>
      <c r="B342" s="985" t="str">
        <f>Inek2022A3[OPSKode]</f>
        <v>8-800.c9</v>
      </c>
      <c r="C342" s="986">
        <f>Inek2022A3[Betrag2]</f>
        <v>5775.89</v>
      </c>
      <c r="D342" s="987" t="s">
        <v>1533</v>
      </c>
      <c r="E342" s="988" t="s">
        <v>3309</v>
      </c>
      <c r="F342" s="989" t="s">
        <v>1560</v>
      </c>
      <c r="G342" s="990" t="s">
        <v>1561</v>
      </c>
      <c r="H342" s="991" t="s">
        <v>1562</v>
      </c>
      <c r="I342" s="993">
        <v>5775.89</v>
      </c>
    </row>
    <row r="343" spans="1:9" x14ac:dyDescent="0.25">
      <c r="A343" s="985" t="str">
        <f>Inek2022A3[ZPD2]</f>
        <v>ZP38.10</v>
      </c>
      <c r="B343" s="985" t="str">
        <f>Inek2022A3[OPSKode]</f>
        <v>8-800.ca</v>
      </c>
      <c r="C343" s="986">
        <f>Inek2022A3[Betrag2]</f>
        <v>6468.99</v>
      </c>
      <c r="D343" s="987" t="s">
        <v>1533</v>
      </c>
      <c r="E343" s="988" t="s">
        <v>3309</v>
      </c>
      <c r="F343" s="989" t="s">
        <v>1563</v>
      </c>
      <c r="G343" s="990" t="s">
        <v>1564</v>
      </c>
      <c r="H343" s="991" t="s">
        <v>1565</v>
      </c>
      <c r="I343" s="993">
        <v>6468.99</v>
      </c>
    </row>
    <row r="344" spans="1:9" x14ac:dyDescent="0.25">
      <c r="A344" s="985" t="str">
        <f>Inek2022A3[ZPD2]</f>
        <v>ZP38.11</v>
      </c>
      <c r="B344" s="985" t="str">
        <f>Inek2022A3[OPSKode]</f>
        <v>8-800.cb</v>
      </c>
      <c r="C344" s="986">
        <f>Inek2022A3[Betrag2]</f>
        <v>7162.1</v>
      </c>
      <c r="D344" s="987" t="s">
        <v>1533</v>
      </c>
      <c r="E344" s="988" t="s">
        <v>3309</v>
      </c>
      <c r="F344" s="989" t="s">
        <v>1566</v>
      </c>
      <c r="G344" s="990" t="s">
        <v>1567</v>
      </c>
      <c r="H344" s="991" t="s">
        <v>1568</v>
      </c>
      <c r="I344" s="993">
        <v>7162.1</v>
      </c>
    </row>
    <row r="345" spans="1:9" x14ac:dyDescent="0.25">
      <c r="A345" s="985" t="str">
        <f>Inek2022A3[ZPD2]</f>
        <v>ZP38.12</v>
      </c>
      <c r="B345" s="985" t="str">
        <f>Inek2022A3[OPSKode]</f>
        <v>8-800.cc</v>
      </c>
      <c r="C345" s="986">
        <f>Inek2022A3[Betrag2]</f>
        <v>8086.24</v>
      </c>
      <c r="D345" s="987" t="s">
        <v>1533</v>
      </c>
      <c r="E345" s="988" t="s">
        <v>3309</v>
      </c>
      <c r="F345" s="989" t="s">
        <v>1569</v>
      </c>
      <c r="G345" s="990" t="s">
        <v>1570</v>
      </c>
      <c r="H345" s="991" t="s">
        <v>1571</v>
      </c>
      <c r="I345" s="993">
        <v>8086.24</v>
      </c>
    </row>
    <row r="346" spans="1:9" x14ac:dyDescent="0.25">
      <c r="A346" s="985" t="str">
        <f>Inek2022A3[ZPD2]</f>
        <v>ZP38.13</v>
      </c>
      <c r="B346" s="985" t="str">
        <f>Inek2022A3[OPSKode]</f>
        <v>8-800.cd</v>
      </c>
      <c r="C346" s="986">
        <f>Inek2022A3[Betrag2]</f>
        <v>9472.4500000000007</v>
      </c>
      <c r="D346" s="987" t="s">
        <v>1533</v>
      </c>
      <c r="E346" s="988" t="s">
        <v>3309</v>
      </c>
      <c r="F346" s="989" t="s">
        <v>1572</v>
      </c>
      <c r="G346" s="990" t="s">
        <v>1573</v>
      </c>
      <c r="H346" s="991" t="s">
        <v>1574</v>
      </c>
      <c r="I346" s="993">
        <v>9472.4500000000007</v>
      </c>
    </row>
    <row r="347" spans="1:9" x14ac:dyDescent="0.25">
      <c r="A347" s="985" t="str">
        <f>Inek2022A3[ZPD2]</f>
        <v>ZP38.14</v>
      </c>
      <c r="B347" s="985" t="str">
        <f>Inek2022A3[OPSKode]</f>
        <v>8-800.ce</v>
      </c>
      <c r="C347" s="986">
        <f>Inek2022A3[Betrag2]</f>
        <v>10858.67</v>
      </c>
      <c r="D347" s="987" t="s">
        <v>1533</v>
      </c>
      <c r="E347" s="988" t="s">
        <v>3309</v>
      </c>
      <c r="F347" s="989" t="s">
        <v>1575</v>
      </c>
      <c r="G347" s="990" t="s">
        <v>1576</v>
      </c>
      <c r="H347" s="991" t="s">
        <v>1577</v>
      </c>
      <c r="I347" s="993">
        <v>10858.67</v>
      </c>
    </row>
    <row r="348" spans="1:9" x14ac:dyDescent="0.25">
      <c r="A348" s="985" t="str">
        <f>Inek2022A3[ZPD2]</f>
        <v>ZP38.15</v>
      </c>
      <c r="B348" s="985" t="str">
        <f>Inek2022A3[OPSKode]</f>
        <v>8-800.cf</v>
      </c>
      <c r="C348" s="986">
        <f>Inek2022A3[Betrag2]</f>
        <v>12244.88</v>
      </c>
      <c r="D348" s="987" t="s">
        <v>1533</v>
      </c>
      <c r="E348" s="988" t="s">
        <v>3309</v>
      </c>
      <c r="F348" s="989" t="s">
        <v>1578</v>
      </c>
      <c r="G348" s="990" t="s">
        <v>1579</v>
      </c>
      <c r="H348" s="991" t="s">
        <v>1580</v>
      </c>
      <c r="I348" s="993">
        <v>12244.88</v>
      </c>
    </row>
    <row r="349" spans="1:9" x14ac:dyDescent="0.25">
      <c r="A349" s="985" t="str">
        <f>Inek2022A3[ZPD2]</f>
        <v>ZP38.16</v>
      </c>
      <c r="B349" s="985" t="str">
        <f>Inek2022A3[OPSKode]</f>
        <v>8-800.cg</v>
      </c>
      <c r="C349" s="986">
        <f>Inek2022A3[Betrag2]</f>
        <v>13631.09</v>
      </c>
      <c r="D349" s="987" t="s">
        <v>1533</v>
      </c>
      <c r="E349" s="988" t="s">
        <v>3309</v>
      </c>
      <c r="F349" s="989" t="s">
        <v>1581</v>
      </c>
      <c r="G349" s="990" t="s">
        <v>1582</v>
      </c>
      <c r="H349" s="991" t="s">
        <v>1583</v>
      </c>
      <c r="I349" s="993">
        <v>13631.09</v>
      </c>
    </row>
    <row r="350" spans="1:9" x14ac:dyDescent="0.25">
      <c r="A350" s="985" t="str">
        <f>Inek2022A3[ZPD2]</f>
        <v>ZP38.17</v>
      </c>
      <c r="B350" s="985" t="str">
        <f>Inek2022A3[OPSKode]</f>
        <v>8-800.ch</v>
      </c>
      <c r="C350" s="986">
        <f>Inek2022A3[Betrag2]</f>
        <v>15017.31</v>
      </c>
      <c r="D350" s="987" t="s">
        <v>1533</v>
      </c>
      <c r="E350" s="988" t="s">
        <v>3309</v>
      </c>
      <c r="F350" s="989" t="s">
        <v>1584</v>
      </c>
      <c r="G350" s="990" t="s">
        <v>1585</v>
      </c>
      <c r="H350" s="991" t="s">
        <v>1586</v>
      </c>
      <c r="I350" s="993">
        <v>15017.31</v>
      </c>
    </row>
    <row r="351" spans="1:9" x14ac:dyDescent="0.25">
      <c r="A351" s="985" t="str">
        <f>Inek2022A3[ZPD2]</f>
        <v>ZP38.18</v>
      </c>
      <c r="B351" s="985" t="str">
        <f>Inek2022A3[OPSKode]</f>
        <v>8-800.cj</v>
      </c>
      <c r="C351" s="986">
        <f>Inek2022A3[Betrag2]</f>
        <v>16403.52</v>
      </c>
      <c r="D351" s="987" t="s">
        <v>1533</v>
      </c>
      <c r="E351" s="988" t="s">
        <v>3309</v>
      </c>
      <c r="F351" s="989" t="s">
        <v>1587</v>
      </c>
      <c r="G351" s="990" t="s">
        <v>1588</v>
      </c>
      <c r="H351" s="991" t="s">
        <v>1589</v>
      </c>
      <c r="I351" s="993">
        <v>16403.52</v>
      </c>
    </row>
    <row r="352" spans="1:9" x14ac:dyDescent="0.25">
      <c r="A352" s="985" t="str">
        <f>Inek2022A3[ZPD2]</f>
        <v>ZP38.19</v>
      </c>
      <c r="B352" s="985" t="str">
        <f>Inek2022A3[OPSKode]</f>
        <v>8-800.ck</v>
      </c>
      <c r="C352" s="986">
        <f>Inek2022A3[Betrag2]</f>
        <v>17789.73</v>
      </c>
      <c r="D352" s="987" t="s">
        <v>1533</v>
      </c>
      <c r="E352" s="988" t="s">
        <v>3309</v>
      </c>
      <c r="F352" s="989" t="s">
        <v>1590</v>
      </c>
      <c r="G352" s="990" t="s">
        <v>1591</v>
      </c>
      <c r="H352" s="991" t="s">
        <v>1592</v>
      </c>
      <c r="I352" s="993">
        <v>17789.73</v>
      </c>
    </row>
    <row r="353" spans="1:9" x14ac:dyDescent="0.25">
      <c r="A353" s="985" t="str">
        <f>Inek2022A3[ZPD2]</f>
        <v>ZP38.20</v>
      </c>
      <c r="B353" s="985" t="str">
        <f>Inek2022A3[OPSKode]</f>
        <v>8-800.cm</v>
      </c>
      <c r="C353" s="986">
        <f>Inek2022A3[Betrag2]</f>
        <v>19175.939999999999</v>
      </c>
      <c r="D353" s="987" t="s">
        <v>1533</v>
      </c>
      <c r="E353" s="988" t="s">
        <v>3309</v>
      </c>
      <c r="F353" s="989" t="s">
        <v>1593</v>
      </c>
      <c r="G353" s="990" t="s">
        <v>1594</v>
      </c>
      <c r="H353" s="991" t="s">
        <v>1595</v>
      </c>
      <c r="I353" s="993">
        <v>19175.939999999999</v>
      </c>
    </row>
    <row r="354" spans="1:9" x14ac:dyDescent="0.25">
      <c r="A354" s="985" t="str">
        <f>Inek2022A3[ZPD2]</f>
        <v>ZP38.21</v>
      </c>
      <c r="B354" s="985" t="str">
        <f>Inek2022A3[OPSKode]</f>
        <v>8-800.cn</v>
      </c>
      <c r="C354" s="986">
        <f>Inek2022A3[Betrag2]</f>
        <v>20562.16</v>
      </c>
      <c r="D354" s="987" t="s">
        <v>1533</v>
      </c>
      <c r="E354" s="988" t="s">
        <v>3309</v>
      </c>
      <c r="F354" s="989" t="s">
        <v>1596</v>
      </c>
      <c r="G354" s="990" t="s">
        <v>1597</v>
      </c>
      <c r="H354" s="991" t="s">
        <v>1598</v>
      </c>
      <c r="I354" s="993">
        <v>20562.16</v>
      </c>
    </row>
    <row r="355" spans="1:9" x14ac:dyDescent="0.25">
      <c r="A355" s="985" t="str">
        <f>Inek2022A3[ZPD2]</f>
        <v>ZP38.22</v>
      </c>
      <c r="B355" s="985" t="str">
        <f>Inek2022A3[OPSKode]</f>
        <v>8-800.cp</v>
      </c>
      <c r="C355" s="986">
        <f>Inek2022A3[Betrag2]</f>
        <v>21948.37</v>
      </c>
      <c r="D355" s="987" t="s">
        <v>1533</v>
      </c>
      <c r="E355" s="988" t="s">
        <v>3309</v>
      </c>
      <c r="F355" s="989" t="s">
        <v>1599</v>
      </c>
      <c r="G355" s="990" t="s">
        <v>1600</v>
      </c>
      <c r="H355" s="991" t="s">
        <v>1601</v>
      </c>
      <c r="I355" s="993">
        <v>21948.37</v>
      </c>
    </row>
    <row r="356" spans="1:9" x14ac:dyDescent="0.25">
      <c r="A356" s="985" t="str">
        <f>Inek2022A3[ZPD2]</f>
        <v>ZP38.23</v>
      </c>
      <c r="B356" s="985" t="str">
        <f>Inek2022A3[OPSKode]</f>
        <v>8-800.cq</v>
      </c>
      <c r="C356" s="986">
        <f>Inek2022A3[Betrag2]</f>
        <v>23334.58</v>
      </c>
      <c r="D356" s="987" t="s">
        <v>1533</v>
      </c>
      <c r="E356" s="988" t="s">
        <v>3309</v>
      </c>
      <c r="F356" s="989" t="s">
        <v>1602</v>
      </c>
      <c r="G356" s="990" t="s">
        <v>1603</v>
      </c>
      <c r="H356" s="991" t="s">
        <v>1604</v>
      </c>
      <c r="I356" s="993">
        <v>23334.58</v>
      </c>
    </row>
    <row r="357" spans="1:9" x14ac:dyDescent="0.25">
      <c r="A357" s="985" t="str">
        <f>Inek2022A3[ZPD2]</f>
        <v>ZP38.24</v>
      </c>
      <c r="B357" s="985" t="str">
        <f>Inek2022A3[OPSKode]</f>
        <v>8-800.cr</v>
      </c>
      <c r="C357" s="986">
        <f>Inek2022A3[Betrag2]</f>
        <v>24720.79</v>
      </c>
      <c r="D357" s="987" t="s">
        <v>1533</v>
      </c>
      <c r="E357" s="988" t="s">
        <v>3309</v>
      </c>
      <c r="F357" s="989" t="s">
        <v>1605</v>
      </c>
      <c r="G357" s="990" t="s">
        <v>1606</v>
      </c>
      <c r="H357" s="991" t="s">
        <v>1607</v>
      </c>
      <c r="I357" s="993">
        <v>24720.79</v>
      </c>
    </row>
    <row r="358" spans="1:9" x14ac:dyDescent="0.25">
      <c r="A358" s="985"/>
      <c r="B358" s="985"/>
      <c r="C358" s="986"/>
      <c r="D358" s="987" t="s">
        <v>1608</v>
      </c>
      <c r="E358" s="988" t="s">
        <v>3310</v>
      </c>
      <c r="F358" s="989"/>
      <c r="G358" s="990"/>
      <c r="H358" s="991" t="s">
        <v>1610</v>
      </c>
      <c r="I358" s="992"/>
    </row>
    <row r="359" spans="1:9" x14ac:dyDescent="0.25">
      <c r="A359" s="985" t="str">
        <f>Inek2022A3[ZPD2]</f>
        <v>ZP39.01</v>
      </c>
      <c r="B359" s="985" t="str">
        <f>Inek2022A3[OPSKode]</f>
        <v>8-800.60</v>
      </c>
      <c r="C359" s="986">
        <f>Inek2022A3[Betrag2]</f>
        <v>397.44</v>
      </c>
      <c r="D359" s="987" t="s">
        <v>1608</v>
      </c>
      <c r="E359" s="988" t="s">
        <v>3310</v>
      </c>
      <c r="F359" s="989" t="s">
        <v>1611</v>
      </c>
      <c r="G359" s="990" t="s">
        <v>1612</v>
      </c>
      <c r="H359" s="991" t="s">
        <v>1613</v>
      </c>
      <c r="I359" s="993">
        <v>397.44</v>
      </c>
    </row>
    <row r="360" spans="1:9" x14ac:dyDescent="0.25">
      <c r="A360" s="985" t="str">
        <f>Inek2022A3[ZPD2]</f>
        <v>ZP39.02</v>
      </c>
      <c r="B360" s="985" t="str">
        <f>Inek2022A3[OPSKode]</f>
        <v>8-800.61</v>
      </c>
      <c r="C360" s="986">
        <f>Inek2022A3[Betrag2]</f>
        <v>794.88</v>
      </c>
      <c r="D360" s="987" t="s">
        <v>1608</v>
      </c>
      <c r="E360" s="988" t="s">
        <v>3310</v>
      </c>
      <c r="F360" s="989" t="s">
        <v>1614</v>
      </c>
      <c r="G360" s="990" t="s">
        <v>1615</v>
      </c>
      <c r="H360" s="991" t="s">
        <v>1616</v>
      </c>
      <c r="I360" s="993">
        <v>794.88</v>
      </c>
    </row>
    <row r="361" spans="1:9" x14ac:dyDescent="0.25">
      <c r="A361" s="985" t="str">
        <f>Inek2022A3[ZPD2]</f>
        <v>ZP39.03</v>
      </c>
      <c r="B361" s="985" t="str">
        <f>Inek2022A3[OPSKode]</f>
        <v>8-800.62</v>
      </c>
      <c r="C361" s="986">
        <f>Inek2022A3[Betrag2]</f>
        <v>1347.33</v>
      </c>
      <c r="D361" s="987" t="s">
        <v>1608</v>
      </c>
      <c r="E361" s="988" t="s">
        <v>3310</v>
      </c>
      <c r="F361" s="989" t="s">
        <v>1617</v>
      </c>
      <c r="G361" s="990" t="s">
        <v>1618</v>
      </c>
      <c r="H361" s="991" t="s">
        <v>1619</v>
      </c>
      <c r="I361" s="993">
        <v>1347.33</v>
      </c>
    </row>
    <row r="362" spans="1:9" x14ac:dyDescent="0.25">
      <c r="A362" s="985" t="str">
        <f>Inek2022A3[ZPD2]</f>
        <v>ZP39.04</v>
      </c>
      <c r="B362" s="985" t="str">
        <f>Inek2022A3[OPSKode]</f>
        <v>8-800.63</v>
      </c>
      <c r="C362" s="986">
        <f>Inek2022A3[Betrag2]</f>
        <v>2166.0500000000002</v>
      </c>
      <c r="D362" s="987" t="s">
        <v>1608</v>
      </c>
      <c r="E362" s="988" t="s">
        <v>3310</v>
      </c>
      <c r="F362" s="989" t="s">
        <v>1620</v>
      </c>
      <c r="G362" s="990" t="s">
        <v>1621</v>
      </c>
      <c r="H362" s="991" t="s">
        <v>1622</v>
      </c>
      <c r="I362" s="993">
        <v>2166.0500000000002</v>
      </c>
    </row>
    <row r="363" spans="1:9" x14ac:dyDescent="0.25">
      <c r="A363" s="985" t="str">
        <f>Inek2022A3[ZPD2]</f>
        <v>ZP39.05</v>
      </c>
      <c r="B363" s="985" t="str">
        <f>Inek2022A3[OPSKode]</f>
        <v>8-800.64</v>
      </c>
      <c r="C363" s="986">
        <f>Inek2022A3[Betrag2]</f>
        <v>2980.81</v>
      </c>
      <c r="D363" s="987" t="s">
        <v>1608</v>
      </c>
      <c r="E363" s="988" t="s">
        <v>3310</v>
      </c>
      <c r="F363" s="989" t="s">
        <v>1623</v>
      </c>
      <c r="G363" s="990" t="s">
        <v>1624</v>
      </c>
      <c r="H363" s="991" t="s">
        <v>1625</v>
      </c>
      <c r="I363" s="993">
        <v>2980.81</v>
      </c>
    </row>
    <row r="364" spans="1:9" x14ac:dyDescent="0.25">
      <c r="A364" s="985" t="str">
        <f>Inek2022A3[ZPD2]</f>
        <v>ZP39.06</v>
      </c>
      <c r="B364" s="985" t="str">
        <f>Inek2022A3[OPSKode]</f>
        <v>8-800.65</v>
      </c>
      <c r="C364" s="986">
        <f>Inek2022A3[Betrag2]</f>
        <v>3775.69</v>
      </c>
      <c r="D364" s="987" t="s">
        <v>1608</v>
      </c>
      <c r="E364" s="988" t="s">
        <v>3310</v>
      </c>
      <c r="F364" s="989" t="s">
        <v>1626</v>
      </c>
      <c r="G364" s="990" t="s">
        <v>1627</v>
      </c>
      <c r="H364" s="991" t="s">
        <v>1628</v>
      </c>
      <c r="I364" s="993">
        <v>3775.69</v>
      </c>
    </row>
    <row r="365" spans="1:9" x14ac:dyDescent="0.25">
      <c r="A365" s="985" t="str">
        <f>Inek2022A3[ZPD2]</f>
        <v>ZP39.07</v>
      </c>
      <c r="B365" s="985" t="str">
        <f>Inek2022A3[OPSKode]</f>
        <v>8-800.66</v>
      </c>
      <c r="C365" s="986">
        <f>Inek2022A3[Betrag2]</f>
        <v>4570.57</v>
      </c>
      <c r="D365" s="987" t="s">
        <v>1608</v>
      </c>
      <c r="E365" s="988" t="s">
        <v>3310</v>
      </c>
      <c r="F365" s="989" t="s">
        <v>1629</v>
      </c>
      <c r="G365" s="990" t="s">
        <v>1630</v>
      </c>
      <c r="H365" s="991" t="s">
        <v>1631</v>
      </c>
      <c r="I365" s="993">
        <v>4570.57</v>
      </c>
    </row>
    <row r="366" spans="1:9" x14ac:dyDescent="0.25">
      <c r="A366" s="985" t="str">
        <f>Inek2022A3[ZPD2]</f>
        <v>ZP39.08</v>
      </c>
      <c r="B366" s="985" t="str">
        <f>Inek2022A3[OPSKode]</f>
        <v>8-800.67</v>
      </c>
      <c r="C366" s="986">
        <f>Inek2022A3[Betrag2]</f>
        <v>5365.46</v>
      </c>
      <c r="D366" s="987" t="s">
        <v>1608</v>
      </c>
      <c r="E366" s="988" t="s">
        <v>3310</v>
      </c>
      <c r="F366" s="989" t="s">
        <v>1632</v>
      </c>
      <c r="G366" s="990" t="s">
        <v>1633</v>
      </c>
      <c r="H366" s="991" t="s">
        <v>1634</v>
      </c>
      <c r="I366" s="993">
        <v>5365.46</v>
      </c>
    </row>
    <row r="367" spans="1:9" x14ac:dyDescent="0.25">
      <c r="A367" s="985" t="str">
        <f>Inek2022A3[ZPD2]</f>
        <v>ZP39.09</v>
      </c>
      <c r="B367" s="985" t="str">
        <f>Inek2022A3[OPSKode]</f>
        <v>8-800.68</v>
      </c>
      <c r="C367" s="986">
        <f>Inek2022A3[Betrag2]</f>
        <v>6160.34</v>
      </c>
      <c r="D367" s="987" t="s">
        <v>1608</v>
      </c>
      <c r="E367" s="988" t="s">
        <v>3310</v>
      </c>
      <c r="F367" s="989" t="s">
        <v>1635</v>
      </c>
      <c r="G367" s="990" t="s">
        <v>1636</v>
      </c>
      <c r="H367" s="991" t="s">
        <v>1637</v>
      </c>
      <c r="I367" s="993">
        <v>6160.34</v>
      </c>
    </row>
    <row r="368" spans="1:9" x14ac:dyDescent="0.25">
      <c r="A368" s="985" t="str">
        <f>Inek2022A3[ZPD2]</f>
        <v>ZP39.10</v>
      </c>
      <c r="B368" s="985" t="str">
        <f>Inek2022A3[OPSKode]</f>
        <v>8-800.69</v>
      </c>
      <c r="C368" s="986">
        <f>Inek2022A3[Betrag2]</f>
        <v>6955.22</v>
      </c>
      <c r="D368" s="987" t="s">
        <v>1608</v>
      </c>
      <c r="E368" s="988" t="s">
        <v>3310</v>
      </c>
      <c r="F368" s="989" t="s">
        <v>1638</v>
      </c>
      <c r="G368" s="990" t="s">
        <v>1639</v>
      </c>
      <c r="H368" s="991" t="s">
        <v>1640</v>
      </c>
      <c r="I368" s="993">
        <v>6955.22</v>
      </c>
    </row>
    <row r="369" spans="1:9" x14ac:dyDescent="0.25">
      <c r="A369" s="985" t="str">
        <f>Inek2022A3[ZPD2]</f>
        <v>ZP39.11</v>
      </c>
      <c r="B369" s="985" t="str">
        <f>Inek2022A3[OPSKode]</f>
        <v>8-800.6a</v>
      </c>
      <c r="C369" s="986">
        <f>Inek2022A3[Betrag2]</f>
        <v>7948.82</v>
      </c>
      <c r="D369" s="987" t="s">
        <v>1608</v>
      </c>
      <c r="E369" s="988" t="s">
        <v>3310</v>
      </c>
      <c r="F369" s="989" t="s">
        <v>1641</v>
      </c>
      <c r="G369" s="990" t="s">
        <v>1642</v>
      </c>
      <c r="H369" s="991" t="s">
        <v>1643</v>
      </c>
      <c r="I369" s="993">
        <v>7948.82</v>
      </c>
    </row>
    <row r="370" spans="1:9" x14ac:dyDescent="0.25">
      <c r="A370" s="985" t="str">
        <f>Inek2022A3[ZPD2]</f>
        <v>ZP39.12</v>
      </c>
      <c r="B370" s="985" t="str">
        <f>Inek2022A3[OPSKode]</f>
        <v>8-800.6b</v>
      </c>
      <c r="C370" s="986">
        <f>Inek2022A3[Betrag2]</f>
        <v>9538.59</v>
      </c>
      <c r="D370" s="987" t="s">
        <v>1608</v>
      </c>
      <c r="E370" s="988" t="s">
        <v>3310</v>
      </c>
      <c r="F370" s="989" t="s">
        <v>1644</v>
      </c>
      <c r="G370" s="990" t="s">
        <v>1645</v>
      </c>
      <c r="H370" s="991" t="s">
        <v>1646</v>
      </c>
      <c r="I370" s="993">
        <v>9538.59</v>
      </c>
    </row>
    <row r="371" spans="1:9" x14ac:dyDescent="0.25">
      <c r="A371" s="985" t="str">
        <f>Inek2022A3[ZPD2]</f>
        <v>ZP39.13</v>
      </c>
      <c r="B371" s="985" t="str">
        <f>Inek2022A3[OPSKode]</f>
        <v>8-800.6c</v>
      </c>
      <c r="C371" s="986">
        <f>Inek2022A3[Betrag2]</f>
        <v>11128.35</v>
      </c>
      <c r="D371" s="987" t="s">
        <v>1608</v>
      </c>
      <c r="E371" s="988" t="s">
        <v>3310</v>
      </c>
      <c r="F371" s="989" t="s">
        <v>1647</v>
      </c>
      <c r="G371" s="990" t="s">
        <v>1648</v>
      </c>
      <c r="H371" s="991" t="s">
        <v>1649</v>
      </c>
      <c r="I371" s="993">
        <v>11128.35</v>
      </c>
    </row>
    <row r="372" spans="1:9" x14ac:dyDescent="0.25">
      <c r="A372" s="985" t="str">
        <f>Inek2022A3[ZPD2]</f>
        <v>ZP39.14</v>
      </c>
      <c r="B372" s="985" t="str">
        <f>Inek2022A3[OPSKode]</f>
        <v>8-800.6d</v>
      </c>
      <c r="C372" s="986">
        <f>Inek2022A3[Betrag2]</f>
        <v>12718.12</v>
      </c>
      <c r="D372" s="987" t="s">
        <v>1608</v>
      </c>
      <c r="E372" s="988" t="s">
        <v>3310</v>
      </c>
      <c r="F372" s="989" t="s">
        <v>1650</v>
      </c>
      <c r="G372" s="990" t="s">
        <v>1651</v>
      </c>
      <c r="H372" s="991" t="s">
        <v>1652</v>
      </c>
      <c r="I372" s="993">
        <v>12718.12</v>
      </c>
    </row>
    <row r="373" spans="1:9" x14ac:dyDescent="0.25">
      <c r="A373" s="985" t="str">
        <f>Inek2022A3[ZPD2]</f>
        <v>ZP39.15</v>
      </c>
      <c r="B373" s="985" t="str">
        <f>Inek2022A3[OPSKode]</f>
        <v>8-800.6e</v>
      </c>
      <c r="C373" s="986">
        <f>Inek2022A3[Betrag2]</f>
        <v>14307.88</v>
      </c>
      <c r="D373" s="987" t="s">
        <v>1608</v>
      </c>
      <c r="E373" s="988" t="s">
        <v>3310</v>
      </c>
      <c r="F373" s="989" t="s">
        <v>1653</v>
      </c>
      <c r="G373" s="990" t="s">
        <v>1654</v>
      </c>
      <c r="H373" s="991" t="s">
        <v>1655</v>
      </c>
      <c r="I373" s="993">
        <v>14307.88</v>
      </c>
    </row>
    <row r="374" spans="1:9" x14ac:dyDescent="0.25">
      <c r="A374" s="985" t="str">
        <f>Inek2022A3[ZPD2]</f>
        <v>ZP39.16</v>
      </c>
      <c r="B374" s="985" t="str">
        <f>Inek2022A3[OPSKode]</f>
        <v>8-800.6g</v>
      </c>
      <c r="C374" s="986">
        <f>Inek2022A3[Betrag2]</f>
        <v>15897.65</v>
      </c>
      <c r="D374" s="987" t="s">
        <v>1608</v>
      </c>
      <c r="E374" s="988" t="s">
        <v>3310</v>
      </c>
      <c r="F374" s="989" t="s">
        <v>1656</v>
      </c>
      <c r="G374" s="990" t="s">
        <v>1657</v>
      </c>
      <c r="H374" s="991" t="s">
        <v>1658</v>
      </c>
      <c r="I374" s="993">
        <v>15897.65</v>
      </c>
    </row>
    <row r="375" spans="1:9" x14ac:dyDescent="0.25">
      <c r="A375" s="985" t="str">
        <f>Inek2022A3[ZPD2]</f>
        <v>ZP39.17</v>
      </c>
      <c r="B375" s="985" t="str">
        <f>Inek2022A3[OPSKode]</f>
        <v>8-800.6h</v>
      </c>
      <c r="C375" s="986">
        <f>Inek2022A3[Betrag2]</f>
        <v>17487.41</v>
      </c>
      <c r="D375" s="987" t="s">
        <v>1608</v>
      </c>
      <c r="E375" s="988" t="s">
        <v>3310</v>
      </c>
      <c r="F375" s="989" t="s">
        <v>1659</v>
      </c>
      <c r="G375" s="990" t="s">
        <v>1660</v>
      </c>
      <c r="H375" s="991" t="s">
        <v>1661</v>
      </c>
      <c r="I375" s="993">
        <v>17487.41</v>
      </c>
    </row>
    <row r="376" spans="1:9" x14ac:dyDescent="0.25">
      <c r="A376" s="985" t="str">
        <f>Inek2022A3[ZPD2]</f>
        <v>ZP39.18</v>
      </c>
      <c r="B376" s="985" t="str">
        <f>Inek2022A3[OPSKode]</f>
        <v>8-800.6j</v>
      </c>
      <c r="C376" s="986">
        <f>Inek2022A3[Betrag2]</f>
        <v>19077.18</v>
      </c>
      <c r="D376" s="987" t="s">
        <v>1608</v>
      </c>
      <c r="E376" s="988" t="s">
        <v>3310</v>
      </c>
      <c r="F376" s="989" t="s">
        <v>1662</v>
      </c>
      <c r="G376" s="990" t="s">
        <v>1663</v>
      </c>
      <c r="H376" s="991" t="s">
        <v>1664</v>
      </c>
      <c r="I376" s="993">
        <v>19077.18</v>
      </c>
    </row>
    <row r="377" spans="1:9" x14ac:dyDescent="0.25">
      <c r="A377" s="985" t="str">
        <f>Inek2022A3[ZPD2]</f>
        <v>ZP39.19</v>
      </c>
      <c r="B377" s="985" t="str">
        <f>Inek2022A3[OPSKode]</f>
        <v>8-800.6k</v>
      </c>
      <c r="C377" s="986">
        <f>Inek2022A3[Betrag2]</f>
        <v>20666.939999999999</v>
      </c>
      <c r="D377" s="987" t="s">
        <v>1608</v>
      </c>
      <c r="E377" s="988" t="s">
        <v>3310</v>
      </c>
      <c r="F377" s="989" t="s">
        <v>1665</v>
      </c>
      <c r="G377" s="990" t="s">
        <v>1666</v>
      </c>
      <c r="H377" s="991" t="s">
        <v>1667</v>
      </c>
      <c r="I377" s="993">
        <v>20666.939999999999</v>
      </c>
    </row>
    <row r="378" spans="1:9" x14ac:dyDescent="0.25">
      <c r="A378" s="985" t="str">
        <f>Inek2022A3[ZPD2]</f>
        <v>ZP39.20</v>
      </c>
      <c r="B378" s="985" t="str">
        <f>Inek2022A3[OPSKode]</f>
        <v>8-800.6m</v>
      </c>
      <c r="C378" s="986">
        <f>Inek2022A3[Betrag2]</f>
        <v>22256.71</v>
      </c>
      <c r="D378" s="987" t="s">
        <v>1608</v>
      </c>
      <c r="E378" s="988" t="s">
        <v>3310</v>
      </c>
      <c r="F378" s="989" t="s">
        <v>1668</v>
      </c>
      <c r="G378" s="990" t="s">
        <v>1669</v>
      </c>
      <c r="H378" s="991" t="s">
        <v>1670</v>
      </c>
      <c r="I378" s="993">
        <v>22256.71</v>
      </c>
    </row>
    <row r="379" spans="1:9" x14ac:dyDescent="0.25">
      <c r="A379" s="985" t="str">
        <f>Inek2022A3[ZPD2]</f>
        <v>ZP39.21</v>
      </c>
      <c r="B379" s="985" t="str">
        <f>Inek2022A3[OPSKode]</f>
        <v>8-800.6n</v>
      </c>
      <c r="C379" s="986">
        <f>Inek2022A3[Betrag2]</f>
        <v>23846.47</v>
      </c>
      <c r="D379" s="987" t="s">
        <v>1608</v>
      </c>
      <c r="E379" s="988" t="s">
        <v>3310</v>
      </c>
      <c r="F379" s="989" t="s">
        <v>1671</v>
      </c>
      <c r="G379" s="990" t="s">
        <v>1672</v>
      </c>
      <c r="H379" s="991" t="s">
        <v>1673</v>
      </c>
      <c r="I379" s="993">
        <v>23846.47</v>
      </c>
    </row>
    <row r="380" spans="1:9" x14ac:dyDescent="0.25">
      <c r="A380" s="985" t="str">
        <f>Inek2022A3[ZPD2]</f>
        <v>ZP39.22</v>
      </c>
      <c r="B380" s="985" t="str">
        <f>Inek2022A3[OPSKode]</f>
        <v>8-800.6p</v>
      </c>
      <c r="C380" s="986">
        <f>Inek2022A3[Betrag2]</f>
        <v>25436.240000000002</v>
      </c>
      <c r="D380" s="987" t="s">
        <v>1608</v>
      </c>
      <c r="E380" s="988" t="s">
        <v>3310</v>
      </c>
      <c r="F380" s="989" t="s">
        <v>1674</v>
      </c>
      <c r="G380" s="990" t="s">
        <v>1675</v>
      </c>
      <c r="H380" s="991" t="s">
        <v>1676</v>
      </c>
      <c r="I380" s="993">
        <v>25436.240000000002</v>
      </c>
    </row>
    <row r="381" spans="1:9" x14ac:dyDescent="0.25">
      <c r="A381" s="985" t="str">
        <f>Inek2022A3[ZPD2]</f>
        <v>ZP39.23</v>
      </c>
      <c r="B381" s="985" t="str">
        <f>Inek2022A3[OPSKode]</f>
        <v>8-800.6q</v>
      </c>
      <c r="C381" s="986">
        <f>Inek2022A3[Betrag2]</f>
        <v>27026</v>
      </c>
      <c r="D381" s="987" t="s">
        <v>1608</v>
      </c>
      <c r="E381" s="988" t="s">
        <v>3310</v>
      </c>
      <c r="F381" s="989" t="s">
        <v>1677</v>
      </c>
      <c r="G381" s="990" t="s">
        <v>1678</v>
      </c>
      <c r="H381" s="991" t="s">
        <v>1679</v>
      </c>
      <c r="I381" s="993">
        <v>27026</v>
      </c>
    </row>
    <row r="382" spans="1:9" x14ac:dyDescent="0.25">
      <c r="A382" s="985" t="str">
        <f>Inek2022A3[ZPD2]</f>
        <v>ZP39.24</v>
      </c>
      <c r="B382" s="985"/>
      <c r="C382" s="986" t="s">
        <v>3358</v>
      </c>
      <c r="D382" s="987" t="s">
        <v>1608</v>
      </c>
      <c r="E382" s="988" t="s">
        <v>3310</v>
      </c>
      <c r="F382" s="989" t="s">
        <v>1681</v>
      </c>
      <c r="G382" s="990"/>
      <c r="H382" s="991" t="s">
        <v>1682</v>
      </c>
      <c r="I382" s="993"/>
    </row>
    <row r="383" spans="1:9" x14ac:dyDescent="0.25">
      <c r="A383" s="985" t="str">
        <f>Inek2022A3[ZPD2]</f>
        <v>ZP39.25</v>
      </c>
      <c r="B383" s="985" t="str">
        <f>Inek2022A3[OPSKode]</f>
        <v>8-800.6s</v>
      </c>
      <c r="C383" s="986">
        <f>Inek2022A3[Betrag2]</f>
        <v>29013.21</v>
      </c>
      <c r="D383" s="987" t="s">
        <v>1608</v>
      </c>
      <c r="E383" s="988" t="s">
        <v>3310</v>
      </c>
      <c r="F383" s="989" t="s">
        <v>1683</v>
      </c>
      <c r="G383" s="990" t="s">
        <v>1684</v>
      </c>
      <c r="H383" s="991" t="s">
        <v>1685</v>
      </c>
      <c r="I383" s="993">
        <v>29013.21</v>
      </c>
    </row>
    <row r="384" spans="1:9" x14ac:dyDescent="0.25">
      <c r="A384" s="985" t="str">
        <f>Inek2022A3[ZPD2]</f>
        <v>ZP39.26</v>
      </c>
      <c r="B384" s="985" t="str">
        <f>Inek2022A3[OPSKode]</f>
        <v>8-800.6t</v>
      </c>
      <c r="C384" s="986">
        <f>Inek2022A3[Betrag2]</f>
        <v>32192.74</v>
      </c>
      <c r="D384" s="987" t="s">
        <v>1608</v>
      </c>
      <c r="E384" s="988" t="s">
        <v>3310</v>
      </c>
      <c r="F384" s="989" t="s">
        <v>1686</v>
      </c>
      <c r="G384" s="990" t="s">
        <v>1687</v>
      </c>
      <c r="H384" s="991" t="s">
        <v>1688</v>
      </c>
      <c r="I384" s="993">
        <v>32192.74</v>
      </c>
    </row>
    <row r="385" spans="1:9" x14ac:dyDescent="0.25">
      <c r="A385" s="985" t="str">
        <f>Inek2022A3[ZPD2]</f>
        <v>ZP39.27</v>
      </c>
      <c r="B385" s="985" t="str">
        <f>Inek2022A3[OPSKode]</f>
        <v>8-800.6u</v>
      </c>
      <c r="C385" s="986">
        <f>Inek2022A3[Betrag2]</f>
        <v>35372.269999999997</v>
      </c>
      <c r="D385" s="987" t="s">
        <v>1608</v>
      </c>
      <c r="E385" s="988" t="s">
        <v>3310</v>
      </c>
      <c r="F385" s="989" t="s">
        <v>1689</v>
      </c>
      <c r="G385" s="990" t="s">
        <v>1690</v>
      </c>
      <c r="H385" s="991" t="s">
        <v>1691</v>
      </c>
      <c r="I385" s="993">
        <v>35372.269999999997</v>
      </c>
    </row>
    <row r="386" spans="1:9" x14ac:dyDescent="0.25">
      <c r="A386" s="985" t="str">
        <f>Inek2022A3[ZPD2]</f>
        <v>ZP39.28</v>
      </c>
      <c r="B386" s="985" t="str">
        <f>Inek2022A3[OPSKode]</f>
        <v>8-800.6v</v>
      </c>
      <c r="C386" s="986">
        <f>Inek2022A3[Betrag2]</f>
        <v>38551.800000000003</v>
      </c>
      <c r="D386" s="987" t="s">
        <v>1608</v>
      </c>
      <c r="E386" s="988" t="s">
        <v>3310</v>
      </c>
      <c r="F386" s="989" t="s">
        <v>1692</v>
      </c>
      <c r="G386" s="990" t="s">
        <v>1693</v>
      </c>
      <c r="H386" s="991" t="s">
        <v>1694</v>
      </c>
      <c r="I386" s="993">
        <v>38551.800000000003</v>
      </c>
    </row>
    <row r="387" spans="1:9" x14ac:dyDescent="0.25">
      <c r="A387" s="985" t="str">
        <f>Inek2022A3[ZPD2]</f>
        <v>ZP39.29</v>
      </c>
      <c r="B387" s="985" t="str">
        <f>Inek2022A3[OPSKode]</f>
        <v>8-800.6w</v>
      </c>
      <c r="C387" s="986">
        <f>Inek2022A3[Betrag2]</f>
        <v>41731.33</v>
      </c>
      <c r="D387" s="987" t="s">
        <v>1608</v>
      </c>
      <c r="E387" s="988" t="s">
        <v>3310</v>
      </c>
      <c r="F387" s="989" t="s">
        <v>1695</v>
      </c>
      <c r="G387" s="990" t="s">
        <v>1696</v>
      </c>
      <c r="H387" s="991" t="s">
        <v>1697</v>
      </c>
      <c r="I387" s="993">
        <v>41731.33</v>
      </c>
    </row>
    <row r="388" spans="1:9" x14ac:dyDescent="0.25">
      <c r="A388" s="985" t="str">
        <f>Inek2022A3[ZPD2]</f>
        <v>ZP39.30</v>
      </c>
      <c r="B388" s="985" t="str">
        <f>Inek2022A3[OPSKode]</f>
        <v>8-800.6z</v>
      </c>
      <c r="C388" s="986">
        <f>Inek2022A3[Betrag2]</f>
        <v>44910.86</v>
      </c>
      <c r="D388" s="987" t="s">
        <v>1608</v>
      </c>
      <c r="E388" s="988" t="s">
        <v>3310</v>
      </c>
      <c r="F388" s="989" t="s">
        <v>1698</v>
      </c>
      <c r="G388" s="990" t="s">
        <v>1699</v>
      </c>
      <c r="H388" s="991" t="s">
        <v>1700</v>
      </c>
      <c r="I388" s="993">
        <v>44910.86</v>
      </c>
    </row>
    <row r="389" spans="1:9" x14ac:dyDescent="0.25">
      <c r="A389" s="985"/>
      <c r="B389" s="985"/>
      <c r="C389" s="986"/>
      <c r="D389" s="987" t="s">
        <v>1701</v>
      </c>
      <c r="E389" s="988" t="s">
        <v>1702</v>
      </c>
      <c r="F389" s="989"/>
      <c r="G389" s="990"/>
      <c r="H389" s="991" t="s">
        <v>1703</v>
      </c>
      <c r="I389" s="992"/>
    </row>
    <row r="390" spans="1:9" x14ac:dyDescent="0.25">
      <c r="A390" s="985" t="str">
        <f>Inek2022A3[ZPD2]</f>
        <v>ZP41.01</v>
      </c>
      <c r="B390" s="985" t="str">
        <f>Inek2022A3[OPSKode]</f>
        <v>6-002.q0</v>
      </c>
      <c r="C390" s="986">
        <f>Inek2022A3[Betrag2]</f>
        <v>240.06</v>
      </c>
      <c r="D390" s="987" t="s">
        <v>1701</v>
      </c>
      <c r="E390" s="988" t="s">
        <v>1702</v>
      </c>
      <c r="F390" s="989" t="s">
        <v>1704</v>
      </c>
      <c r="G390" s="990" t="s">
        <v>1705</v>
      </c>
      <c r="H390" s="991" t="s">
        <v>1706</v>
      </c>
      <c r="I390" s="993">
        <v>240.06</v>
      </c>
    </row>
    <row r="391" spans="1:9" x14ac:dyDescent="0.25">
      <c r="A391" s="985" t="str">
        <f>Inek2022A3[ZPD2]</f>
        <v>ZP41.02</v>
      </c>
      <c r="B391" s="985" t="str">
        <f>Inek2022A3[OPSKode]</f>
        <v>6-002.q1</v>
      </c>
      <c r="C391" s="986">
        <f>Inek2022A3[Betrag2]</f>
        <v>384.1</v>
      </c>
      <c r="D391" s="987" t="s">
        <v>1701</v>
      </c>
      <c r="E391" s="988" t="s">
        <v>1702</v>
      </c>
      <c r="F391" s="989" t="s">
        <v>1707</v>
      </c>
      <c r="G391" s="990" t="s">
        <v>1708</v>
      </c>
      <c r="H391" s="991" t="s">
        <v>1709</v>
      </c>
      <c r="I391" s="993">
        <v>384.1</v>
      </c>
    </row>
    <row r="392" spans="1:9" x14ac:dyDescent="0.25">
      <c r="A392" s="985" t="str">
        <f>Inek2022A3[ZPD2]</f>
        <v>ZP41.03</v>
      </c>
      <c r="B392" s="985" t="str">
        <f>Inek2022A3[OPSKode]</f>
        <v>6-002.q2</v>
      </c>
      <c r="C392" s="986">
        <f>Inek2022A3[Betrag2]</f>
        <v>544.14</v>
      </c>
      <c r="D392" s="987" t="s">
        <v>1701</v>
      </c>
      <c r="E392" s="988" t="s">
        <v>1702</v>
      </c>
      <c r="F392" s="989" t="s">
        <v>1710</v>
      </c>
      <c r="G392" s="990" t="s">
        <v>1711</v>
      </c>
      <c r="H392" s="991" t="s">
        <v>862</v>
      </c>
      <c r="I392" s="993">
        <v>544.14</v>
      </c>
    </row>
    <row r="393" spans="1:9" x14ac:dyDescent="0.25">
      <c r="A393" s="985" t="str">
        <f>Inek2022A3[ZPD2]</f>
        <v>ZP41.04</v>
      </c>
      <c r="B393" s="985" t="str">
        <f>Inek2022A3[OPSKode]</f>
        <v>6-002.q3</v>
      </c>
      <c r="C393" s="986">
        <f>Inek2022A3[Betrag2]</f>
        <v>736.19</v>
      </c>
      <c r="D393" s="987" t="s">
        <v>1701</v>
      </c>
      <c r="E393" s="988" t="s">
        <v>1702</v>
      </c>
      <c r="F393" s="989" t="s">
        <v>1712</v>
      </c>
      <c r="G393" s="990" t="s">
        <v>1713</v>
      </c>
      <c r="H393" s="991" t="s">
        <v>865</v>
      </c>
      <c r="I393" s="993">
        <v>736.19</v>
      </c>
    </row>
    <row r="394" spans="1:9" x14ac:dyDescent="0.25">
      <c r="A394" s="985" t="str">
        <f>Inek2022A3[ZPD2]</f>
        <v>ZP41.05</v>
      </c>
      <c r="B394" s="985" t="str">
        <f>Inek2022A3[OPSKode]</f>
        <v>6-002.q4</v>
      </c>
      <c r="C394" s="986">
        <f>Inek2022A3[Betrag2]</f>
        <v>928.24</v>
      </c>
      <c r="D394" s="987" t="s">
        <v>1701</v>
      </c>
      <c r="E394" s="988" t="s">
        <v>1702</v>
      </c>
      <c r="F394" s="989" t="s">
        <v>1714</v>
      </c>
      <c r="G394" s="990" t="s">
        <v>1715</v>
      </c>
      <c r="H394" s="991" t="s">
        <v>868</v>
      </c>
      <c r="I394" s="993">
        <v>928.24</v>
      </c>
    </row>
    <row r="395" spans="1:9" x14ac:dyDescent="0.25">
      <c r="A395" s="985" t="str">
        <f>Inek2022A3[ZPD2]</f>
        <v>ZP41.06</v>
      </c>
      <c r="B395" s="985" t="str">
        <f>Inek2022A3[OPSKode]</f>
        <v>6-002.q5</v>
      </c>
      <c r="C395" s="986">
        <f>Inek2022A3[Betrag2]</f>
        <v>1120.29</v>
      </c>
      <c r="D395" s="987" t="s">
        <v>1701</v>
      </c>
      <c r="E395" s="988" t="s">
        <v>1702</v>
      </c>
      <c r="F395" s="989" t="s">
        <v>1716</v>
      </c>
      <c r="G395" s="990" t="s">
        <v>1717</v>
      </c>
      <c r="H395" s="991" t="s">
        <v>871</v>
      </c>
      <c r="I395" s="993">
        <v>1120.29</v>
      </c>
    </row>
    <row r="396" spans="1:9" x14ac:dyDescent="0.25">
      <c r="A396" s="985" t="str">
        <f>Inek2022A3[ZPD2]</f>
        <v>ZP41.07</v>
      </c>
      <c r="B396" s="985" t="str">
        <f>Inek2022A3[OPSKode]</f>
        <v>6-002.q6</v>
      </c>
      <c r="C396" s="986">
        <f>Inek2022A3[Betrag2]</f>
        <v>1312.34</v>
      </c>
      <c r="D396" s="987" t="s">
        <v>1701</v>
      </c>
      <c r="E396" s="988" t="s">
        <v>1702</v>
      </c>
      <c r="F396" s="989" t="s">
        <v>1718</v>
      </c>
      <c r="G396" s="990" t="s">
        <v>1719</v>
      </c>
      <c r="H396" s="991" t="s">
        <v>874</v>
      </c>
      <c r="I396" s="993">
        <v>1312.34</v>
      </c>
    </row>
    <row r="397" spans="1:9" x14ac:dyDescent="0.25">
      <c r="A397" s="985" t="str">
        <f>Inek2022A3[ZPD2]</f>
        <v>ZP41.08</v>
      </c>
      <c r="B397" s="985" t="str">
        <f>Inek2022A3[OPSKode]</f>
        <v>6-002.q7</v>
      </c>
      <c r="C397" s="986">
        <f>Inek2022A3[Betrag2]</f>
        <v>1503.96</v>
      </c>
      <c r="D397" s="987" t="s">
        <v>1701</v>
      </c>
      <c r="E397" s="988" t="s">
        <v>1702</v>
      </c>
      <c r="F397" s="989" t="s">
        <v>1720</v>
      </c>
      <c r="G397" s="990" t="s">
        <v>1721</v>
      </c>
      <c r="H397" s="991" t="s">
        <v>877</v>
      </c>
      <c r="I397" s="993">
        <v>1503.96</v>
      </c>
    </row>
    <row r="398" spans="1:9" x14ac:dyDescent="0.25">
      <c r="A398" s="985" t="str">
        <f>Inek2022A3[ZPD2]</f>
        <v>ZP41.09</v>
      </c>
      <c r="B398" s="985" t="str">
        <f>Inek2022A3[OPSKode]</f>
        <v>6-002.q8</v>
      </c>
      <c r="C398" s="986">
        <f>Inek2022A3[Betrag2]</f>
        <v>1696.44</v>
      </c>
      <c r="D398" s="987" t="s">
        <v>1701</v>
      </c>
      <c r="E398" s="988" t="s">
        <v>1702</v>
      </c>
      <c r="F398" s="989" t="s">
        <v>1722</v>
      </c>
      <c r="G398" s="990" t="s">
        <v>1723</v>
      </c>
      <c r="H398" s="991" t="s">
        <v>1724</v>
      </c>
      <c r="I398" s="993">
        <v>1696.44</v>
      </c>
    </row>
    <row r="399" spans="1:9" x14ac:dyDescent="0.25">
      <c r="A399" s="985" t="str">
        <f>Inek2022A3[ZPD2]</f>
        <v>ZP41.10</v>
      </c>
      <c r="B399" s="985" t="str">
        <f>Inek2022A3[OPSKode]</f>
        <v>6-002.q9</v>
      </c>
      <c r="C399" s="986">
        <f>Inek2022A3[Betrag2]</f>
        <v>1952.51</v>
      </c>
      <c r="D399" s="987" t="s">
        <v>1701</v>
      </c>
      <c r="E399" s="988" t="s">
        <v>1702</v>
      </c>
      <c r="F399" s="989" t="s">
        <v>1725</v>
      </c>
      <c r="G399" s="990" t="s">
        <v>1726</v>
      </c>
      <c r="H399" s="991" t="s">
        <v>1727</v>
      </c>
      <c r="I399" s="993">
        <v>1952.51</v>
      </c>
    </row>
    <row r="400" spans="1:9" x14ac:dyDescent="0.25">
      <c r="A400" s="985" t="str">
        <f>Inek2022A3[ZPD2]</f>
        <v>ZP41.11</v>
      </c>
      <c r="B400" s="985" t="str">
        <f>Inek2022A3[OPSKode]</f>
        <v>6-002.qa</v>
      </c>
      <c r="C400" s="986">
        <f>Inek2022A3[Betrag2]</f>
        <v>2336.61</v>
      </c>
      <c r="D400" s="987" t="s">
        <v>1701</v>
      </c>
      <c r="E400" s="988" t="s">
        <v>1702</v>
      </c>
      <c r="F400" s="989" t="s">
        <v>1728</v>
      </c>
      <c r="G400" s="990" t="s">
        <v>1729</v>
      </c>
      <c r="H400" s="991" t="s">
        <v>1730</v>
      </c>
      <c r="I400" s="993">
        <v>2336.61</v>
      </c>
    </row>
    <row r="401" spans="1:9" x14ac:dyDescent="0.25">
      <c r="A401" s="985" t="str">
        <f>Inek2022A3[ZPD2]</f>
        <v>ZP41.12</v>
      </c>
      <c r="B401" s="985" t="str">
        <f>Inek2022A3[OPSKode]</f>
        <v>6-002.qb</v>
      </c>
      <c r="C401" s="986">
        <f>Inek2022A3[Betrag2]</f>
        <v>2720.71</v>
      </c>
      <c r="D401" s="987" t="s">
        <v>1701</v>
      </c>
      <c r="E401" s="988" t="s">
        <v>1702</v>
      </c>
      <c r="F401" s="989" t="s">
        <v>1731</v>
      </c>
      <c r="G401" s="990" t="s">
        <v>1732</v>
      </c>
      <c r="H401" s="991" t="s">
        <v>1733</v>
      </c>
      <c r="I401" s="993">
        <v>2720.71</v>
      </c>
    </row>
    <row r="402" spans="1:9" x14ac:dyDescent="0.25">
      <c r="A402" s="985" t="str">
        <f>Inek2022A3[ZPD2]</f>
        <v>ZP41.13</v>
      </c>
      <c r="B402" s="985" t="str">
        <f>Inek2022A3[OPSKode]</f>
        <v>6-002.qc</v>
      </c>
      <c r="C402" s="986">
        <f>Inek2022A3[Betrag2]</f>
        <v>3097.92</v>
      </c>
      <c r="D402" s="987" t="s">
        <v>1701</v>
      </c>
      <c r="E402" s="988" t="s">
        <v>1702</v>
      </c>
      <c r="F402" s="989" t="s">
        <v>1734</v>
      </c>
      <c r="G402" s="990" t="s">
        <v>1735</v>
      </c>
      <c r="H402" s="991" t="s">
        <v>1736</v>
      </c>
      <c r="I402" s="993">
        <v>3097.92</v>
      </c>
    </row>
    <row r="403" spans="1:9" x14ac:dyDescent="0.25">
      <c r="A403" s="985" t="str">
        <f>Inek2022A3[ZPD2]</f>
        <v>ZP41.14</v>
      </c>
      <c r="B403" s="985" t="str">
        <f>Inek2022A3[OPSKode]</f>
        <v>6-002.qd</v>
      </c>
      <c r="C403" s="986">
        <f>Inek2022A3[Betrag2]</f>
        <v>3488.91</v>
      </c>
      <c r="D403" s="987" t="s">
        <v>1701</v>
      </c>
      <c r="E403" s="988" t="s">
        <v>1702</v>
      </c>
      <c r="F403" s="989" t="s">
        <v>1737</v>
      </c>
      <c r="G403" s="990" t="s">
        <v>1738</v>
      </c>
      <c r="H403" s="991" t="s">
        <v>1739</v>
      </c>
      <c r="I403" s="993">
        <v>3488.91</v>
      </c>
    </row>
    <row r="404" spans="1:9" x14ac:dyDescent="0.25">
      <c r="A404" s="985" t="str">
        <f>Inek2022A3[ZPD2]</f>
        <v>ZP41.15</v>
      </c>
      <c r="B404" s="985" t="str">
        <f>Inek2022A3[OPSKode]</f>
        <v>6-002.qe</v>
      </c>
      <c r="C404" s="986">
        <f>Inek2022A3[Betrag2]</f>
        <v>3873.01</v>
      </c>
      <c r="D404" s="987" t="s">
        <v>1701</v>
      </c>
      <c r="E404" s="988" t="s">
        <v>1702</v>
      </c>
      <c r="F404" s="989" t="s">
        <v>1740</v>
      </c>
      <c r="G404" s="990" t="s">
        <v>1741</v>
      </c>
      <c r="H404" s="991" t="s">
        <v>1742</v>
      </c>
      <c r="I404" s="993">
        <v>3873.01</v>
      </c>
    </row>
    <row r="405" spans="1:9" x14ac:dyDescent="0.25">
      <c r="A405" s="985" t="str">
        <f>Inek2022A3[ZPD2]</f>
        <v>ZP41.16</v>
      </c>
      <c r="B405" s="985" t="str">
        <f>Inek2022A3[OPSKode]</f>
        <v>6-002.qf</v>
      </c>
      <c r="C405" s="986">
        <f>Inek2022A3[Betrag2]</f>
        <v>4769.24</v>
      </c>
      <c r="D405" s="987" t="s">
        <v>1701</v>
      </c>
      <c r="E405" s="988" t="s">
        <v>1702</v>
      </c>
      <c r="F405" s="989" t="s">
        <v>1743</v>
      </c>
      <c r="G405" s="990" t="s">
        <v>1744</v>
      </c>
      <c r="H405" s="991" t="s">
        <v>1745</v>
      </c>
      <c r="I405" s="993">
        <v>4769.24</v>
      </c>
    </row>
    <row r="406" spans="1:9" x14ac:dyDescent="0.25">
      <c r="A406" s="985" t="str">
        <f>Inek2022A3[ZPD2]</f>
        <v>ZP41.17</v>
      </c>
      <c r="B406" s="985" t="str">
        <f>Inek2022A3[OPSKode]</f>
        <v>6-002.qg</v>
      </c>
      <c r="C406" s="986">
        <f>Inek2022A3[Betrag2]</f>
        <v>6689.74</v>
      </c>
      <c r="D406" s="987" t="s">
        <v>1701</v>
      </c>
      <c r="E406" s="988" t="s">
        <v>1702</v>
      </c>
      <c r="F406" s="989" t="s">
        <v>1746</v>
      </c>
      <c r="G406" s="990" t="s">
        <v>1747</v>
      </c>
      <c r="H406" s="991" t="s">
        <v>1748</v>
      </c>
      <c r="I406" s="993">
        <v>6689.74</v>
      </c>
    </row>
    <row r="407" spans="1:9" x14ac:dyDescent="0.25">
      <c r="A407" s="985" t="str">
        <f>Inek2022A3[ZPD2]</f>
        <v>ZP41.18</v>
      </c>
      <c r="B407" s="985" t="str">
        <f>Inek2022A3[OPSKode]</f>
        <v>6-002.qh</v>
      </c>
      <c r="C407" s="986">
        <f>Inek2022A3[Betrag2]</f>
        <v>8610.24</v>
      </c>
      <c r="D407" s="987" t="s">
        <v>1701</v>
      </c>
      <c r="E407" s="988" t="s">
        <v>1702</v>
      </c>
      <c r="F407" s="989" t="s">
        <v>1749</v>
      </c>
      <c r="G407" s="990" t="s">
        <v>1750</v>
      </c>
      <c r="H407" s="991" t="s">
        <v>1751</v>
      </c>
      <c r="I407" s="993">
        <v>8610.24</v>
      </c>
    </row>
    <row r="408" spans="1:9" x14ac:dyDescent="0.25">
      <c r="A408" s="985" t="str">
        <f>Inek2022A3[ZPD2]</f>
        <v>ZP41.19</v>
      </c>
      <c r="B408" s="985" t="str">
        <f>Inek2022A3[OPSKode]</f>
        <v>6-002.qj</v>
      </c>
      <c r="C408" s="986">
        <f>Inek2022A3[Betrag2]</f>
        <v>10530.74</v>
      </c>
      <c r="D408" s="987" t="s">
        <v>1701</v>
      </c>
      <c r="E408" s="988" t="s">
        <v>1702</v>
      </c>
      <c r="F408" s="989" t="s">
        <v>1752</v>
      </c>
      <c r="G408" s="990" t="s">
        <v>1753</v>
      </c>
      <c r="H408" s="991" t="s">
        <v>1754</v>
      </c>
      <c r="I408" s="993">
        <v>10530.74</v>
      </c>
    </row>
    <row r="409" spans="1:9" x14ac:dyDescent="0.25">
      <c r="A409" s="985" t="str">
        <f>Inek2022A3[ZPD2]</f>
        <v>ZP41.20</v>
      </c>
      <c r="B409" s="985" t="str">
        <f>Inek2022A3[OPSKode]</f>
        <v>6-002.qk</v>
      </c>
      <c r="C409" s="986">
        <f>Inek2022A3[Betrag2]</f>
        <v>13411.49</v>
      </c>
      <c r="D409" s="987" t="s">
        <v>1701</v>
      </c>
      <c r="E409" s="988" t="s">
        <v>1702</v>
      </c>
      <c r="F409" s="989" t="s">
        <v>1755</v>
      </c>
      <c r="G409" s="990" t="s">
        <v>1756</v>
      </c>
      <c r="H409" s="991" t="s">
        <v>1757</v>
      </c>
      <c r="I409" s="993">
        <v>13411.49</v>
      </c>
    </row>
    <row r="410" spans="1:9" x14ac:dyDescent="0.25">
      <c r="A410" s="985" t="str">
        <f>Inek2022A3[ZPD2]</f>
        <v>ZP41.21</v>
      </c>
      <c r="B410" s="985" t="str">
        <f>Inek2022A3[OPSKode]</f>
        <v>6-002.qm</v>
      </c>
      <c r="C410" s="986">
        <f>Inek2022A3[Betrag2]</f>
        <v>18212.740000000002</v>
      </c>
      <c r="D410" s="987" t="s">
        <v>1701</v>
      </c>
      <c r="E410" s="988" t="s">
        <v>1702</v>
      </c>
      <c r="F410" s="989" t="s">
        <v>1758</v>
      </c>
      <c r="G410" s="990" t="s">
        <v>1759</v>
      </c>
      <c r="H410" s="991" t="s">
        <v>1760</v>
      </c>
      <c r="I410" s="993">
        <v>18212.740000000002</v>
      </c>
    </row>
    <row r="411" spans="1:9" x14ac:dyDescent="0.25">
      <c r="A411" s="985" t="str">
        <f>Inek2022A3[ZPD2]</f>
        <v>ZP41.22</v>
      </c>
      <c r="B411" s="985" t="str">
        <f>Inek2022A3[OPSKode]</f>
        <v>6-002.qn</v>
      </c>
      <c r="C411" s="986">
        <f>Inek2022A3[Betrag2]</f>
        <v>23013.99</v>
      </c>
      <c r="D411" s="987" t="s">
        <v>1701</v>
      </c>
      <c r="E411" s="988" t="s">
        <v>1702</v>
      </c>
      <c r="F411" s="989" t="s">
        <v>1761</v>
      </c>
      <c r="G411" s="990" t="s">
        <v>1762</v>
      </c>
      <c r="H411" s="991" t="s">
        <v>1763</v>
      </c>
      <c r="I411" s="993">
        <v>23013.99</v>
      </c>
    </row>
    <row r="412" spans="1:9" x14ac:dyDescent="0.25">
      <c r="A412" s="985" t="str">
        <f>Inek2022A3[ZPD2]</f>
        <v>ZP41.23</v>
      </c>
      <c r="B412" s="985" t="str">
        <f>Inek2022A3[OPSKode]</f>
        <v>6-002.qp</v>
      </c>
      <c r="C412" s="986">
        <f>Inek2022A3[Betrag2]</f>
        <v>29415.66</v>
      </c>
      <c r="D412" s="987" t="s">
        <v>1701</v>
      </c>
      <c r="E412" s="988" t="s">
        <v>1702</v>
      </c>
      <c r="F412" s="989" t="s">
        <v>1764</v>
      </c>
      <c r="G412" s="990" t="s">
        <v>1765</v>
      </c>
      <c r="H412" s="991" t="s">
        <v>1766</v>
      </c>
      <c r="I412" s="993">
        <v>29415.66</v>
      </c>
    </row>
    <row r="413" spans="1:9" x14ac:dyDescent="0.25">
      <c r="A413" s="985" t="str">
        <f>Inek2022A3[ZPD2]</f>
        <v>ZP41.24</v>
      </c>
      <c r="B413" s="985" t="str">
        <f>Inek2022A3[OPSKode]</f>
        <v>6-002.qq</v>
      </c>
      <c r="C413" s="986">
        <f>Inek2022A3[Betrag2]</f>
        <v>39018.160000000003</v>
      </c>
      <c r="D413" s="987" t="s">
        <v>1701</v>
      </c>
      <c r="E413" s="988" t="s">
        <v>1702</v>
      </c>
      <c r="F413" s="989" t="s">
        <v>1767</v>
      </c>
      <c r="G413" s="990" t="s">
        <v>1768</v>
      </c>
      <c r="H413" s="991" t="s">
        <v>1769</v>
      </c>
      <c r="I413" s="993">
        <v>39018.160000000003</v>
      </c>
    </row>
    <row r="414" spans="1:9" x14ac:dyDescent="0.25">
      <c r="A414" s="985" t="str">
        <f>Inek2022A3[ZPD2]</f>
        <v>ZP41.25</v>
      </c>
      <c r="B414" s="985" t="str">
        <f>Inek2022A3[OPSKode]</f>
        <v>6-002.qr</v>
      </c>
      <c r="C414" s="986">
        <f>Inek2022A3[Betrag2]</f>
        <v>48620.66</v>
      </c>
      <c r="D414" s="987" t="s">
        <v>1701</v>
      </c>
      <c r="E414" s="988" t="s">
        <v>1702</v>
      </c>
      <c r="F414" s="989" t="s">
        <v>1770</v>
      </c>
      <c r="G414" s="990" t="s">
        <v>1771</v>
      </c>
      <c r="H414" s="991" t="s">
        <v>1772</v>
      </c>
      <c r="I414" s="993">
        <v>48620.66</v>
      </c>
    </row>
    <row r="415" spans="1:9" x14ac:dyDescent="0.25">
      <c r="A415" s="985" t="str">
        <f>Inek2022A3[ZPD2]</f>
        <v>ZP41.26</v>
      </c>
      <c r="B415" s="985" t="str">
        <f>Inek2022A3[OPSKode]</f>
        <v>6-002.qs</v>
      </c>
      <c r="C415" s="986">
        <f>Inek2022A3[Betrag2]</f>
        <v>58223.16</v>
      </c>
      <c r="D415" s="987" t="s">
        <v>1701</v>
      </c>
      <c r="E415" s="988" t="s">
        <v>1702</v>
      </c>
      <c r="F415" s="989" t="s">
        <v>1773</v>
      </c>
      <c r="G415" s="990" t="s">
        <v>1774</v>
      </c>
      <c r="H415" s="991" t="s">
        <v>1775</v>
      </c>
      <c r="I415" s="993">
        <v>58223.16</v>
      </c>
    </row>
    <row r="416" spans="1:9" x14ac:dyDescent="0.25">
      <c r="A416" s="985" t="str">
        <f>Inek2022A3[ZPD2]</f>
        <v>ZP41.27</v>
      </c>
      <c r="B416" s="985" t="str">
        <f>Inek2022A3[OPSKode]</f>
        <v>6-002.qt</v>
      </c>
      <c r="C416" s="986">
        <f>Inek2022A3[Betrag2]</f>
        <v>67825.66</v>
      </c>
      <c r="D416" s="987" t="s">
        <v>1701</v>
      </c>
      <c r="E416" s="988" t="s">
        <v>1702</v>
      </c>
      <c r="F416" s="989" t="s">
        <v>1776</v>
      </c>
      <c r="G416" s="990" t="s">
        <v>1777</v>
      </c>
      <c r="H416" s="991" t="s">
        <v>1778</v>
      </c>
      <c r="I416" s="993">
        <v>67825.66</v>
      </c>
    </row>
    <row r="417" spans="1:9" x14ac:dyDescent="0.25">
      <c r="A417" s="985" t="str">
        <f>Inek2022A3[ZPD2]</f>
        <v>ZP41.28</v>
      </c>
      <c r="B417" s="985" t="str">
        <f>Inek2022A3[OPSKode]</f>
        <v>6-002.qu</v>
      </c>
      <c r="C417" s="986">
        <f>Inek2022A3[Betrag2]</f>
        <v>77428.160000000003</v>
      </c>
      <c r="D417" s="987" t="s">
        <v>1701</v>
      </c>
      <c r="E417" s="988" t="s">
        <v>1702</v>
      </c>
      <c r="F417" s="989" t="s">
        <v>1779</v>
      </c>
      <c r="G417" s="990" t="s">
        <v>1780</v>
      </c>
      <c r="H417" s="991" t="s">
        <v>1781</v>
      </c>
      <c r="I417" s="993">
        <v>77428.160000000003</v>
      </c>
    </row>
    <row r="418" spans="1:9" x14ac:dyDescent="0.25">
      <c r="A418" s="985" t="str">
        <f>Inek2022A3[ZPD2]</f>
        <v>ZP41.29</v>
      </c>
      <c r="B418" s="985" t="str">
        <f>Inek2022A3[OPSKode]</f>
        <v>6-002.qv</v>
      </c>
      <c r="C418" s="986">
        <f>Inek2022A3[Betrag2]</f>
        <v>87030.66</v>
      </c>
      <c r="D418" s="987" t="s">
        <v>1701</v>
      </c>
      <c r="E418" s="988" t="s">
        <v>1702</v>
      </c>
      <c r="F418" s="989" t="s">
        <v>1782</v>
      </c>
      <c r="G418" s="990" t="s">
        <v>1783</v>
      </c>
      <c r="H418" s="991" t="s">
        <v>1784</v>
      </c>
      <c r="I418" s="993">
        <v>87030.66</v>
      </c>
    </row>
    <row r="419" spans="1:9" x14ac:dyDescent="0.25">
      <c r="A419" s="985"/>
      <c r="B419" s="985"/>
      <c r="C419" s="986"/>
      <c r="D419" s="987" t="s">
        <v>1785</v>
      </c>
      <c r="E419" s="988" t="s">
        <v>1786</v>
      </c>
      <c r="F419" s="989"/>
      <c r="G419" s="990"/>
      <c r="H419" s="991" t="s">
        <v>1787</v>
      </c>
      <c r="I419" s="992"/>
    </row>
    <row r="420" spans="1:9" x14ac:dyDescent="0.25">
      <c r="A420" s="985" t="str">
        <f>Inek2022A3[ZPD2]</f>
        <v>ZP44.01</v>
      </c>
      <c r="B420" s="985" t="str">
        <f>Inek2022A3[OPSKode]</f>
        <v>6-002.c0</v>
      </c>
      <c r="C420" s="986">
        <f>Inek2022A3[Betrag2]</f>
        <v>186.83</v>
      </c>
      <c r="D420" s="987" t="s">
        <v>1785</v>
      </c>
      <c r="E420" s="988" t="s">
        <v>1786</v>
      </c>
      <c r="F420" s="989" t="s">
        <v>1788</v>
      </c>
      <c r="G420" s="990" t="s">
        <v>1789</v>
      </c>
      <c r="H420" s="991" t="s">
        <v>1790</v>
      </c>
      <c r="I420" s="993">
        <v>186.83</v>
      </c>
    </row>
    <row r="421" spans="1:9" x14ac:dyDescent="0.25">
      <c r="A421" s="985" t="str">
        <f>Inek2022A3[ZPD2]</f>
        <v>ZP44.02</v>
      </c>
      <c r="B421" s="985" t="str">
        <f>Inek2022A3[OPSKode]</f>
        <v>6-002.c1</v>
      </c>
      <c r="C421" s="986">
        <f>Inek2022A3[Betrag2]</f>
        <v>326.95</v>
      </c>
      <c r="D421" s="987" t="s">
        <v>1785</v>
      </c>
      <c r="E421" s="988" t="s">
        <v>1786</v>
      </c>
      <c r="F421" s="989" t="s">
        <v>1791</v>
      </c>
      <c r="G421" s="990" t="s">
        <v>1792</v>
      </c>
      <c r="H421" s="991" t="s">
        <v>1793</v>
      </c>
      <c r="I421" s="993">
        <v>326.95</v>
      </c>
    </row>
    <row r="422" spans="1:9" x14ac:dyDescent="0.25">
      <c r="A422" s="985" t="str">
        <f>Inek2022A3[ZPD2]</f>
        <v>ZP44.03</v>
      </c>
      <c r="B422" s="985" t="str">
        <f>Inek2022A3[OPSKode]</f>
        <v>6-002.c2</v>
      </c>
      <c r="C422" s="986">
        <f>Inek2022A3[Betrag2]</f>
        <v>467.07</v>
      </c>
      <c r="D422" s="987" t="s">
        <v>1785</v>
      </c>
      <c r="E422" s="988" t="s">
        <v>1786</v>
      </c>
      <c r="F422" s="989" t="s">
        <v>1794</v>
      </c>
      <c r="G422" s="990" t="s">
        <v>1795</v>
      </c>
      <c r="H422" s="991" t="s">
        <v>1796</v>
      </c>
      <c r="I422" s="993">
        <v>467.07</v>
      </c>
    </row>
    <row r="423" spans="1:9" x14ac:dyDescent="0.25">
      <c r="A423" s="985" t="str">
        <f>Inek2022A3[ZPD2]</f>
        <v>ZP44.04</v>
      </c>
      <c r="B423" s="985" t="str">
        <f>Inek2022A3[OPSKode]</f>
        <v>6-002.c3</v>
      </c>
      <c r="C423" s="986">
        <f>Inek2022A3[Betrag2]</f>
        <v>607.19000000000005</v>
      </c>
      <c r="D423" s="987" t="s">
        <v>1785</v>
      </c>
      <c r="E423" s="988" t="s">
        <v>1786</v>
      </c>
      <c r="F423" s="989" t="s">
        <v>1797</v>
      </c>
      <c r="G423" s="990" t="s">
        <v>1798</v>
      </c>
      <c r="H423" s="991" t="s">
        <v>1799</v>
      </c>
      <c r="I423" s="993">
        <v>607.19000000000005</v>
      </c>
    </row>
    <row r="424" spans="1:9" x14ac:dyDescent="0.25">
      <c r="A424" s="985" t="str">
        <f>Inek2022A3[ZPD2]</f>
        <v>ZP44.05</v>
      </c>
      <c r="B424" s="985" t="str">
        <f>Inek2022A3[OPSKode]</f>
        <v>6-002.c4</v>
      </c>
      <c r="C424" s="986">
        <f>Inek2022A3[Betrag2]</f>
        <v>747.31</v>
      </c>
      <c r="D424" s="987" t="s">
        <v>1785</v>
      </c>
      <c r="E424" s="988" t="s">
        <v>1786</v>
      </c>
      <c r="F424" s="989" t="s">
        <v>1800</v>
      </c>
      <c r="G424" s="990" t="s">
        <v>1801</v>
      </c>
      <c r="H424" s="991" t="s">
        <v>1802</v>
      </c>
      <c r="I424" s="993">
        <v>747.31</v>
      </c>
    </row>
    <row r="425" spans="1:9" x14ac:dyDescent="0.25">
      <c r="A425" s="985" t="str">
        <f>Inek2022A3[ZPD2]</f>
        <v>ZP44.06</v>
      </c>
      <c r="B425" s="985" t="str">
        <f>Inek2022A3[OPSKode]</f>
        <v>6-002.c5</v>
      </c>
      <c r="C425" s="986">
        <f>Inek2022A3[Betrag2]</f>
        <v>887.43</v>
      </c>
      <c r="D425" s="987" t="s">
        <v>1785</v>
      </c>
      <c r="E425" s="988" t="s">
        <v>1786</v>
      </c>
      <c r="F425" s="989" t="s">
        <v>1803</v>
      </c>
      <c r="G425" s="990" t="s">
        <v>1804</v>
      </c>
      <c r="H425" s="991" t="s">
        <v>1805</v>
      </c>
      <c r="I425" s="993">
        <v>887.43</v>
      </c>
    </row>
    <row r="426" spans="1:9" x14ac:dyDescent="0.25">
      <c r="A426" s="985" t="str">
        <f>Inek2022A3[ZPD2]</f>
        <v>ZP44.07</v>
      </c>
      <c r="B426" s="985" t="str">
        <f>Inek2022A3[OPSKode]</f>
        <v>6-002.c6</v>
      </c>
      <c r="C426" s="986">
        <f>Inek2022A3[Betrag2]</f>
        <v>1027.55</v>
      </c>
      <c r="D426" s="987" t="s">
        <v>1785</v>
      </c>
      <c r="E426" s="988" t="s">
        <v>1786</v>
      </c>
      <c r="F426" s="989" t="s">
        <v>1806</v>
      </c>
      <c r="G426" s="990" t="s">
        <v>1807</v>
      </c>
      <c r="H426" s="991" t="s">
        <v>1808</v>
      </c>
      <c r="I426" s="993">
        <v>1027.55</v>
      </c>
    </row>
    <row r="427" spans="1:9" x14ac:dyDescent="0.25">
      <c r="A427" s="985" t="str">
        <f>Inek2022A3[ZPD2]</f>
        <v>ZP44.08</v>
      </c>
      <c r="B427" s="985" t="str">
        <f>Inek2022A3[OPSKode]</f>
        <v>6-002.c7</v>
      </c>
      <c r="C427" s="986">
        <f>Inek2022A3[Betrag2]</f>
        <v>1167.67</v>
      </c>
      <c r="D427" s="987" t="s">
        <v>1785</v>
      </c>
      <c r="E427" s="988" t="s">
        <v>1786</v>
      </c>
      <c r="F427" s="989" t="s">
        <v>1809</v>
      </c>
      <c r="G427" s="990" t="s">
        <v>1810</v>
      </c>
      <c r="H427" s="991" t="s">
        <v>1811</v>
      </c>
      <c r="I427" s="993">
        <v>1167.67</v>
      </c>
    </row>
    <row r="428" spans="1:9" x14ac:dyDescent="0.25">
      <c r="A428" s="985" t="str">
        <f>Inek2022A3[ZPD2]</f>
        <v>ZP44.09</v>
      </c>
      <c r="B428" s="985" t="str">
        <f>Inek2022A3[OPSKode]</f>
        <v>6-002.c8</v>
      </c>
      <c r="C428" s="986">
        <f>Inek2022A3[Betrag2]</f>
        <v>1307.79</v>
      </c>
      <c r="D428" s="987" t="s">
        <v>1785</v>
      </c>
      <c r="E428" s="988" t="s">
        <v>1786</v>
      </c>
      <c r="F428" s="989" t="s">
        <v>1812</v>
      </c>
      <c r="G428" s="990" t="s">
        <v>1813</v>
      </c>
      <c r="H428" s="991" t="s">
        <v>1814</v>
      </c>
      <c r="I428" s="993">
        <v>1307.79</v>
      </c>
    </row>
    <row r="429" spans="1:9" x14ac:dyDescent="0.25">
      <c r="A429" s="985" t="str">
        <f>Inek2022A3[ZPD2]</f>
        <v>ZP44.10</v>
      </c>
      <c r="B429" s="985" t="str">
        <f>Inek2022A3[OPSKode]</f>
        <v>6-002.c9</v>
      </c>
      <c r="C429" s="986">
        <f>Inek2022A3[Betrag2]</f>
        <v>1494.61</v>
      </c>
      <c r="D429" s="987" t="s">
        <v>1785</v>
      </c>
      <c r="E429" s="988" t="s">
        <v>1786</v>
      </c>
      <c r="F429" s="989" t="s">
        <v>1815</v>
      </c>
      <c r="G429" s="990" t="s">
        <v>1816</v>
      </c>
      <c r="H429" s="991" t="s">
        <v>1817</v>
      </c>
      <c r="I429" s="993">
        <v>1494.61</v>
      </c>
    </row>
    <row r="430" spans="1:9" x14ac:dyDescent="0.25">
      <c r="A430" s="985" t="str">
        <f>Inek2022A3[ZPD2]</f>
        <v>ZP44.11</v>
      </c>
      <c r="B430" s="985" t="str">
        <f>Inek2022A3[OPSKode]</f>
        <v>6-002.ca</v>
      </c>
      <c r="C430" s="986">
        <f>Inek2022A3[Betrag2]</f>
        <v>1774.85</v>
      </c>
      <c r="D430" s="987" t="s">
        <v>1785</v>
      </c>
      <c r="E430" s="988" t="s">
        <v>1786</v>
      </c>
      <c r="F430" s="989" t="s">
        <v>1818</v>
      </c>
      <c r="G430" s="990" t="s">
        <v>1819</v>
      </c>
      <c r="H430" s="991" t="s">
        <v>1820</v>
      </c>
      <c r="I430" s="993">
        <v>1774.85</v>
      </c>
    </row>
    <row r="431" spans="1:9" x14ac:dyDescent="0.25">
      <c r="A431" s="985" t="str">
        <f>Inek2022A3[ZPD2]</f>
        <v>ZP44.12</v>
      </c>
      <c r="B431" s="985" t="str">
        <f>Inek2022A3[OPSKode]</f>
        <v>6-002.cb</v>
      </c>
      <c r="C431" s="986">
        <f>Inek2022A3[Betrag2]</f>
        <v>2055.09</v>
      </c>
      <c r="D431" s="987" t="s">
        <v>1785</v>
      </c>
      <c r="E431" s="988" t="s">
        <v>1786</v>
      </c>
      <c r="F431" s="989" t="s">
        <v>1821</v>
      </c>
      <c r="G431" s="990" t="s">
        <v>1822</v>
      </c>
      <c r="H431" s="991" t="s">
        <v>1823</v>
      </c>
      <c r="I431" s="993">
        <v>2055.09</v>
      </c>
    </row>
    <row r="432" spans="1:9" x14ac:dyDescent="0.25">
      <c r="A432" s="985" t="str">
        <f>Inek2022A3[ZPD2]</f>
        <v>ZP44.13</v>
      </c>
      <c r="B432" s="985" t="str">
        <f>Inek2022A3[OPSKode]</f>
        <v>6-002.cc</v>
      </c>
      <c r="C432" s="986">
        <f>Inek2022A3[Betrag2]</f>
        <v>2335.33</v>
      </c>
      <c r="D432" s="987" t="s">
        <v>1785</v>
      </c>
      <c r="E432" s="988" t="s">
        <v>1786</v>
      </c>
      <c r="F432" s="989" t="s">
        <v>1824</v>
      </c>
      <c r="G432" s="990" t="s">
        <v>1825</v>
      </c>
      <c r="H432" s="991" t="s">
        <v>1826</v>
      </c>
      <c r="I432" s="993">
        <v>2335.33</v>
      </c>
    </row>
    <row r="433" spans="1:9" x14ac:dyDescent="0.25">
      <c r="A433" s="985" t="str">
        <f>Inek2022A3[ZPD2]</f>
        <v>ZP44.14</v>
      </c>
      <c r="B433" s="985" t="str">
        <f>Inek2022A3[OPSKode]</f>
        <v>6-002.cd</v>
      </c>
      <c r="C433" s="986">
        <f>Inek2022A3[Betrag2]</f>
        <v>2615.5700000000002</v>
      </c>
      <c r="D433" s="987" t="s">
        <v>1785</v>
      </c>
      <c r="E433" s="988" t="s">
        <v>1786</v>
      </c>
      <c r="F433" s="989" t="s">
        <v>1827</v>
      </c>
      <c r="G433" s="990" t="s">
        <v>1828</v>
      </c>
      <c r="H433" s="991" t="s">
        <v>1829</v>
      </c>
      <c r="I433" s="993">
        <v>2615.5700000000002</v>
      </c>
    </row>
    <row r="434" spans="1:9" x14ac:dyDescent="0.25">
      <c r="A434" s="985" t="str">
        <f>Inek2022A3[ZPD2]</f>
        <v>ZP44.15</v>
      </c>
      <c r="B434" s="985" t="str">
        <f>Inek2022A3[OPSKode]</f>
        <v>6-002.ce</v>
      </c>
      <c r="C434" s="986">
        <f>Inek2022A3[Betrag2]</f>
        <v>2895.81</v>
      </c>
      <c r="D434" s="987" t="s">
        <v>1785</v>
      </c>
      <c r="E434" s="988" t="s">
        <v>1786</v>
      </c>
      <c r="F434" s="989" t="s">
        <v>1830</v>
      </c>
      <c r="G434" s="990" t="s">
        <v>1831</v>
      </c>
      <c r="H434" s="991" t="s">
        <v>1832</v>
      </c>
      <c r="I434" s="993">
        <v>2895.81</v>
      </c>
    </row>
    <row r="435" spans="1:9" x14ac:dyDescent="0.25">
      <c r="A435" s="985" t="str">
        <f>Inek2022A3[ZPD2]</f>
        <v>ZP44.16</v>
      </c>
      <c r="B435" s="985" t="str">
        <f>Inek2022A3[OPSKode]</f>
        <v>6-002.cg</v>
      </c>
      <c r="C435" s="986">
        <f>Inek2022A3[Betrag2]</f>
        <v>3269.47</v>
      </c>
      <c r="D435" s="987" t="s">
        <v>1785</v>
      </c>
      <c r="E435" s="988" t="s">
        <v>1786</v>
      </c>
      <c r="F435" s="989" t="s">
        <v>1833</v>
      </c>
      <c r="G435" s="990" t="s">
        <v>1834</v>
      </c>
      <c r="H435" s="991" t="s">
        <v>1835</v>
      </c>
      <c r="I435" s="993">
        <v>3269.47</v>
      </c>
    </row>
    <row r="436" spans="1:9" x14ac:dyDescent="0.25">
      <c r="A436" s="985" t="str">
        <f>Inek2022A3[ZPD2]</f>
        <v>ZP44.17</v>
      </c>
      <c r="B436" s="985" t="str">
        <f>Inek2022A3[OPSKode]</f>
        <v>6-002.ch</v>
      </c>
      <c r="C436" s="986">
        <f>Inek2022A3[Betrag2]</f>
        <v>3829.95</v>
      </c>
      <c r="D436" s="987" t="s">
        <v>1785</v>
      </c>
      <c r="E436" s="988" t="s">
        <v>1786</v>
      </c>
      <c r="F436" s="989" t="s">
        <v>1836</v>
      </c>
      <c r="G436" s="990" t="s">
        <v>1837</v>
      </c>
      <c r="H436" s="991" t="s">
        <v>1838</v>
      </c>
      <c r="I436" s="993">
        <v>3829.95</v>
      </c>
    </row>
    <row r="437" spans="1:9" x14ac:dyDescent="0.25">
      <c r="A437" s="985" t="str">
        <f>Inek2022A3[ZPD2]</f>
        <v>ZP44.18</v>
      </c>
      <c r="B437" s="985" t="str">
        <f>Inek2022A3[OPSKode]</f>
        <v>6-002.cj</v>
      </c>
      <c r="C437" s="986">
        <f>Inek2022A3[Betrag2]</f>
        <v>4390.43</v>
      </c>
      <c r="D437" s="987" t="s">
        <v>1785</v>
      </c>
      <c r="E437" s="988" t="s">
        <v>1786</v>
      </c>
      <c r="F437" s="989" t="s">
        <v>1839</v>
      </c>
      <c r="G437" s="990" t="s">
        <v>1840</v>
      </c>
      <c r="H437" s="991" t="s">
        <v>1841</v>
      </c>
      <c r="I437" s="993">
        <v>4390.43</v>
      </c>
    </row>
    <row r="438" spans="1:9" x14ac:dyDescent="0.25">
      <c r="A438" s="985" t="str">
        <f>Inek2022A3[ZPD2]</f>
        <v>ZP44.19</v>
      </c>
      <c r="B438" s="985" t="str">
        <f>Inek2022A3[OPSKode]</f>
        <v>6-002.ck</v>
      </c>
      <c r="C438" s="986">
        <f>Inek2022A3[Betrag2]</f>
        <v>5137.7299999999996</v>
      </c>
      <c r="D438" s="987" t="s">
        <v>1785</v>
      </c>
      <c r="E438" s="988" t="s">
        <v>1786</v>
      </c>
      <c r="F438" s="989" t="s">
        <v>1842</v>
      </c>
      <c r="G438" s="990" t="s">
        <v>1843</v>
      </c>
      <c r="H438" s="991" t="s">
        <v>1844</v>
      </c>
      <c r="I438" s="993">
        <v>5137.7299999999996</v>
      </c>
    </row>
    <row r="439" spans="1:9" x14ac:dyDescent="0.25">
      <c r="A439" s="985" t="str">
        <f>Inek2022A3[ZPD2]</f>
        <v>ZP44.20</v>
      </c>
      <c r="B439" s="985" t="str">
        <f>Inek2022A3[OPSKode]</f>
        <v>6-002.cm</v>
      </c>
      <c r="C439" s="986">
        <f>Inek2022A3[Betrag2]</f>
        <v>6258.69</v>
      </c>
      <c r="D439" s="987" t="s">
        <v>1785</v>
      </c>
      <c r="E439" s="988" t="s">
        <v>1786</v>
      </c>
      <c r="F439" s="989" t="s">
        <v>1845</v>
      </c>
      <c r="G439" s="990" t="s">
        <v>1846</v>
      </c>
      <c r="H439" s="991" t="s">
        <v>1847</v>
      </c>
      <c r="I439" s="993">
        <v>6258.69</v>
      </c>
    </row>
    <row r="440" spans="1:9" x14ac:dyDescent="0.25">
      <c r="A440" s="985" t="str">
        <f>Inek2022A3[ZPD2]</f>
        <v>ZP44.21</v>
      </c>
      <c r="B440" s="985" t="str">
        <f>Inek2022A3[OPSKode]</f>
        <v>6-002.cn</v>
      </c>
      <c r="C440" s="986">
        <f>Inek2022A3[Betrag2]</f>
        <v>7379.65</v>
      </c>
      <c r="D440" s="987" t="s">
        <v>1785</v>
      </c>
      <c r="E440" s="988" t="s">
        <v>1786</v>
      </c>
      <c r="F440" s="989" t="s">
        <v>1848</v>
      </c>
      <c r="G440" s="990" t="s">
        <v>1849</v>
      </c>
      <c r="H440" s="991" t="s">
        <v>1850</v>
      </c>
      <c r="I440" s="993">
        <v>7379.65</v>
      </c>
    </row>
    <row r="441" spans="1:9" x14ac:dyDescent="0.25">
      <c r="A441" s="985" t="str">
        <f>Inek2022A3[ZPD2]</f>
        <v>ZP44.22</v>
      </c>
      <c r="B441" s="985" t="str">
        <f>Inek2022A3[OPSKode]</f>
        <v>6-002.cp</v>
      </c>
      <c r="C441" s="986">
        <f>Inek2022A3[Betrag2]</f>
        <v>8500.61</v>
      </c>
      <c r="D441" s="987" t="s">
        <v>1785</v>
      </c>
      <c r="E441" s="988" t="s">
        <v>1786</v>
      </c>
      <c r="F441" s="989" t="s">
        <v>1851</v>
      </c>
      <c r="G441" s="990" t="s">
        <v>1852</v>
      </c>
      <c r="H441" s="991" t="s">
        <v>1853</v>
      </c>
      <c r="I441" s="993">
        <v>8500.61</v>
      </c>
    </row>
    <row r="442" spans="1:9" x14ac:dyDescent="0.25">
      <c r="A442" s="985"/>
      <c r="B442" s="985"/>
      <c r="C442" s="986"/>
      <c r="D442" s="987" t="s">
        <v>1854</v>
      </c>
      <c r="E442" s="988" t="s">
        <v>1855</v>
      </c>
      <c r="F442" s="989"/>
      <c r="G442" s="990"/>
      <c r="H442" s="991" t="s">
        <v>1856</v>
      </c>
      <c r="I442" s="992"/>
    </row>
    <row r="443" spans="1:9" x14ac:dyDescent="0.25">
      <c r="A443" s="985" t="str">
        <f>Inek2022A3[ZPD2]</f>
        <v>ZP47.01</v>
      </c>
      <c r="B443" s="985" t="str">
        <f>Inek2022A3[OPSKode]</f>
        <v>6-004.70</v>
      </c>
      <c r="C443" s="986">
        <f>Inek2022A3[Betrag2]</f>
        <v>1258.47</v>
      </c>
      <c r="D443" s="987" t="s">
        <v>1854</v>
      </c>
      <c r="E443" s="988" t="s">
        <v>1855</v>
      </c>
      <c r="F443" s="989" t="s">
        <v>1857</v>
      </c>
      <c r="G443" s="990" t="s">
        <v>1858</v>
      </c>
      <c r="H443" s="991" t="s">
        <v>1859</v>
      </c>
      <c r="I443" s="993">
        <v>1258.47</v>
      </c>
    </row>
    <row r="444" spans="1:9" x14ac:dyDescent="0.25">
      <c r="A444" s="985" t="str">
        <f>Inek2022A3[ZPD2]</f>
        <v>ZP47.02</v>
      </c>
      <c r="B444" s="985" t="str">
        <f>Inek2022A3[OPSKode]</f>
        <v>6-004.71</v>
      </c>
      <c r="C444" s="986">
        <f>Inek2022A3[Betrag2]</f>
        <v>1944.9</v>
      </c>
      <c r="D444" s="987" t="s">
        <v>1854</v>
      </c>
      <c r="E444" s="988" t="s">
        <v>1855</v>
      </c>
      <c r="F444" s="989" t="s">
        <v>1860</v>
      </c>
      <c r="G444" s="990" t="s">
        <v>1861</v>
      </c>
      <c r="H444" s="991" t="s">
        <v>1862</v>
      </c>
      <c r="I444" s="993">
        <v>1944.9</v>
      </c>
    </row>
    <row r="445" spans="1:9" x14ac:dyDescent="0.25">
      <c r="A445" s="985" t="str">
        <f>Inek2022A3[ZPD2]</f>
        <v>ZP47.03</v>
      </c>
      <c r="B445" s="985" t="str">
        <f>Inek2022A3[OPSKode]</f>
        <v>6-004.72</v>
      </c>
      <c r="C445" s="986">
        <f>Inek2022A3[Betrag2]</f>
        <v>2631.34</v>
      </c>
      <c r="D445" s="987" t="s">
        <v>1854</v>
      </c>
      <c r="E445" s="988" t="s">
        <v>1855</v>
      </c>
      <c r="F445" s="989" t="s">
        <v>1863</v>
      </c>
      <c r="G445" s="990" t="s">
        <v>1864</v>
      </c>
      <c r="H445" s="991" t="s">
        <v>1865</v>
      </c>
      <c r="I445" s="993">
        <v>2631.34</v>
      </c>
    </row>
    <row r="446" spans="1:9" x14ac:dyDescent="0.25">
      <c r="A446" s="985" t="str">
        <f>Inek2022A3[ZPD2]</f>
        <v>ZP47.04</v>
      </c>
      <c r="B446" s="985" t="str">
        <f>Inek2022A3[OPSKode]</f>
        <v>6-004.73</v>
      </c>
      <c r="C446" s="986">
        <f>Inek2022A3[Betrag2]</f>
        <v>3317.77</v>
      </c>
      <c r="D446" s="987" t="s">
        <v>1854</v>
      </c>
      <c r="E446" s="988" t="s">
        <v>1855</v>
      </c>
      <c r="F446" s="989" t="s">
        <v>1866</v>
      </c>
      <c r="G446" s="990" t="s">
        <v>1867</v>
      </c>
      <c r="H446" s="991" t="s">
        <v>1868</v>
      </c>
      <c r="I446" s="993">
        <v>3317.77</v>
      </c>
    </row>
    <row r="447" spans="1:9" x14ac:dyDescent="0.25">
      <c r="A447" s="985" t="str">
        <f>Inek2022A3[ZPD2]</f>
        <v>ZP47.05</v>
      </c>
      <c r="B447" s="985" t="str">
        <f>Inek2022A3[OPSKode]</f>
        <v>6-004.74</v>
      </c>
      <c r="C447" s="986">
        <f>Inek2022A3[Betrag2]</f>
        <v>4004.21</v>
      </c>
      <c r="D447" s="987" t="s">
        <v>1854</v>
      </c>
      <c r="E447" s="988" t="s">
        <v>1855</v>
      </c>
      <c r="F447" s="989" t="s">
        <v>1869</v>
      </c>
      <c r="G447" s="990" t="s">
        <v>1870</v>
      </c>
      <c r="H447" s="991" t="s">
        <v>1871</v>
      </c>
      <c r="I447" s="993">
        <v>4004.21</v>
      </c>
    </row>
    <row r="448" spans="1:9" x14ac:dyDescent="0.25">
      <c r="A448" s="985" t="str">
        <f>Inek2022A3[ZPD2]</f>
        <v>ZP47.06</v>
      </c>
      <c r="B448" s="985" t="str">
        <f>Inek2022A3[OPSKode]</f>
        <v>6-004.75</v>
      </c>
      <c r="C448" s="986">
        <f>Inek2022A3[Betrag2]</f>
        <v>4690.6499999999996</v>
      </c>
      <c r="D448" s="987" t="s">
        <v>1854</v>
      </c>
      <c r="E448" s="988" t="s">
        <v>1855</v>
      </c>
      <c r="F448" s="989" t="s">
        <v>1872</v>
      </c>
      <c r="G448" s="990" t="s">
        <v>1873</v>
      </c>
      <c r="H448" s="991" t="s">
        <v>1874</v>
      </c>
      <c r="I448" s="993">
        <v>4690.6499999999996</v>
      </c>
    </row>
    <row r="449" spans="1:9" x14ac:dyDescent="0.25">
      <c r="A449" s="985" t="str">
        <f>Inek2022A3[ZPD2]</f>
        <v>ZP47.07</v>
      </c>
      <c r="B449" s="985" t="str">
        <f>Inek2022A3[OPSKode]</f>
        <v>6-004.76</v>
      </c>
      <c r="C449" s="986">
        <f>Inek2022A3[Betrag2]</f>
        <v>5377.08</v>
      </c>
      <c r="D449" s="987" t="s">
        <v>1854</v>
      </c>
      <c r="E449" s="988" t="s">
        <v>1855</v>
      </c>
      <c r="F449" s="989" t="s">
        <v>1875</v>
      </c>
      <c r="G449" s="990" t="s">
        <v>1876</v>
      </c>
      <c r="H449" s="991" t="s">
        <v>1877</v>
      </c>
      <c r="I449" s="993">
        <v>5377.08</v>
      </c>
    </row>
    <row r="450" spans="1:9" x14ac:dyDescent="0.25">
      <c r="A450" s="985" t="str">
        <f>Inek2022A3[ZPD2]</f>
        <v>ZP47.08</v>
      </c>
      <c r="B450" s="985" t="str">
        <f>Inek2022A3[OPSKode]</f>
        <v>6-004.77</v>
      </c>
      <c r="C450" s="986">
        <f>Inek2022A3[Betrag2]</f>
        <v>6292.33</v>
      </c>
      <c r="D450" s="987" t="s">
        <v>1854</v>
      </c>
      <c r="E450" s="988" t="s">
        <v>1855</v>
      </c>
      <c r="F450" s="989" t="s">
        <v>1878</v>
      </c>
      <c r="G450" s="990" t="s">
        <v>1879</v>
      </c>
      <c r="H450" s="991" t="s">
        <v>1880</v>
      </c>
      <c r="I450" s="993">
        <v>6292.33</v>
      </c>
    </row>
    <row r="451" spans="1:9" x14ac:dyDescent="0.25">
      <c r="A451" s="985" t="str">
        <f>Inek2022A3[ZPD2]</f>
        <v>ZP47.09</v>
      </c>
      <c r="B451" s="985" t="str">
        <f>Inek2022A3[OPSKode]</f>
        <v>6-004.78</v>
      </c>
      <c r="C451" s="986">
        <f>Inek2022A3[Betrag2]</f>
        <v>7665.2</v>
      </c>
      <c r="D451" s="987" t="s">
        <v>1854</v>
      </c>
      <c r="E451" s="988" t="s">
        <v>1855</v>
      </c>
      <c r="F451" s="989" t="s">
        <v>1881</v>
      </c>
      <c r="G451" s="990" t="s">
        <v>1882</v>
      </c>
      <c r="H451" s="991" t="s">
        <v>1883</v>
      </c>
      <c r="I451" s="993">
        <v>7665.2</v>
      </c>
    </row>
    <row r="452" spans="1:9" x14ac:dyDescent="0.25">
      <c r="A452" s="985" t="str">
        <f>Inek2022A3[ZPD2]</f>
        <v>ZP47.10</v>
      </c>
      <c r="B452" s="985" t="str">
        <f>Inek2022A3[OPSKode]</f>
        <v>6-004.79</v>
      </c>
      <c r="C452" s="986">
        <f>Inek2022A3[Betrag2]</f>
        <v>9038.07</v>
      </c>
      <c r="D452" s="987" t="s">
        <v>1854</v>
      </c>
      <c r="E452" s="988" t="s">
        <v>1855</v>
      </c>
      <c r="F452" s="989" t="s">
        <v>1884</v>
      </c>
      <c r="G452" s="990" t="s">
        <v>1885</v>
      </c>
      <c r="H452" s="991" t="s">
        <v>1886</v>
      </c>
      <c r="I452" s="993">
        <v>9038.07</v>
      </c>
    </row>
    <row r="453" spans="1:9" x14ac:dyDescent="0.25">
      <c r="A453" s="985" t="str">
        <f>Inek2022A3[ZPD2]</f>
        <v>ZP47.11</v>
      </c>
      <c r="B453" s="985" t="str">
        <f>Inek2022A3[OPSKode]</f>
        <v>6-004.7a</v>
      </c>
      <c r="C453" s="986">
        <f>Inek2022A3[Betrag2]</f>
        <v>10410.950000000001</v>
      </c>
      <c r="D453" s="987" t="s">
        <v>1854</v>
      </c>
      <c r="E453" s="988" t="s">
        <v>1855</v>
      </c>
      <c r="F453" s="989" t="s">
        <v>1887</v>
      </c>
      <c r="G453" s="990" t="s">
        <v>1888</v>
      </c>
      <c r="H453" s="991" t="s">
        <v>1889</v>
      </c>
      <c r="I453" s="993">
        <v>10410.950000000001</v>
      </c>
    </row>
    <row r="454" spans="1:9" x14ac:dyDescent="0.25">
      <c r="A454" s="985" t="str">
        <f>Inek2022A3[ZPD2]</f>
        <v>ZP47.12</v>
      </c>
      <c r="B454" s="985" t="str">
        <f>Inek2022A3[OPSKode]</f>
        <v>6-004.7b</v>
      </c>
      <c r="C454" s="986">
        <f>Inek2022A3[Betrag2]</f>
        <v>11783.82</v>
      </c>
      <c r="D454" s="987" t="s">
        <v>1854</v>
      </c>
      <c r="E454" s="988" t="s">
        <v>1855</v>
      </c>
      <c r="F454" s="989" t="s">
        <v>1890</v>
      </c>
      <c r="G454" s="990" t="s">
        <v>1891</v>
      </c>
      <c r="H454" s="991" t="s">
        <v>1892</v>
      </c>
      <c r="I454" s="993">
        <v>11783.82</v>
      </c>
    </row>
    <row r="455" spans="1:9" x14ac:dyDescent="0.25">
      <c r="A455" s="985" t="str">
        <f>Inek2022A3[ZPD2]</f>
        <v>ZP47.13</v>
      </c>
      <c r="B455" s="985" t="str">
        <f>Inek2022A3[OPSKode]</f>
        <v>6-004.7c</v>
      </c>
      <c r="C455" s="986">
        <f>Inek2022A3[Betrag2]</f>
        <v>13156.69</v>
      </c>
      <c r="D455" s="987" t="s">
        <v>1854</v>
      </c>
      <c r="E455" s="988" t="s">
        <v>1855</v>
      </c>
      <c r="F455" s="989" t="s">
        <v>1893</v>
      </c>
      <c r="G455" s="990" t="s">
        <v>1894</v>
      </c>
      <c r="H455" s="991" t="s">
        <v>1895</v>
      </c>
      <c r="I455" s="993">
        <v>13156.69</v>
      </c>
    </row>
    <row r="456" spans="1:9" x14ac:dyDescent="0.25">
      <c r="A456" s="985" t="str">
        <f>Inek2022A3[ZPD2]</f>
        <v>ZP47.14</v>
      </c>
      <c r="B456" s="985"/>
      <c r="C456" s="986" t="s">
        <v>3359</v>
      </c>
      <c r="D456" s="987" t="s">
        <v>1854</v>
      </c>
      <c r="E456" s="988" t="s">
        <v>1855</v>
      </c>
      <c r="F456" s="989" t="s">
        <v>1896</v>
      </c>
      <c r="G456" s="990"/>
      <c r="H456" s="991" t="s">
        <v>3311</v>
      </c>
      <c r="I456" s="993"/>
    </row>
    <row r="457" spans="1:9" x14ac:dyDescent="0.25">
      <c r="A457" s="985" t="str">
        <f>Inek2022A3[ZPD2]</f>
        <v>ZP47.15</v>
      </c>
      <c r="B457" s="985" t="str">
        <f>Inek2022A3[OPSKode]</f>
        <v>6-004.7e</v>
      </c>
      <c r="C457" s="986">
        <f>Inek2022A3[Betrag2]</f>
        <v>14529.56</v>
      </c>
      <c r="D457" s="987" t="s">
        <v>1854</v>
      </c>
      <c r="E457" s="988" t="s">
        <v>1855</v>
      </c>
      <c r="F457" s="989" t="s">
        <v>3312</v>
      </c>
      <c r="G457" s="990" t="s">
        <v>3313</v>
      </c>
      <c r="H457" s="991" t="s">
        <v>3314</v>
      </c>
      <c r="I457" s="993">
        <v>14529.56</v>
      </c>
    </row>
    <row r="458" spans="1:9" x14ac:dyDescent="0.25">
      <c r="A458" s="985" t="str">
        <f>Inek2022A3[ZPD2]</f>
        <v>ZP47.16</v>
      </c>
      <c r="B458" s="985" t="str">
        <f>Inek2022A3[OPSKode]</f>
        <v>6-004.7f</v>
      </c>
      <c r="C458" s="986">
        <f>Inek2022A3[Betrag2]</f>
        <v>16360.06</v>
      </c>
      <c r="D458" s="987" t="s">
        <v>1854</v>
      </c>
      <c r="E458" s="988" t="s">
        <v>1855</v>
      </c>
      <c r="F458" s="989" t="s">
        <v>3315</v>
      </c>
      <c r="G458" s="990" t="s">
        <v>3316</v>
      </c>
      <c r="H458" s="991" t="s">
        <v>3317</v>
      </c>
      <c r="I458" s="993">
        <v>16360.06</v>
      </c>
    </row>
    <row r="459" spans="1:9" x14ac:dyDescent="0.25">
      <c r="A459" s="985" t="str">
        <f>Inek2022A3[ZPD2]</f>
        <v>ZP47.17</v>
      </c>
      <c r="B459" s="985" t="str">
        <f>Inek2022A3[OPSKode]</f>
        <v>6-004.7g</v>
      </c>
      <c r="C459" s="986">
        <f>Inek2022A3[Betrag2]</f>
        <v>19105.8</v>
      </c>
      <c r="D459" s="987" t="s">
        <v>1854</v>
      </c>
      <c r="E459" s="988" t="s">
        <v>1855</v>
      </c>
      <c r="F459" s="989" t="s">
        <v>3318</v>
      </c>
      <c r="G459" s="990" t="s">
        <v>3319</v>
      </c>
      <c r="H459" s="991" t="s">
        <v>3320</v>
      </c>
      <c r="I459" s="993">
        <v>19105.8</v>
      </c>
    </row>
    <row r="460" spans="1:9" x14ac:dyDescent="0.25">
      <c r="A460" s="985" t="str">
        <f>Inek2022A3[ZPD2]</f>
        <v>ZP47.18</v>
      </c>
      <c r="B460" s="985" t="str">
        <f>Inek2022A3[OPSKode]</f>
        <v>6-004.7h</v>
      </c>
      <c r="C460" s="986">
        <f>Inek2022A3[Betrag2]</f>
        <v>21851.55</v>
      </c>
      <c r="D460" s="987" t="s">
        <v>1854</v>
      </c>
      <c r="E460" s="988" t="s">
        <v>1855</v>
      </c>
      <c r="F460" s="989" t="s">
        <v>3321</v>
      </c>
      <c r="G460" s="990" t="s">
        <v>3322</v>
      </c>
      <c r="H460" s="991" t="s">
        <v>3323</v>
      </c>
      <c r="I460" s="993">
        <v>21851.55</v>
      </c>
    </row>
    <row r="461" spans="1:9" x14ac:dyDescent="0.25">
      <c r="A461" s="985" t="str">
        <f>Inek2022A3[ZPD2]</f>
        <v>ZP47.19</v>
      </c>
      <c r="B461" s="985" t="str">
        <f>Inek2022A3[OPSKode]</f>
        <v>6-004.7j</v>
      </c>
      <c r="C461" s="986">
        <f>Inek2022A3[Betrag2]</f>
        <v>24597.29</v>
      </c>
      <c r="D461" s="987" t="s">
        <v>1854</v>
      </c>
      <c r="E461" s="988" t="s">
        <v>1855</v>
      </c>
      <c r="F461" s="989" t="s">
        <v>3324</v>
      </c>
      <c r="G461" s="990" t="s">
        <v>3325</v>
      </c>
      <c r="H461" s="991" t="s">
        <v>3326</v>
      </c>
      <c r="I461" s="993">
        <v>24597.29</v>
      </c>
    </row>
    <row r="462" spans="1:9" x14ac:dyDescent="0.25">
      <c r="A462" s="985" t="str">
        <f>Inek2022A3[ZPD2]</f>
        <v>ZP47.20</v>
      </c>
      <c r="B462" s="985" t="str">
        <f>Inek2022A3[OPSKode]</f>
        <v>6-004.7k</v>
      </c>
      <c r="C462" s="986">
        <f>Inek2022A3[Betrag2]</f>
        <v>27343.03</v>
      </c>
      <c r="D462" s="987" t="s">
        <v>1854</v>
      </c>
      <c r="E462" s="988" t="s">
        <v>1855</v>
      </c>
      <c r="F462" s="989" t="s">
        <v>3327</v>
      </c>
      <c r="G462" s="990" t="s">
        <v>3328</v>
      </c>
      <c r="H462" s="991" t="s">
        <v>3329</v>
      </c>
      <c r="I462" s="993">
        <v>27343.03</v>
      </c>
    </row>
    <row r="463" spans="1:9" x14ac:dyDescent="0.25">
      <c r="A463" s="985" t="str">
        <f>Inek2022A3[ZPD2]</f>
        <v>ZP47.21</v>
      </c>
      <c r="B463" s="985" t="str">
        <f>Inek2022A3[OPSKode]</f>
        <v>6-004.7m</v>
      </c>
      <c r="C463" s="986">
        <f>Inek2022A3[Betrag2]</f>
        <v>30088.78</v>
      </c>
      <c r="D463" s="987" t="s">
        <v>1854</v>
      </c>
      <c r="E463" s="988" t="s">
        <v>1855</v>
      </c>
      <c r="F463" s="989" t="s">
        <v>3330</v>
      </c>
      <c r="G463" s="990" t="s">
        <v>3331</v>
      </c>
      <c r="H463" s="991" t="s">
        <v>3332</v>
      </c>
      <c r="I463" s="993">
        <v>30088.78</v>
      </c>
    </row>
    <row r="464" spans="1:9" x14ac:dyDescent="0.25">
      <c r="A464" s="985" t="str">
        <f>Inek2022A3[ZPD2]</f>
        <v>ZP47.22</v>
      </c>
      <c r="B464" s="985" t="str">
        <f>Inek2022A3[OPSKode]</f>
        <v>6-004.7n</v>
      </c>
      <c r="C464" s="986">
        <f>Inek2022A3[Betrag2]</f>
        <v>32834.519999999997</v>
      </c>
      <c r="D464" s="987" t="s">
        <v>1854</v>
      </c>
      <c r="E464" s="988" t="s">
        <v>1855</v>
      </c>
      <c r="F464" s="989" t="s">
        <v>3333</v>
      </c>
      <c r="G464" s="990" t="s">
        <v>3334</v>
      </c>
      <c r="H464" s="991" t="s">
        <v>3335</v>
      </c>
      <c r="I464" s="993">
        <v>32834.519999999997</v>
      </c>
    </row>
    <row r="465" spans="1:9" x14ac:dyDescent="0.25">
      <c r="A465" s="985" t="str">
        <f>Inek2022A3[ZPD2]</f>
        <v>ZP47.23</v>
      </c>
      <c r="B465" s="985" t="str">
        <f>Inek2022A3[OPSKode]</f>
        <v>6-004.7p</v>
      </c>
      <c r="C465" s="986">
        <f>Inek2022A3[Betrag2]</f>
        <v>35580.269999999997</v>
      </c>
      <c r="D465" s="987" t="s">
        <v>1854</v>
      </c>
      <c r="E465" s="988" t="s">
        <v>1855</v>
      </c>
      <c r="F465" s="989" t="s">
        <v>3336</v>
      </c>
      <c r="G465" s="990" t="s">
        <v>3337</v>
      </c>
      <c r="H465" s="991" t="s">
        <v>3338</v>
      </c>
      <c r="I465" s="993">
        <v>35580.269999999997</v>
      </c>
    </row>
    <row r="466" spans="1:9" x14ac:dyDescent="0.25">
      <c r="A466" s="985" t="str">
        <f>Inek2022A3[ZPD2]</f>
        <v>ZP47.24</v>
      </c>
      <c r="B466" s="985" t="str">
        <f>Inek2022A3[OPSKode]</f>
        <v>6-004.7q</v>
      </c>
      <c r="C466" s="986">
        <f>Inek2022A3[Betrag2]</f>
        <v>38326.01</v>
      </c>
      <c r="D466" s="987" t="s">
        <v>1854</v>
      </c>
      <c r="E466" s="988" t="s">
        <v>1855</v>
      </c>
      <c r="F466" s="989" t="s">
        <v>3339</v>
      </c>
      <c r="G466" s="990" t="s">
        <v>3340</v>
      </c>
      <c r="H466" s="991" t="s">
        <v>3341</v>
      </c>
      <c r="I466" s="993">
        <v>38326.01</v>
      </c>
    </row>
    <row r="467" spans="1:9" x14ac:dyDescent="0.25">
      <c r="A467" s="985" t="str">
        <f>Inek2022A3[ZPD2]</f>
        <v>ZP47.25</v>
      </c>
      <c r="B467" s="985" t="str">
        <f>Inek2022A3[OPSKode]</f>
        <v>6-004.7r</v>
      </c>
      <c r="C467" s="986">
        <f>Inek2022A3[Betrag2]</f>
        <v>41071.75</v>
      </c>
      <c r="D467" s="987" t="s">
        <v>1854</v>
      </c>
      <c r="E467" s="988" t="s">
        <v>1855</v>
      </c>
      <c r="F467" s="989" t="s">
        <v>3342</v>
      </c>
      <c r="G467" s="990" t="s">
        <v>3343</v>
      </c>
      <c r="H467" s="991" t="s">
        <v>3344</v>
      </c>
      <c r="I467" s="993">
        <v>41071.75</v>
      </c>
    </row>
    <row r="468" spans="1:9" x14ac:dyDescent="0.25">
      <c r="A468" s="985" t="str">
        <f>Inek2022A3[ZPD2]</f>
        <v>ZP47.26</v>
      </c>
      <c r="B468" s="985" t="str">
        <f>Inek2022A3[OPSKode]</f>
        <v>6-004.7s</v>
      </c>
      <c r="C468" s="986">
        <f>Inek2022A3[Betrag2]</f>
        <v>43817.5</v>
      </c>
      <c r="D468" s="987" t="s">
        <v>1854</v>
      </c>
      <c r="E468" s="988" t="s">
        <v>1855</v>
      </c>
      <c r="F468" s="989" t="s">
        <v>3345</v>
      </c>
      <c r="G468" s="990" t="s">
        <v>3346</v>
      </c>
      <c r="H468" s="991" t="s">
        <v>3347</v>
      </c>
      <c r="I468" s="993">
        <v>43817.5</v>
      </c>
    </row>
    <row r="469" spans="1:9" x14ac:dyDescent="0.25">
      <c r="A469" s="985"/>
      <c r="B469" s="985"/>
      <c r="C469" s="986"/>
      <c r="D469" s="987" t="s">
        <v>1899</v>
      </c>
      <c r="E469" s="988" t="s">
        <v>1900</v>
      </c>
      <c r="F469" s="989"/>
      <c r="G469" s="990"/>
      <c r="H469" s="991" t="s">
        <v>1901</v>
      </c>
      <c r="I469" s="992"/>
    </row>
    <row r="470" spans="1:9" x14ac:dyDescent="0.25">
      <c r="A470" s="985" t="str">
        <f>Inek2022A3[ZPD2]</f>
        <v>ZP48.01</v>
      </c>
      <c r="B470" s="985" t="str">
        <f>Inek2022A3[OPSKode]</f>
        <v>6-004.a0</v>
      </c>
      <c r="C470" s="986">
        <f>Inek2022A3[Betrag2]</f>
        <v>820.23</v>
      </c>
      <c r="D470" s="987" t="s">
        <v>1899</v>
      </c>
      <c r="E470" s="988" t="s">
        <v>1900</v>
      </c>
      <c r="F470" s="989" t="s">
        <v>1902</v>
      </c>
      <c r="G470" s="990" t="s">
        <v>1903</v>
      </c>
      <c r="H470" s="991" t="s">
        <v>1904</v>
      </c>
      <c r="I470" s="993">
        <v>820.23</v>
      </c>
    </row>
    <row r="471" spans="1:9" x14ac:dyDescent="0.25">
      <c r="A471" s="985" t="str">
        <f>Inek2022A3[ZPD2]</f>
        <v>ZP48.02</v>
      </c>
      <c r="B471" s="985" t="str">
        <f>Inek2022A3[OPSKode]</f>
        <v>6-004.a1</v>
      </c>
      <c r="C471" s="986">
        <f>Inek2022A3[Betrag2]</f>
        <v>1435.4</v>
      </c>
      <c r="D471" s="987" t="s">
        <v>1899</v>
      </c>
      <c r="E471" s="988" t="s">
        <v>1900</v>
      </c>
      <c r="F471" s="989" t="s">
        <v>1905</v>
      </c>
      <c r="G471" s="990" t="s">
        <v>1906</v>
      </c>
      <c r="H471" s="991" t="s">
        <v>1907</v>
      </c>
      <c r="I471" s="993">
        <v>1435.4</v>
      </c>
    </row>
    <row r="472" spans="1:9" x14ac:dyDescent="0.25">
      <c r="A472" s="985" t="str">
        <f>Inek2022A3[ZPD2]</f>
        <v>ZP48.03</v>
      </c>
      <c r="B472" s="985" t="str">
        <f>Inek2022A3[OPSKode]</f>
        <v>6-004.a2</v>
      </c>
      <c r="C472" s="986">
        <f>Inek2022A3[Betrag2]</f>
        <v>2050.5700000000002</v>
      </c>
      <c r="D472" s="987" t="s">
        <v>1899</v>
      </c>
      <c r="E472" s="988" t="s">
        <v>1900</v>
      </c>
      <c r="F472" s="989" t="s">
        <v>1908</v>
      </c>
      <c r="G472" s="990" t="s">
        <v>1909</v>
      </c>
      <c r="H472" s="991" t="s">
        <v>1910</v>
      </c>
      <c r="I472" s="993">
        <v>2050.5700000000002</v>
      </c>
    </row>
    <row r="473" spans="1:9" x14ac:dyDescent="0.25">
      <c r="A473" s="985" t="str">
        <f>Inek2022A3[ZPD2]</f>
        <v>ZP48.04</v>
      </c>
      <c r="B473" s="985" t="str">
        <f>Inek2022A3[OPSKode]</f>
        <v>6-004.a3</v>
      </c>
      <c r="C473" s="986">
        <f>Inek2022A3[Betrag2]</f>
        <v>2665.74</v>
      </c>
      <c r="D473" s="987" t="s">
        <v>1899</v>
      </c>
      <c r="E473" s="988" t="s">
        <v>1900</v>
      </c>
      <c r="F473" s="989" t="s">
        <v>1911</v>
      </c>
      <c r="G473" s="990" t="s">
        <v>1912</v>
      </c>
      <c r="H473" s="991" t="s">
        <v>1913</v>
      </c>
      <c r="I473" s="993">
        <v>2665.74</v>
      </c>
    </row>
    <row r="474" spans="1:9" x14ac:dyDescent="0.25">
      <c r="A474" s="985" t="str">
        <f>Inek2022A3[ZPD2]</f>
        <v>ZP48.05</v>
      </c>
      <c r="B474" s="985" t="str">
        <f>Inek2022A3[OPSKode]</f>
        <v>6-004.a4</v>
      </c>
      <c r="C474" s="986">
        <f>Inek2022A3[Betrag2]</f>
        <v>3075.85</v>
      </c>
      <c r="D474" s="987" t="s">
        <v>1899</v>
      </c>
      <c r="E474" s="988" t="s">
        <v>1900</v>
      </c>
      <c r="F474" s="989" t="s">
        <v>1914</v>
      </c>
      <c r="G474" s="990" t="s">
        <v>1915</v>
      </c>
      <c r="H474" s="991" t="s">
        <v>1916</v>
      </c>
      <c r="I474" s="993">
        <v>3075.85</v>
      </c>
    </row>
    <row r="475" spans="1:9" x14ac:dyDescent="0.25">
      <c r="A475" s="985" t="str">
        <f>Inek2022A3[ZPD2]</f>
        <v>ZP48.06</v>
      </c>
      <c r="B475" s="985" t="str">
        <f>Inek2022A3[OPSKode]</f>
        <v>6-004.a5</v>
      </c>
      <c r="C475" s="986">
        <f>Inek2022A3[Betrag2]</f>
        <v>3691.02</v>
      </c>
      <c r="D475" s="987" t="s">
        <v>1899</v>
      </c>
      <c r="E475" s="988" t="s">
        <v>1900</v>
      </c>
      <c r="F475" s="989" t="s">
        <v>1917</v>
      </c>
      <c r="G475" s="990" t="s">
        <v>1918</v>
      </c>
      <c r="H475" s="991" t="s">
        <v>1919</v>
      </c>
      <c r="I475" s="993">
        <v>3691.02</v>
      </c>
    </row>
    <row r="476" spans="1:9" x14ac:dyDescent="0.25">
      <c r="A476" s="985" t="str">
        <f>Inek2022A3[ZPD2]</f>
        <v>ZP48.07</v>
      </c>
      <c r="B476" s="985" t="str">
        <f>Inek2022A3[OPSKode]</f>
        <v>6-004.a6</v>
      </c>
      <c r="C476" s="986">
        <f>Inek2022A3[Betrag2]</f>
        <v>4306.1899999999996</v>
      </c>
      <c r="D476" s="987" t="s">
        <v>1899</v>
      </c>
      <c r="E476" s="988" t="s">
        <v>1900</v>
      </c>
      <c r="F476" s="989" t="s">
        <v>1920</v>
      </c>
      <c r="G476" s="990" t="s">
        <v>1921</v>
      </c>
      <c r="H476" s="991" t="s">
        <v>1922</v>
      </c>
      <c r="I476" s="993">
        <v>4306.1899999999996</v>
      </c>
    </row>
    <row r="477" spans="1:9" x14ac:dyDescent="0.25">
      <c r="A477" s="985" t="str">
        <f>Inek2022A3[ZPD2]</f>
        <v>ZP48.08</v>
      </c>
      <c r="B477" s="985" t="str">
        <f>Inek2022A3[OPSKode]</f>
        <v>6-004.a7</v>
      </c>
      <c r="C477" s="986">
        <f>Inek2022A3[Betrag2]</f>
        <v>4921.3599999999997</v>
      </c>
      <c r="D477" s="987" t="s">
        <v>1899</v>
      </c>
      <c r="E477" s="988" t="s">
        <v>1900</v>
      </c>
      <c r="F477" s="989" t="s">
        <v>1923</v>
      </c>
      <c r="G477" s="990" t="s">
        <v>1924</v>
      </c>
      <c r="H477" s="991" t="s">
        <v>1925</v>
      </c>
      <c r="I477" s="993">
        <v>4921.3599999999997</v>
      </c>
    </row>
    <row r="478" spans="1:9" x14ac:dyDescent="0.25">
      <c r="A478" s="985" t="str">
        <f>Inek2022A3[ZPD2]</f>
        <v>ZP48.09</v>
      </c>
      <c r="B478" s="985" t="str">
        <f>Inek2022A3[OPSKode]</f>
        <v>6-004.a8</v>
      </c>
      <c r="C478" s="986">
        <f>Inek2022A3[Betrag2]</f>
        <v>5536.53</v>
      </c>
      <c r="D478" s="987" t="s">
        <v>1899</v>
      </c>
      <c r="E478" s="988" t="s">
        <v>1900</v>
      </c>
      <c r="F478" s="989" t="s">
        <v>1926</v>
      </c>
      <c r="G478" s="990" t="s">
        <v>1927</v>
      </c>
      <c r="H478" s="991" t="s">
        <v>1928</v>
      </c>
      <c r="I478" s="993">
        <v>5536.53</v>
      </c>
    </row>
    <row r="479" spans="1:9" x14ac:dyDescent="0.25">
      <c r="A479" s="985" t="str">
        <f>Inek2022A3[ZPD2]</f>
        <v>ZP48.10</v>
      </c>
      <c r="B479" s="985" t="str">
        <f>Inek2022A3[OPSKode]</f>
        <v>6-004.a9</v>
      </c>
      <c r="C479" s="986">
        <f>Inek2022A3[Betrag2]</f>
        <v>6151.71</v>
      </c>
      <c r="D479" s="987" t="s">
        <v>1899</v>
      </c>
      <c r="E479" s="988" t="s">
        <v>1900</v>
      </c>
      <c r="F479" s="989" t="s">
        <v>1929</v>
      </c>
      <c r="G479" s="990" t="s">
        <v>1930</v>
      </c>
      <c r="H479" s="991" t="s">
        <v>1931</v>
      </c>
      <c r="I479" s="993">
        <v>6151.71</v>
      </c>
    </row>
    <row r="480" spans="1:9" x14ac:dyDescent="0.25">
      <c r="A480" s="985" t="str">
        <f>Inek2022A3[ZPD2]</f>
        <v>ZP48.11</v>
      </c>
      <c r="B480" s="985" t="str">
        <f>Inek2022A3[OPSKode]</f>
        <v>6-004.aa</v>
      </c>
      <c r="C480" s="986">
        <f>Inek2022A3[Betrag2]</f>
        <v>6766.88</v>
      </c>
      <c r="D480" s="987" t="s">
        <v>1899</v>
      </c>
      <c r="E480" s="988" t="s">
        <v>1900</v>
      </c>
      <c r="F480" s="989" t="s">
        <v>1932</v>
      </c>
      <c r="G480" s="990" t="s">
        <v>1933</v>
      </c>
      <c r="H480" s="991" t="s">
        <v>1934</v>
      </c>
      <c r="I480" s="993">
        <v>6766.88</v>
      </c>
    </row>
    <row r="481" spans="1:9" x14ac:dyDescent="0.25">
      <c r="A481" s="985" t="str">
        <f>Inek2022A3[ZPD2]</f>
        <v>ZP48.12</v>
      </c>
      <c r="B481" s="985" t="str">
        <f>Inek2022A3[OPSKode]</f>
        <v>6-004.ab</v>
      </c>
      <c r="C481" s="986">
        <f>Inek2022A3[Betrag2]</f>
        <v>7382.05</v>
      </c>
      <c r="D481" s="987" t="s">
        <v>1899</v>
      </c>
      <c r="E481" s="988" t="s">
        <v>1900</v>
      </c>
      <c r="F481" s="989" t="s">
        <v>1935</v>
      </c>
      <c r="G481" s="990" t="s">
        <v>1936</v>
      </c>
      <c r="H481" s="991" t="s">
        <v>1937</v>
      </c>
      <c r="I481" s="993">
        <v>7382.05</v>
      </c>
    </row>
    <row r="482" spans="1:9" x14ac:dyDescent="0.25">
      <c r="A482" s="985" t="str">
        <f>Inek2022A3[ZPD2]</f>
        <v>ZP48.13</v>
      </c>
      <c r="B482" s="985" t="str">
        <f>Inek2022A3[OPSKode]</f>
        <v>6-004.ac</v>
      </c>
      <c r="C482" s="986">
        <f>Inek2022A3[Betrag2]</f>
        <v>7997.22</v>
      </c>
      <c r="D482" s="987" t="s">
        <v>1899</v>
      </c>
      <c r="E482" s="988" t="s">
        <v>1900</v>
      </c>
      <c r="F482" s="989" t="s">
        <v>1938</v>
      </c>
      <c r="G482" s="990" t="s">
        <v>1939</v>
      </c>
      <c r="H482" s="991" t="s">
        <v>1940</v>
      </c>
      <c r="I482" s="993">
        <v>7997.22</v>
      </c>
    </row>
    <row r="483" spans="1:9" x14ac:dyDescent="0.25">
      <c r="A483" s="985" t="str">
        <f>Inek2022A3[ZPD2]</f>
        <v>ZP48.14</v>
      </c>
      <c r="B483" s="985" t="str">
        <f>Inek2022A3[OPSKode]</f>
        <v>6-004.ad</v>
      </c>
      <c r="C483" s="986">
        <f>Inek2022A3[Betrag2]</f>
        <v>8612.39</v>
      </c>
      <c r="D483" s="987" t="s">
        <v>1899</v>
      </c>
      <c r="E483" s="988" t="s">
        <v>1900</v>
      </c>
      <c r="F483" s="989" t="s">
        <v>1941</v>
      </c>
      <c r="G483" s="990" t="s">
        <v>1942</v>
      </c>
      <c r="H483" s="991" t="s">
        <v>1943</v>
      </c>
      <c r="I483" s="993">
        <v>8612.39</v>
      </c>
    </row>
    <row r="484" spans="1:9" x14ac:dyDescent="0.25">
      <c r="A484" s="985" t="str">
        <f>Inek2022A3[ZPD2]</f>
        <v>ZP48.15</v>
      </c>
      <c r="B484" s="985" t="str">
        <f>Inek2022A3[OPSKode]</f>
        <v>6-004.ae</v>
      </c>
      <c r="C484" s="986">
        <f>Inek2022A3[Betrag2]</f>
        <v>9842.73</v>
      </c>
      <c r="D484" s="987" t="s">
        <v>1899</v>
      </c>
      <c r="E484" s="988" t="s">
        <v>1900</v>
      </c>
      <c r="F484" s="989" t="s">
        <v>1944</v>
      </c>
      <c r="G484" s="990" t="s">
        <v>1945</v>
      </c>
      <c r="H484" s="991" t="s">
        <v>1946</v>
      </c>
      <c r="I484" s="993">
        <v>9842.73</v>
      </c>
    </row>
    <row r="485" spans="1:9" x14ac:dyDescent="0.25">
      <c r="A485" s="985" t="str">
        <f>Inek2022A3[ZPD2]</f>
        <v>ZP48.16</v>
      </c>
      <c r="B485" s="985" t="str">
        <f>Inek2022A3[OPSKode]</f>
        <v>6-004.af</v>
      </c>
      <c r="C485" s="986">
        <f>Inek2022A3[Betrag2]</f>
        <v>11073.07</v>
      </c>
      <c r="D485" s="987" t="s">
        <v>1899</v>
      </c>
      <c r="E485" s="988" t="s">
        <v>1900</v>
      </c>
      <c r="F485" s="989" t="s">
        <v>1947</v>
      </c>
      <c r="G485" s="990" t="s">
        <v>1948</v>
      </c>
      <c r="H485" s="991" t="s">
        <v>1949</v>
      </c>
      <c r="I485" s="993">
        <v>11073.07</v>
      </c>
    </row>
    <row r="486" spans="1:9" x14ac:dyDescent="0.25">
      <c r="A486" s="985" t="str">
        <f>Inek2022A3[ZPD2]</f>
        <v>ZP48.17</v>
      </c>
      <c r="B486" s="985" t="str">
        <f>Inek2022A3[OPSKode]</f>
        <v>6-004.ag</v>
      </c>
      <c r="C486" s="986">
        <f>Inek2022A3[Betrag2]</f>
        <v>12303.41</v>
      </c>
      <c r="D486" s="987" t="s">
        <v>1899</v>
      </c>
      <c r="E486" s="988" t="s">
        <v>1900</v>
      </c>
      <c r="F486" s="989" t="s">
        <v>1950</v>
      </c>
      <c r="G486" s="990" t="s">
        <v>1951</v>
      </c>
      <c r="H486" s="991" t="s">
        <v>1952</v>
      </c>
      <c r="I486" s="993">
        <v>12303.41</v>
      </c>
    </row>
    <row r="487" spans="1:9" x14ac:dyDescent="0.25">
      <c r="A487" s="985" t="str">
        <f>Inek2022A3[ZPD2]</f>
        <v>ZP48.18</v>
      </c>
      <c r="B487" s="985" t="str">
        <f>Inek2022A3[OPSKode]</f>
        <v>6-004.ah</v>
      </c>
      <c r="C487" s="986">
        <f>Inek2022A3[Betrag2]</f>
        <v>13533.75</v>
      </c>
      <c r="D487" s="987" t="s">
        <v>1899</v>
      </c>
      <c r="E487" s="988" t="s">
        <v>1900</v>
      </c>
      <c r="F487" s="989" t="s">
        <v>1953</v>
      </c>
      <c r="G487" s="990" t="s">
        <v>1954</v>
      </c>
      <c r="H487" s="991" t="s">
        <v>1955</v>
      </c>
      <c r="I487" s="993">
        <v>13533.75</v>
      </c>
    </row>
    <row r="488" spans="1:9" x14ac:dyDescent="0.25">
      <c r="A488" s="985" t="str">
        <f>Inek2022A3[ZPD2]</f>
        <v>ZP48.19</v>
      </c>
      <c r="B488" s="985"/>
      <c r="C488" s="986" t="s">
        <v>3360</v>
      </c>
      <c r="D488" s="987" t="s">
        <v>1899</v>
      </c>
      <c r="E488" s="988" t="s">
        <v>1900</v>
      </c>
      <c r="F488" s="989" t="s">
        <v>1957</v>
      </c>
      <c r="G488" s="990"/>
      <c r="H488" s="991" t="s">
        <v>1958</v>
      </c>
      <c r="I488" s="993"/>
    </row>
    <row r="489" spans="1:9" x14ac:dyDescent="0.25">
      <c r="A489" s="985" t="str">
        <f>Inek2022A3[ZPD2]</f>
        <v>ZP48.20</v>
      </c>
      <c r="B489" s="985" t="str">
        <f>Inek2022A3[OPSKode]</f>
        <v>6-004.ak</v>
      </c>
      <c r="C489" s="986">
        <f>Inek2022A3[Betrag2]</f>
        <v>15584.32</v>
      </c>
      <c r="D489" s="987" t="s">
        <v>1899</v>
      </c>
      <c r="E489" s="988" t="s">
        <v>1900</v>
      </c>
      <c r="F489" s="989" t="s">
        <v>1959</v>
      </c>
      <c r="G489" s="990" t="s">
        <v>1960</v>
      </c>
      <c r="H489" s="991" t="s">
        <v>1961</v>
      </c>
      <c r="I489" s="993">
        <v>15584.32</v>
      </c>
    </row>
    <row r="490" spans="1:9" x14ac:dyDescent="0.25">
      <c r="A490" s="985" t="str">
        <f>Inek2022A3[ZPD2]</f>
        <v>ZP48.21</v>
      </c>
      <c r="B490" s="985" t="str">
        <f>Inek2022A3[OPSKode]</f>
        <v>6-004.am</v>
      </c>
      <c r="C490" s="986">
        <f>Inek2022A3[Betrag2]</f>
        <v>18045</v>
      </c>
      <c r="D490" s="987" t="s">
        <v>1899</v>
      </c>
      <c r="E490" s="988" t="s">
        <v>1900</v>
      </c>
      <c r="F490" s="989" t="s">
        <v>1962</v>
      </c>
      <c r="G490" s="990" t="s">
        <v>1963</v>
      </c>
      <c r="H490" s="991" t="s">
        <v>1964</v>
      </c>
      <c r="I490" s="993">
        <v>18045</v>
      </c>
    </row>
    <row r="491" spans="1:9" x14ac:dyDescent="0.25">
      <c r="A491" s="985" t="str">
        <f>Inek2022A3[ZPD2]</f>
        <v>ZP48.22</v>
      </c>
      <c r="B491" s="985" t="str">
        <f>Inek2022A3[OPSKode]</f>
        <v>6-004.an</v>
      </c>
      <c r="C491" s="986">
        <f>Inek2022A3[Betrag2]</f>
        <v>20505.689999999999</v>
      </c>
      <c r="D491" s="987" t="s">
        <v>1899</v>
      </c>
      <c r="E491" s="988" t="s">
        <v>1900</v>
      </c>
      <c r="F491" s="989" t="s">
        <v>1965</v>
      </c>
      <c r="G491" s="990" t="s">
        <v>1966</v>
      </c>
      <c r="H491" s="991" t="s">
        <v>1967</v>
      </c>
      <c r="I491" s="993">
        <v>20505.689999999999</v>
      </c>
    </row>
    <row r="492" spans="1:9" x14ac:dyDescent="0.25">
      <c r="A492" s="985" t="str">
        <f>Inek2022A3[ZPD2]</f>
        <v>ZP48.23</v>
      </c>
      <c r="B492" s="985" t="str">
        <f>Inek2022A3[OPSKode]</f>
        <v>6-004.ap</v>
      </c>
      <c r="C492" s="986">
        <f>Inek2022A3[Betrag2]</f>
        <v>22966.37</v>
      </c>
      <c r="D492" s="987" t="s">
        <v>1899</v>
      </c>
      <c r="E492" s="988" t="s">
        <v>1900</v>
      </c>
      <c r="F492" s="989" t="s">
        <v>1968</v>
      </c>
      <c r="G492" s="990" t="s">
        <v>1969</v>
      </c>
      <c r="H492" s="991" t="s">
        <v>1970</v>
      </c>
      <c r="I492" s="993">
        <v>22966.37</v>
      </c>
    </row>
    <row r="493" spans="1:9" x14ac:dyDescent="0.25">
      <c r="A493" s="985" t="str">
        <f>Inek2022A3[ZPD2]</f>
        <v>ZP48.24</v>
      </c>
      <c r="B493" s="985" t="str">
        <f>Inek2022A3[OPSKode]</f>
        <v>6-004.aq</v>
      </c>
      <c r="C493" s="986">
        <f>Inek2022A3[Betrag2]</f>
        <v>26247.279999999999</v>
      </c>
      <c r="D493" s="987" t="s">
        <v>1899</v>
      </c>
      <c r="E493" s="988" t="s">
        <v>1900</v>
      </c>
      <c r="F493" s="989" t="s">
        <v>1971</v>
      </c>
      <c r="G493" s="990" t="s">
        <v>1972</v>
      </c>
      <c r="H493" s="991" t="s">
        <v>1973</v>
      </c>
      <c r="I493" s="993">
        <v>26247.279999999999</v>
      </c>
    </row>
    <row r="494" spans="1:9" x14ac:dyDescent="0.25">
      <c r="A494" s="985" t="str">
        <f>Inek2022A3[ZPD2]</f>
        <v>ZP48.25</v>
      </c>
      <c r="B494" s="985" t="str">
        <f>Inek2022A3[OPSKode]</f>
        <v>6-004.ar</v>
      </c>
      <c r="C494" s="986">
        <f>Inek2022A3[Betrag2]</f>
        <v>31168.639999999999</v>
      </c>
      <c r="D494" s="987" t="s">
        <v>1899</v>
      </c>
      <c r="E494" s="988" t="s">
        <v>1900</v>
      </c>
      <c r="F494" s="989" t="s">
        <v>1974</v>
      </c>
      <c r="G494" s="990" t="s">
        <v>1975</v>
      </c>
      <c r="H494" s="991" t="s">
        <v>1976</v>
      </c>
      <c r="I494" s="993">
        <v>31168.639999999999</v>
      </c>
    </row>
    <row r="495" spans="1:9" x14ac:dyDescent="0.25">
      <c r="A495" s="985" t="str">
        <f>Inek2022A3[ZPD2]</f>
        <v>ZP48.26</v>
      </c>
      <c r="B495" s="985" t="str">
        <f>Inek2022A3[OPSKode]</f>
        <v>6-004.as</v>
      </c>
      <c r="C495" s="986">
        <f>Inek2022A3[Betrag2]</f>
        <v>36090.01</v>
      </c>
      <c r="D495" s="987" t="s">
        <v>1899</v>
      </c>
      <c r="E495" s="988" t="s">
        <v>1900</v>
      </c>
      <c r="F495" s="989" t="s">
        <v>1977</v>
      </c>
      <c r="G495" s="990" t="s">
        <v>1978</v>
      </c>
      <c r="H495" s="991" t="s">
        <v>1979</v>
      </c>
      <c r="I495" s="993">
        <v>36090.01</v>
      </c>
    </row>
    <row r="496" spans="1:9" x14ac:dyDescent="0.25">
      <c r="A496" s="985" t="str">
        <f>Inek2022A3[ZPD2]</f>
        <v>ZP48.27</v>
      </c>
      <c r="B496" s="985" t="str">
        <f>Inek2022A3[OPSKode]</f>
        <v>6-004.at</v>
      </c>
      <c r="C496" s="986">
        <f>Inek2022A3[Betrag2]</f>
        <v>42651.82</v>
      </c>
      <c r="D496" s="987" t="s">
        <v>1899</v>
      </c>
      <c r="E496" s="988" t="s">
        <v>1900</v>
      </c>
      <c r="F496" s="989" t="s">
        <v>1980</v>
      </c>
      <c r="G496" s="990" t="s">
        <v>1981</v>
      </c>
      <c r="H496" s="991" t="s">
        <v>1982</v>
      </c>
      <c r="I496" s="993">
        <v>42651.82</v>
      </c>
    </row>
    <row r="497" spans="1:9" x14ac:dyDescent="0.25">
      <c r="A497" s="985" t="str">
        <f>Inek2022A3[ZPD2]</f>
        <v>ZP48.28</v>
      </c>
      <c r="B497" s="985" t="str">
        <f>Inek2022A3[OPSKode]</f>
        <v>6-004.au</v>
      </c>
      <c r="C497" s="986">
        <f>Inek2022A3[Betrag2]</f>
        <v>52494.55</v>
      </c>
      <c r="D497" s="987" t="s">
        <v>1899</v>
      </c>
      <c r="E497" s="988" t="s">
        <v>1900</v>
      </c>
      <c r="F497" s="989" t="s">
        <v>1983</v>
      </c>
      <c r="G497" s="990" t="s">
        <v>1984</v>
      </c>
      <c r="H497" s="991" t="s">
        <v>1985</v>
      </c>
      <c r="I497" s="993">
        <v>52494.55</v>
      </c>
    </row>
    <row r="498" spans="1:9" x14ac:dyDescent="0.25">
      <c r="A498" s="985" t="str">
        <f>Inek2022A3[ZPD2]</f>
        <v>ZP48.29</v>
      </c>
      <c r="B498" s="985" t="str">
        <f>Inek2022A3[OPSKode]</f>
        <v>6-004.av</v>
      </c>
      <c r="C498" s="986">
        <f>Inek2022A3[Betrag2]</f>
        <v>62337.279999999999</v>
      </c>
      <c r="D498" s="987" t="s">
        <v>1899</v>
      </c>
      <c r="E498" s="988" t="s">
        <v>1900</v>
      </c>
      <c r="F498" s="989" t="s">
        <v>1986</v>
      </c>
      <c r="G498" s="990" t="s">
        <v>1987</v>
      </c>
      <c r="H498" s="991" t="s">
        <v>1988</v>
      </c>
      <c r="I498" s="993">
        <v>62337.279999999999</v>
      </c>
    </row>
    <row r="499" spans="1:9" x14ac:dyDescent="0.25">
      <c r="A499" s="985"/>
      <c r="B499" s="985"/>
      <c r="C499" s="986"/>
      <c r="D499" s="987" t="s">
        <v>2113</v>
      </c>
      <c r="E499" s="988" t="s">
        <v>2114</v>
      </c>
      <c r="F499" s="989"/>
      <c r="G499" s="990"/>
      <c r="H499" s="991" t="s">
        <v>2115</v>
      </c>
      <c r="I499" s="992"/>
    </row>
    <row r="500" spans="1:9" x14ac:dyDescent="0.25">
      <c r="A500" s="985" t="str">
        <f>Inek2022A3[ZPD2]</f>
        <v>ZP53.01</v>
      </c>
      <c r="B500" s="985" t="str">
        <f>Inek2022A3[OPSKode]</f>
        <v>6-002.4c</v>
      </c>
      <c r="C500" s="986">
        <f>Inek2022A3[Betrag2]</f>
        <v>87.42</v>
      </c>
      <c r="D500" s="987" t="s">
        <v>2113</v>
      </c>
      <c r="E500" s="988" t="s">
        <v>2114</v>
      </c>
      <c r="F500" s="989" t="s">
        <v>2116</v>
      </c>
      <c r="G500" s="990" t="s">
        <v>2117</v>
      </c>
      <c r="H500" s="991" t="s">
        <v>2118</v>
      </c>
      <c r="I500" s="993">
        <v>87.42</v>
      </c>
    </row>
    <row r="501" spans="1:9" x14ac:dyDescent="0.25">
      <c r="A501" s="985" t="str">
        <f>Inek2022A3[ZPD2]</f>
        <v>ZP53.02</v>
      </c>
      <c r="B501" s="985" t="str">
        <f>Inek2022A3[OPSKode]</f>
        <v>6-002.4d</v>
      </c>
      <c r="C501" s="986">
        <f>Inek2022A3[Betrag2]</f>
        <v>113.64</v>
      </c>
      <c r="D501" s="987" t="s">
        <v>2113</v>
      </c>
      <c r="E501" s="988" t="s">
        <v>2114</v>
      </c>
      <c r="F501" s="989" t="s">
        <v>2119</v>
      </c>
      <c r="G501" s="990" t="s">
        <v>2120</v>
      </c>
      <c r="H501" s="991" t="s">
        <v>2121</v>
      </c>
      <c r="I501" s="993">
        <v>113.64</v>
      </c>
    </row>
    <row r="502" spans="1:9" x14ac:dyDescent="0.25">
      <c r="A502" s="985" t="str">
        <f>Inek2022A3[ZPD2]</f>
        <v>ZP53.03</v>
      </c>
      <c r="B502" s="985" t="str">
        <f>Inek2022A3[OPSKode]</f>
        <v>6-002.4e</v>
      </c>
      <c r="C502" s="986">
        <f>Inek2022A3[Betrag2]</f>
        <v>139.87</v>
      </c>
      <c r="D502" s="987" t="s">
        <v>2113</v>
      </c>
      <c r="E502" s="988" t="s">
        <v>2114</v>
      </c>
      <c r="F502" s="989" t="s">
        <v>2122</v>
      </c>
      <c r="G502" s="990" t="s">
        <v>2123</v>
      </c>
      <c r="H502" s="991" t="s">
        <v>2124</v>
      </c>
      <c r="I502" s="993">
        <v>139.87</v>
      </c>
    </row>
    <row r="503" spans="1:9" x14ac:dyDescent="0.25">
      <c r="A503" s="985" t="str">
        <f>Inek2022A3[ZPD2]</f>
        <v>ZP53.04</v>
      </c>
      <c r="B503" s="985" t="str">
        <f>Inek2022A3[OPSKode]</f>
        <v>6-002.4f</v>
      </c>
      <c r="C503" s="986">
        <f>Inek2022A3[Betrag2]</f>
        <v>166.09</v>
      </c>
      <c r="D503" s="987" t="s">
        <v>2113</v>
      </c>
      <c r="E503" s="988" t="s">
        <v>2114</v>
      </c>
      <c r="F503" s="989" t="s">
        <v>2125</v>
      </c>
      <c r="G503" s="990" t="s">
        <v>2126</v>
      </c>
      <c r="H503" s="991" t="s">
        <v>2127</v>
      </c>
      <c r="I503" s="993">
        <v>166.09</v>
      </c>
    </row>
    <row r="504" spans="1:9" x14ac:dyDescent="0.25">
      <c r="A504" s="985" t="str">
        <f>Inek2022A3[ZPD2]</f>
        <v>ZP53.05</v>
      </c>
      <c r="B504" s="985" t="str">
        <f>Inek2022A3[OPSKode]</f>
        <v>6-002.4g</v>
      </c>
      <c r="C504" s="986">
        <f>Inek2022A3[Betrag2]</f>
        <v>192.32</v>
      </c>
      <c r="D504" s="987" t="s">
        <v>2113</v>
      </c>
      <c r="E504" s="988" t="s">
        <v>2114</v>
      </c>
      <c r="F504" s="989" t="s">
        <v>2128</v>
      </c>
      <c r="G504" s="990" t="s">
        <v>2129</v>
      </c>
      <c r="H504" s="991" t="s">
        <v>2130</v>
      </c>
      <c r="I504" s="993">
        <v>192.32</v>
      </c>
    </row>
    <row r="505" spans="1:9" x14ac:dyDescent="0.25">
      <c r="A505" s="985"/>
      <c r="B505" s="985"/>
      <c r="C505" s="986"/>
      <c r="D505" s="987" t="s">
        <v>2131</v>
      </c>
      <c r="E505" s="988" t="s">
        <v>2132</v>
      </c>
      <c r="F505" s="989"/>
      <c r="G505" s="990"/>
      <c r="H505" s="991" t="s">
        <v>2133</v>
      </c>
      <c r="I505" s="992"/>
    </row>
    <row r="506" spans="1:9" x14ac:dyDescent="0.25">
      <c r="A506" s="985" t="str">
        <f>Inek2022A3[ZPD2]</f>
        <v>ZP54.01</v>
      </c>
      <c r="B506" s="985" t="str">
        <f>Inek2022A3[OPSKode]</f>
        <v>6-005.b0</v>
      </c>
      <c r="C506" s="986">
        <f>Inek2022A3[Betrag2]</f>
        <v>778.25</v>
      </c>
      <c r="D506" s="987" t="s">
        <v>2131</v>
      </c>
      <c r="E506" s="988" t="s">
        <v>2132</v>
      </c>
      <c r="F506" s="989" t="s">
        <v>2134</v>
      </c>
      <c r="G506" s="990" t="s">
        <v>2135</v>
      </c>
      <c r="H506" s="991" t="s">
        <v>2136</v>
      </c>
      <c r="I506" s="993">
        <v>778.25</v>
      </c>
    </row>
    <row r="507" spans="1:9" x14ac:dyDescent="0.25">
      <c r="A507" s="985" t="str">
        <f>Inek2022A3[ZPD2]</f>
        <v>ZP54.02</v>
      </c>
      <c r="B507" s="985" t="str">
        <f>Inek2022A3[OPSKode]</f>
        <v>6-005.b1</v>
      </c>
      <c r="C507" s="986">
        <f>Inek2022A3[Betrag2]</f>
        <v>1361.94</v>
      </c>
      <c r="D507" s="987" t="s">
        <v>2131</v>
      </c>
      <c r="E507" s="988" t="s">
        <v>2132</v>
      </c>
      <c r="F507" s="989" t="s">
        <v>2137</v>
      </c>
      <c r="G507" s="990" t="s">
        <v>2138</v>
      </c>
      <c r="H507" s="991" t="s">
        <v>2139</v>
      </c>
      <c r="I507" s="993">
        <v>1361.94</v>
      </c>
    </row>
    <row r="508" spans="1:9" x14ac:dyDescent="0.25">
      <c r="A508" s="985" t="str">
        <f>Inek2022A3[ZPD2]</f>
        <v>ZP54.03</v>
      </c>
      <c r="B508" s="985" t="str">
        <f>Inek2022A3[OPSKode]</f>
        <v>6-005.b2</v>
      </c>
      <c r="C508" s="986">
        <f>Inek2022A3[Betrag2]</f>
        <v>1945.63</v>
      </c>
      <c r="D508" s="987" t="s">
        <v>2131</v>
      </c>
      <c r="E508" s="988" t="s">
        <v>2132</v>
      </c>
      <c r="F508" s="989" t="s">
        <v>2140</v>
      </c>
      <c r="G508" s="990" t="s">
        <v>2141</v>
      </c>
      <c r="H508" s="991" t="s">
        <v>2142</v>
      </c>
      <c r="I508" s="993">
        <v>1945.63</v>
      </c>
    </row>
    <row r="509" spans="1:9" x14ac:dyDescent="0.25">
      <c r="A509" s="985" t="str">
        <f>Inek2022A3[ZPD2]</f>
        <v>ZP54.04</v>
      </c>
      <c r="B509" s="985" t="str">
        <f>Inek2022A3[OPSKode]</f>
        <v>6-005.b3</v>
      </c>
      <c r="C509" s="986">
        <f>Inek2022A3[Betrag2]</f>
        <v>2529.3200000000002</v>
      </c>
      <c r="D509" s="987" t="s">
        <v>2131</v>
      </c>
      <c r="E509" s="988" t="s">
        <v>2132</v>
      </c>
      <c r="F509" s="989" t="s">
        <v>2143</v>
      </c>
      <c r="G509" s="990" t="s">
        <v>2144</v>
      </c>
      <c r="H509" s="991" t="s">
        <v>2145</v>
      </c>
      <c r="I509" s="993">
        <v>2529.3200000000002</v>
      </c>
    </row>
    <row r="510" spans="1:9" x14ac:dyDescent="0.25">
      <c r="A510" s="985" t="str">
        <f>Inek2022A3[ZPD2]</f>
        <v>ZP54.05</v>
      </c>
      <c r="B510" s="985" t="str">
        <f>Inek2022A3[OPSKode]</f>
        <v>6-005.b4</v>
      </c>
      <c r="C510" s="986">
        <f>Inek2022A3[Betrag2]</f>
        <v>3113.01</v>
      </c>
      <c r="D510" s="987" t="s">
        <v>2131</v>
      </c>
      <c r="E510" s="988" t="s">
        <v>2132</v>
      </c>
      <c r="F510" s="989" t="s">
        <v>2146</v>
      </c>
      <c r="G510" s="990" t="s">
        <v>2147</v>
      </c>
      <c r="H510" s="991" t="s">
        <v>2148</v>
      </c>
      <c r="I510" s="993">
        <v>3113.01</v>
      </c>
    </row>
    <row r="511" spans="1:9" x14ac:dyDescent="0.25">
      <c r="A511" s="985" t="str">
        <f>Inek2022A3[ZPD2]</f>
        <v>ZP54.06</v>
      </c>
      <c r="B511" s="985" t="str">
        <f>Inek2022A3[OPSKode]</f>
        <v>6-005.b5</v>
      </c>
      <c r="C511" s="986">
        <f>Inek2022A3[Betrag2]</f>
        <v>3696.7</v>
      </c>
      <c r="D511" s="987" t="s">
        <v>2131</v>
      </c>
      <c r="E511" s="988" t="s">
        <v>2132</v>
      </c>
      <c r="F511" s="989" t="s">
        <v>2149</v>
      </c>
      <c r="G511" s="990" t="s">
        <v>2150</v>
      </c>
      <c r="H511" s="991" t="s">
        <v>2151</v>
      </c>
      <c r="I511" s="993">
        <v>3696.7</v>
      </c>
    </row>
    <row r="512" spans="1:9" x14ac:dyDescent="0.25">
      <c r="A512" s="985" t="str">
        <f>Inek2022A3[ZPD2]</f>
        <v>ZP54.07</v>
      </c>
      <c r="B512" s="985" t="str">
        <f>Inek2022A3[OPSKode]</f>
        <v>6-005.b6</v>
      </c>
      <c r="C512" s="986">
        <f>Inek2022A3[Betrag2]</f>
        <v>4280.3900000000003</v>
      </c>
      <c r="D512" s="987" t="s">
        <v>2131</v>
      </c>
      <c r="E512" s="988" t="s">
        <v>2132</v>
      </c>
      <c r="F512" s="989" t="s">
        <v>2152</v>
      </c>
      <c r="G512" s="990" t="s">
        <v>2153</v>
      </c>
      <c r="H512" s="991" t="s">
        <v>2154</v>
      </c>
      <c r="I512" s="993">
        <v>4280.3900000000003</v>
      </c>
    </row>
    <row r="513" spans="1:9" x14ac:dyDescent="0.25">
      <c r="A513" s="985" t="str">
        <f>Inek2022A3[ZPD2]</f>
        <v>ZP54.08</v>
      </c>
      <c r="B513" s="985" t="str">
        <f>Inek2022A3[OPSKode]</f>
        <v>6-005.b7</v>
      </c>
      <c r="C513" s="986">
        <f>Inek2022A3[Betrag2]</f>
        <v>4864.08</v>
      </c>
      <c r="D513" s="987" t="s">
        <v>2131</v>
      </c>
      <c r="E513" s="988" t="s">
        <v>2132</v>
      </c>
      <c r="F513" s="989" t="s">
        <v>2155</v>
      </c>
      <c r="G513" s="990" t="s">
        <v>2156</v>
      </c>
      <c r="H513" s="991" t="s">
        <v>2157</v>
      </c>
      <c r="I513" s="993">
        <v>4864.08</v>
      </c>
    </row>
    <row r="514" spans="1:9" x14ac:dyDescent="0.25">
      <c r="A514" s="985" t="str">
        <f>Inek2022A3[ZPD2]</f>
        <v>ZP54.09</v>
      </c>
      <c r="B514" s="985" t="str">
        <f>Inek2022A3[OPSKode]</f>
        <v>6-005.b8</v>
      </c>
      <c r="C514" s="986">
        <f>Inek2022A3[Betrag2]</f>
        <v>5447.77</v>
      </c>
      <c r="D514" s="987" t="s">
        <v>2131</v>
      </c>
      <c r="E514" s="988" t="s">
        <v>2132</v>
      </c>
      <c r="F514" s="989" t="s">
        <v>2158</v>
      </c>
      <c r="G514" s="990" t="s">
        <v>2159</v>
      </c>
      <c r="H514" s="991" t="s">
        <v>2160</v>
      </c>
      <c r="I514" s="993">
        <v>5447.77</v>
      </c>
    </row>
    <row r="515" spans="1:9" x14ac:dyDescent="0.25">
      <c r="A515" s="985" t="str">
        <f>Inek2022A3[ZPD2]</f>
        <v>ZP54.10</v>
      </c>
      <c r="B515" s="985" t="str">
        <f>Inek2022A3[OPSKode]</f>
        <v>6-005.b9</v>
      </c>
      <c r="C515" s="986">
        <f>Inek2022A3[Betrag2]</f>
        <v>6226.03</v>
      </c>
      <c r="D515" s="987" t="s">
        <v>2131</v>
      </c>
      <c r="E515" s="988" t="s">
        <v>2132</v>
      </c>
      <c r="F515" s="989" t="s">
        <v>2161</v>
      </c>
      <c r="G515" s="990" t="s">
        <v>2162</v>
      </c>
      <c r="H515" s="991" t="s">
        <v>2163</v>
      </c>
      <c r="I515" s="993">
        <v>6226.03</v>
      </c>
    </row>
    <row r="516" spans="1:9" x14ac:dyDescent="0.25">
      <c r="A516" s="985" t="str">
        <f>Inek2022A3[ZPD2]</f>
        <v>ZP54.11</v>
      </c>
      <c r="B516" s="985" t="str">
        <f>Inek2022A3[OPSKode]</f>
        <v>6-005.ba</v>
      </c>
      <c r="C516" s="986">
        <f>Inek2022A3[Betrag2]</f>
        <v>7393.41</v>
      </c>
      <c r="D516" s="987" t="s">
        <v>2131</v>
      </c>
      <c r="E516" s="988" t="s">
        <v>2132</v>
      </c>
      <c r="F516" s="989" t="s">
        <v>2164</v>
      </c>
      <c r="G516" s="990" t="s">
        <v>2165</v>
      </c>
      <c r="H516" s="991" t="s">
        <v>2166</v>
      </c>
      <c r="I516" s="993">
        <v>7393.41</v>
      </c>
    </row>
    <row r="517" spans="1:9" x14ac:dyDescent="0.25">
      <c r="A517" s="985" t="str">
        <f>Inek2022A3[ZPD2]</f>
        <v>ZP54.12</v>
      </c>
      <c r="B517" s="985" t="str">
        <f>Inek2022A3[OPSKode]</f>
        <v>6-005.bb</v>
      </c>
      <c r="C517" s="986">
        <f>Inek2022A3[Betrag2]</f>
        <v>8560.7900000000009</v>
      </c>
      <c r="D517" s="987" t="s">
        <v>2131</v>
      </c>
      <c r="E517" s="988" t="s">
        <v>2132</v>
      </c>
      <c r="F517" s="989" t="s">
        <v>2167</v>
      </c>
      <c r="G517" s="990" t="s">
        <v>2168</v>
      </c>
      <c r="H517" s="991" t="s">
        <v>2169</v>
      </c>
      <c r="I517" s="993">
        <v>8560.7900000000009</v>
      </c>
    </row>
    <row r="518" spans="1:9" x14ac:dyDescent="0.25">
      <c r="A518" s="985" t="str">
        <f>Inek2022A3[ZPD2]</f>
        <v>ZP54.13</v>
      </c>
      <c r="B518" s="985" t="str">
        <f>Inek2022A3[OPSKode]</f>
        <v>6-005.bc</v>
      </c>
      <c r="C518" s="986">
        <f>Inek2022A3[Betrag2]</f>
        <v>9728.17</v>
      </c>
      <c r="D518" s="987" t="s">
        <v>2131</v>
      </c>
      <c r="E518" s="988" t="s">
        <v>2132</v>
      </c>
      <c r="F518" s="989" t="s">
        <v>2170</v>
      </c>
      <c r="G518" s="990" t="s">
        <v>2171</v>
      </c>
      <c r="H518" s="991" t="s">
        <v>2172</v>
      </c>
      <c r="I518" s="993">
        <v>9728.17</v>
      </c>
    </row>
    <row r="519" spans="1:9" x14ac:dyDescent="0.25">
      <c r="A519" s="985" t="str">
        <f>Inek2022A3[ZPD2]</f>
        <v>ZP54.14</v>
      </c>
      <c r="B519" s="985" t="str">
        <f>Inek2022A3[OPSKode]</f>
        <v>6-005.bd</v>
      </c>
      <c r="C519" s="986">
        <f>Inek2022A3[Betrag2]</f>
        <v>10895.55</v>
      </c>
      <c r="D519" s="987" t="s">
        <v>2131</v>
      </c>
      <c r="E519" s="988" t="s">
        <v>2132</v>
      </c>
      <c r="F519" s="989" t="s">
        <v>2173</v>
      </c>
      <c r="G519" s="990" t="s">
        <v>2174</v>
      </c>
      <c r="H519" s="991" t="s">
        <v>2175</v>
      </c>
      <c r="I519" s="993">
        <v>10895.55</v>
      </c>
    </row>
    <row r="520" spans="1:9" x14ac:dyDescent="0.25">
      <c r="A520" s="985" t="str">
        <f>Inek2022A3[ZPD2]</f>
        <v>ZP54.15</v>
      </c>
      <c r="B520" s="985" t="str">
        <f>Inek2022A3[OPSKode]</f>
        <v>6-005.be</v>
      </c>
      <c r="C520" s="986">
        <f>Inek2022A3[Betrag2]</f>
        <v>12062.93</v>
      </c>
      <c r="D520" s="987" t="s">
        <v>2131</v>
      </c>
      <c r="E520" s="988" t="s">
        <v>2132</v>
      </c>
      <c r="F520" s="989" t="s">
        <v>2176</v>
      </c>
      <c r="G520" s="990" t="s">
        <v>2177</v>
      </c>
      <c r="H520" s="991" t="s">
        <v>649</v>
      </c>
      <c r="I520" s="993">
        <v>12062.93</v>
      </c>
    </row>
    <row r="521" spans="1:9" x14ac:dyDescent="0.25">
      <c r="A521" s="985" t="str">
        <f>Inek2022A3[ZPD2]</f>
        <v>ZP54.16</v>
      </c>
      <c r="B521" s="985" t="str">
        <f>Inek2022A3[OPSKode]</f>
        <v>6-005.bf</v>
      </c>
      <c r="C521" s="986">
        <f>Inek2022A3[Betrag2]</f>
        <v>13230.31</v>
      </c>
      <c r="D521" s="987" t="s">
        <v>2131</v>
      </c>
      <c r="E521" s="988" t="s">
        <v>2132</v>
      </c>
      <c r="F521" s="989" t="s">
        <v>2178</v>
      </c>
      <c r="G521" s="990" t="s">
        <v>2179</v>
      </c>
      <c r="H521" s="991" t="s">
        <v>652</v>
      </c>
      <c r="I521" s="993">
        <v>13230.31</v>
      </c>
    </row>
    <row r="522" spans="1:9" x14ac:dyDescent="0.25">
      <c r="A522" s="985" t="str">
        <f>Inek2022A3[ZPD2]</f>
        <v>ZP54.17</v>
      </c>
      <c r="B522" s="985" t="str">
        <f>Inek2022A3[OPSKode]</f>
        <v>6-005.bg</v>
      </c>
      <c r="C522" s="986">
        <f>Inek2022A3[Betrag2]</f>
        <v>14397.69</v>
      </c>
      <c r="D522" s="987" t="s">
        <v>2131</v>
      </c>
      <c r="E522" s="988" t="s">
        <v>2132</v>
      </c>
      <c r="F522" s="989" t="s">
        <v>2180</v>
      </c>
      <c r="G522" s="990" t="s">
        <v>2181</v>
      </c>
      <c r="H522" s="991" t="s">
        <v>655</v>
      </c>
      <c r="I522" s="993">
        <v>14397.69</v>
      </c>
    </row>
    <row r="523" spans="1:9" x14ac:dyDescent="0.25">
      <c r="A523" s="985" t="str">
        <f>Inek2022A3[ZPD2]</f>
        <v>ZP54.18</v>
      </c>
      <c r="B523" s="985" t="str">
        <f>Inek2022A3[OPSKode]</f>
        <v>6-005.bh</v>
      </c>
      <c r="C523" s="986">
        <f>Inek2022A3[Betrag2]</f>
        <v>15565.07</v>
      </c>
      <c r="D523" s="987" t="s">
        <v>2131</v>
      </c>
      <c r="E523" s="988" t="s">
        <v>2132</v>
      </c>
      <c r="F523" s="989" t="s">
        <v>2182</v>
      </c>
      <c r="G523" s="990" t="s">
        <v>2183</v>
      </c>
      <c r="H523" s="991" t="s">
        <v>658</v>
      </c>
      <c r="I523" s="993">
        <v>15565.07</v>
      </c>
    </row>
    <row r="524" spans="1:9" x14ac:dyDescent="0.25">
      <c r="A524" s="985" t="str">
        <f>Inek2022A3[ZPD2]</f>
        <v>ZP54.19</v>
      </c>
      <c r="B524" s="985" t="str">
        <f>Inek2022A3[OPSKode]</f>
        <v>6-005.bj</v>
      </c>
      <c r="C524" s="986">
        <f>Inek2022A3[Betrag2]</f>
        <v>16732.45</v>
      </c>
      <c r="D524" s="987" t="s">
        <v>2131</v>
      </c>
      <c r="E524" s="988" t="s">
        <v>2132</v>
      </c>
      <c r="F524" s="989" t="s">
        <v>2184</v>
      </c>
      <c r="G524" s="990" t="s">
        <v>2185</v>
      </c>
      <c r="H524" s="991" t="s">
        <v>2186</v>
      </c>
      <c r="I524" s="993">
        <v>16732.45</v>
      </c>
    </row>
    <row r="525" spans="1:9" x14ac:dyDescent="0.25">
      <c r="A525" s="985"/>
      <c r="B525" s="985"/>
      <c r="C525" s="986"/>
      <c r="D525" s="987" t="s">
        <v>2187</v>
      </c>
      <c r="E525" s="988" t="s">
        <v>2188</v>
      </c>
      <c r="F525" s="989"/>
      <c r="G525" s="990"/>
      <c r="H525" s="991" t="s">
        <v>2189</v>
      </c>
      <c r="I525" s="992"/>
    </row>
    <row r="526" spans="1:9" x14ac:dyDescent="0.25">
      <c r="A526" s="985" t="str">
        <f>Inek2022A3[ZPD2]</f>
        <v>ZP56.01</v>
      </c>
      <c r="B526" s="985" t="str">
        <f>Inek2022A3[OPSKode]</f>
        <v>6-005.e0</v>
      </c>
      <c r="C526" s="986">
        <f>Inek2022A3[Betrag2]</f>
        <v>968.07</v>
      </c>
      <c r="D526" s="987" t="s">
        <v>2187</v>
      </c>
      <c r="E526" s="988" t="s">
        <v>2188</v>
      </c>
      <c r="F526" s="989" t="s">
        <v>2190</v>
      </c>
      <c r="G526" s="990" t="s">
        <v>2191</v>
      </c>
      <c r="H526" s="991" t="s">
        <v>2192</v>
      </c>
      <c r="I526" s="993">
        <v>968.07</v>
      </c>
    </row>
    <row r="527" spans="1:9" x14ac:dyDescent="0.25">
      <c r="A527" s="985" t="str">
        <f>Inek2022A3[ZPD2]</f>
        <v>ZP56.02</v>
      </c>
      <c r="B527" s="985" t="str">
        <f>Inek2022A3[OPSKode]</f>
        <v>6-005.e1</v>
      </c>
      <c r="C527" s="986">
        <f>Inek2022A3[Betrag2]</f>
        <v>1936.14</v>
      </c>
      <c r="D527" s="987" t="s">
        <v>2187</v>
      </c>
      <c r="E527" s="988" t="s">
        <v>2188</v>
      </c>
      <c r="F527" s="989" t="s">
        <v>2193</v>
      </c>
      <c r="G527" s="990" t="s">
        <v>2194</v>
      </c>
      <c r="H527" s="991" t="s">
        <v>2195</v>
      </c>
      <c r="I527" s="993">
        <v>1936.14</v>
      </c>
    </row>
    <row r="528" spans="1:9" x14ac:dyDescent="0.25">
      <c r="A528" s="985" t="str">
        <f>Inek2022A3[ZPD2]</f>
        <v>ZP56.03</v>
      </c>
      <c r="B528" s="985" t="str">
        <f>Inek2022A3[OPSKode]</f>
        <v>6-005.e2</v>
      </c>
      <c r="C528" s="986">
        <f>Inek2022A3[Betrag2]</f>
        <v>3388.24</v>
      </c>
      <c r="D528" s="987" t="s">
        <v>2187</v>
      </c>
      <c r="E528" s="988" t="s">
        <v>2188</v>
      </c>
      <c r="F528" s="989" t="s">
        <v>2196</v>
      </c>
      <c r="G528" s="990" t="s">
        <v>2197</v>
      </c>
      <c r="H528" s="991" t="s">
        <v>2198</v>
      </c>
      <c r="I528" s="993">
        <v>3388.24</v>
      </c>
    </row>
    <row r="529" spans="1:9" x14ac:dyDescent="0.25">
      <c r="A529" s="985" t="str">
        <f>Inek2022A3[ZPD2]</f>
        <v>ZP56.04</v>
      </c>
      <c r="B529" s="985" t="str">
        <f>Inek2022A3[OPSKode]</f>
        <v>6-005.e3</v>
      </c>
      <c r="C529" s="986">
        <f>Inek2022A3[Betrag2]</f>
        <v>4840.34</v>
      </c>
      <c r="D529" s="987" t="s">
        <v>2187</v>
      </c>
      <c r="E529" s="988" t="s">
        <v>2188</v>
      </c>
      <c r="F529" s="989" t="s">
        <v>2199</v>
      </c>
      <c r="G529" s="990" t="s">
        <v>2200</v>
      </c>
      <c r="H529" s="991" t="s">
        <v>2201</v>
      </c>
      <c r="I529" s="993">
        <v>4840.34</v>
      </c>
    </row>
    <row r="530" spans="1:9" x14ac:dyDescent="0.25">
      <c r="A530" s="985" t="str">
        <f>Inek2022A3[ZPD2]</f>
        <v>ZP56.05</v>
      </c>
      <c r="B530" s="985" t="str">
        <f>Inek2022A3[OPSKode]</f>
        <v>6-005.e4</v>
      </c>
      <c r="C530" s="986">
        <f>Inek2022A3[Betrag2]</f>
        <v>6292.44</v>
      </c>
      <c r="D530" s="987" t="s">
        <v>2187</v>
      </c>
      <c r="E530" s="988" t="s">
        <v>2188</v>
      </c>
      <c r="F530" s="989" t="s">
        <v>2202</v>
      </c>
      <c r="G530" s="990" t="s">
        <v>2203</v>
      </c>
      <c r="H530" s="991" t="s">
        <v>2204</v>
      </c>
      <c r="I530" s="993">
        <v>6292.44</v>
      </c>
    </row>
    <row r="531" spans="1:9" x14ac:dyDescent="0.25">
      <c r="A531" s="985" t="str">
        <f>Inek2022A3[ZPD2]</f>
        <v>ZP56.06</v>
      </c>
      <c r="B531" s="985" t="str">
        <f>Inek2022A3[OPSKode]</f>
        <v>6-005.e5</v>
      </c>
      <c r="C531" s="986">
        <f>Inek2022A3[Betrag2]</f>
        <v>7744.54</v>
      </c>
      <c r="D531" s="987" t="s">
        <v>2187</v>
      </c>
      <c r="E531" s="988" t="s">
        <v>2188</v>
      </c>
      <c r="F531" s="989" t="s">
        <v>2205</v>
      </c>
      <c r="G531" s="990" t="s">
        <v>2206</v>
      </c>
      <c r="H531" s="991" t="s">
        <v>2207</v>
      </c>
      <c r="I531" s="993">
        <v>7744.54</v>
      </c>
    </row>
    <row r="532" spans="1:9" x14ac:dyDescent="0.25">
      <c r="A532" s="985" t="str">
        <f>Inek2022A3[ZPD2]</f>
        <v>ZP56.07</v>
      </c>
      <c r="B532" s="985" t="str">
        <f>Inek2022A3[OPSKode]</f>
        <v>6-005.e6</v>
      </c>
      <c r="C532" s="986">
        <f>Inek2022A3[Betrag2]</f>
        <v>9196.64</v>
      </c>
      <c r="D532" s="987" t="s">
        <v>2187</v>
      </c>
      <c r="E532" s="988" t="s">
        <v>2188</v>
      </c>
      <c r="F532" s="989" t="s">
        <v>2208</v>
      </c>
      <c r="G532" s="990" t="s">
        <v>2209</v>
      </c>
      <c r="H532" s="991" t="s">
        <v>2210</v>
      </c>
      <c r="I532" s="993">
        <v>9196.64</v>
      </c>
    </row>
    <row r="533" spans="1:9" x14ac:dyDescent="0.25">
      <c r="A533" s="985" t="str">
        <f>Inek2022A3[ZPD2]</f>
        <v>ZP56.08</v>
      </c>
      <c r="B533" s="985" t="str">
        <f>Inek2022A3[OPSKode]</f>
        <v>6-005.e7</v>
      </c>
      <c r="C533" s="986">
        <f>Inek2022A3[Betrag2]</f>
        <v>10648.74</v>
      </c>
      <c r="D533" s="987" t="s">
        <v>2187</v>
      </c>
      <c r="E533" s="988" t="s">
        <v>2188</v>
      </c>
      <c r="F533" s="989" t="s">
        <v>2211</v>
      </c>
      <c r="G533" s="990" t="s">
        <v>2212</v>
      </c>
      <c r="H533" s="991" t="s">
        <v>2213</v>
      </c>
      <c r="I533" s="993">
        <v>10648.74</v>
      </c>
    </row>
    <row r="534" spans="1:9" x14ac:dyDescent="0.25">
      <c r="A534" s="985" t="str">
        <f>Inek2022A3[ZPD2]</f>
        <v>ZP56.09</v>
      </c>
      <c r="B534" s="985" t="str">
        <f>Inek2022A3[OPSKode]</f>
        <v>6-005.e8</v>
      </c>
      <c r="C534" s="986">
        <f>Inek2022A3[Betrag2]</f>
        <v>11959.51</v>
      </c>
      <c r="D534" s="987" t="s">
        <v>2187</v>
      </c>
      <c r="E534" s="988" t="s">
        <v>2188</v>
      </c>
      <c r="F534" s="989" t="s">
        <v>2214</v>
      </c>
      <c r="G534" s="990" t="s">
        <v>2215</v>
      </c>
      <c r="H534" s="991" t="s">
        <v>2216</v>
      </c>
      <c r="I534" s="993">
        <v>11959.51</v>
      </c>
    </row>
    <row r="535" spans="1:9" x14ac:dyDescent="0.25">
      <c r="A535" s="985" t="str">
        <f>Inek2022A3[ZPD2]</f>
        <v>ZP56.10</v>
      </c>
      <c r="B535" s="985" t="str">
        <f>Inek2022A3[OPSKode]</f>
        <v>6-005.e9</v>
      </c>
      <c r="C535" s="986">
        <f>Inek2022A3[Betrag2]</f>
        <v>13552.95</v>
      </c>
      <c r="D535" s="987" t="s">
        <v>2187</v>
      </c>
      <c r="E535" s="988" t="s">
        <v>2188</v>
      </c>
      <c r="F535" s="989" t="s">
        <v>2217</v>
      </c>
      <c r="G535" s="990" t="s">
        <v>2218</v>
      </c>
      <c r="H535" s="991" t="s">
        <v>2219</v>
      </c>
      <c r="I535" s="993">
        <v>13552.95</v>
      </c>
    </row>
    <row r="536" spans="1:9" x14ac:dyDescent="0.25">
      <c r="A536" s="985" t="str">
        <f>Inek2022A3[ZPD2]</f>
        <v>ZP56.11</v>
      </c>
      <c r="B536" s="985" t="str">
        <f>Inek2022A3[OPSKode]</f>
        <v>6-005.ea</v>
      </c>
      <c r="C536" s="986">
        <f>Inek2022A3[Betrag2]</f>
        <v>15489.08</v>
      </c>
      <c r="D536" s="987" t="s">
        <v>2187</v>
      </c>
      <c r="E536" s="988" t="s">
        <v>2188</v>
      </c>
      <c r="F536" s="989" t="s">
        <v>2220</v>
      </c>
      <c r="G536" s="990" t="s">
        <v>2221</v>
      </c>
      <c r="H536" s="991" t="s">
        <v>2124</v>
      </c>
      <c r="I536" s="993">
        <v>15489.08</v>
      </c>
    </row>
    <row r="537" spans="1:9" x14ac:dyDescent="0.25">
      <c r="A537" s="985" t="str">
        <f>Inek2022A3[ZPD2]</f>
        <v>ZP56.12</v>
      </c>
      <c r="B537" s="985" t="str">
        <f>Inek2022A3[OPSKode]</f>
        <v>6-005.eb</v>
      </c>
      <c r="C537" s="986">
        <f>Inek2022A3[Betrag2]</f>
        <v>18393.29</v>
      </c>
      <c r="D537" s="987" t="s">
        <v>2187</v>
      </c>
      <c r="E537" s="988" t="s">
        <v>2188</v>
      </c>
      <c r="F537" s="989" t="s">
        <v>2222</v>
      </c>
      <c r="G537" s="990" t="s">
        <v>2223</v>
      </c>
      <c r="H537" s="991" t="s">
        <v>2127</v>
      </c>
      <c r="I537" s="993">
        <v>18393.29</v>
      </c>
    </row>
    <row r="538" spans="1:9" x14ac:dyDescent="0.25">
      <c r="A538" s="985" t="str">
        <f>Inek2022A3[ZPD2]</f>
        <v>ZP56.13</v>
      </c>
      <c r="B538" s="985" t="str">
        <f>Inek2022A3[OPSKode]</f>
        <v>6-005.ec</v>
      </c>
      <c r="C538" s="986">
        <f>Inek2022A3[Betrag2]</f>
        <v>21297.49</v>
      </c>
      <c r="D538" s="987" t="s">
        <v>2187</v>
      </c>
      <c r="E538" s="988" t="s">
        <v>2188</v>
      </c>
      <c r="F538" s="989" t="s">
        <v>2224</v>
      </c>
      <c r="G538" s="990" t="s">
        <v>2225</v>
      </c>
      <c r="H538" s="991" t="s">
        <v>2226</v>
      </c>
      <c r="I538" s="993">
        <v>21297.49</v>
      </c>
    </row>
    <row r="539" spans="1:9" x14ac:dyDescent="0.25">
      <c r="A539" s="985" t="str">
        <f>Inek2022A3[ZPD2]</f>
        <v>ZP56.14</v>
      </c>
      <c r="B539" s="985" t="str">
        <f>Inek2022A3[OPSKode]</f>
        <v>6-005.ed</v>
      </c>
      <c r="C539" s="986">
        <f>Inek2022A3[Betrag2]</f>
        <v>25169.759999999998</v>
      </c>
      <c r="D539" s="987" t="s">
        <v>2187</v>
      </c>
      <c r="E539" s="988" t="s">
        <v>2188</v>
      </c>
      <c r="F539" s="989" t="s">
        <v>2227</v>
      </c>
      <c r="G539" s="990" t="s">
        <v>2228</v>
      </c>
      <c r="H539" s="991" t="s">
        <v>2229</v>
      </c>
      <c r="I539" s="993">
        <v>25169.759999999998</v>
      </c>
    </row>
    <row r="540" spans="1:9" x14ac:dyDescent="0.25">
      <c r="A540" s="985" t="str">
        <f>Inek2022A3[ZPD2]</f>
        <v>ZP56.15</v>
      </c>
      <c r="B540" s="985" t="str">
        <f>Inek2022A3[OPSKode]</f>
        <v>6-005.ee</v>
      </c>
      <c r="C540" s="986">
        <f>Inek2022A3[Betrag2]</f>
        <v>30978.17</v>
      </c>
      <c r="D540" s="987" t="s">
        <v>2187</v>
      </c>
      <c r="E540" s="988" t="s">
        <v>2188</v>
      </c>
      <c r="F540" s="989" t="s">
        <v>2230</v>
      </c>
      <c r="G540" s="990" t="s">
        <v>2231</v>
      </c>
      <c r="H540" s="991" t="s">
        <v>2232</v>
      </c>
      <c r="I540" s="993">
        <v>30978.17</v>
      </c>
    </row>
    <row r="541" spans="1:9" x14ac:dyDescent="0.25">
      <c r="A541" s="985" t="str">
        <f>Inek2022A3[ZPD2]</f>
        <v>ZP56.16</v>
      </c>
      <c r="B541" s="985" t="str">
        <f>Inek2022A3[OPSKode]</f>
        <v>6-005.ef</v>
      </c>
      <c r="C541" s="986">
        <f>Inek2022A3[Betrag2]</f>
        <v>36786.57</v>
      </c>
      <c r="D541" s="987" t="s">
        <v>2187</v>
      </c>
      <c r="E541" s="988" t="s">
        <v>2188</v>
      </c>
      <c r="F541" s="989" t="s">
        <v>2233</v>
      </c>
      <c r="G541" s="990" t="s">
        <v>2234</v>
      </c>
      <c r="H541" s="991" t="s">
        <v>2235</v>
      </c>
      <c r="I541" s="993">
        <v>36786.57</v>
      </c>
    </row>
    <row r="542" spans="1:9" x14ac:dyDescent="0.25">
      <c r="A542" s="985" t="str">
        <f>Inek2022A3[ZPD2]</f>
        <v>ZP56.17</v>
      </c>
      <c r="B542" s="985" t="str">
        <f>Inek2022A3[OPSKode]</f>
        <v>6-005.eg</v>
      </c>
      <c r="C542" s="986">
        <f>Inek2022A3[Betrag2]</f>
        <v>42594.98</v>
      </c>
      <c r="D542" s="987" t="s">
        <v>2187</v>
      </c>
      <c r="E542" s="988" t="s">
        <v>2188</v>
      </c>
      <c r="F542" s="989" t="s">
        <v>2236</v>
      </c>
      <c r="G542" s="990" t="s">
        <v>2237</v>
      </c>
      <c r="H542" s="991" t="s">
        <v>2238</v>
      </c>
      <c r="I542" s="993">
        <v>42594.98</v>
      </c>
    </row>
    <row r="543" spans="1:9" x14ac:dyDescent="0.25">
      <c r="A543" s="985" t="str">
        <f>Inek2022A3[ZPD2]</f>
        <v>ZP56.18</v>
      </c>
      <c r="B543" s="985" t="str">
        <f>Inek2022A3[OPSKode]</f>
        <v>6-005.eh</v>
      </c>
      <c r="C543" s="986">
        <f>Inek2022A3[Betrag2]</f>
        <v>48403.38</v>
      </c>
      <c r="D543" s="987" t="s">
        <v>2187</v>
      </c>
      <c r="E543" s="988" t="s">
        <v>2188</v>
      </c>
      <c r="F543" s="989" t="s">
        <v>2239</v>
      </c>
      <c r="G543" s="990" t="s">
        <v>2240</v>
      </c>
      <c r="H543" s="991" t="s">
        <v>2241</v>
      </c>
      <c r="I543" s="993">
        <v>48403.38</v>
      </c>
    </row>
    <row r="544" spans="1:9" x14ac:dyDescent="0.25">
      <c r="A544" s="985" t="str">
        <f>Inek2022A3[ZPD2]</f>
        <v>ZP56.19</v>
      </c>
      <c r="B544" s="985" t="str">
        <f>Inek2022A3[OPSKode]</f>
        <v>6-005.ej</v>
      </c>
      <c r="C544" s="986">
        <f>Inek2022A3[Betrag2]</f>
        <v>54211.79</v>
      </c>
      <c r="D544" s="987" t="s">
        <v>2187</v>
      </c>
      <c r="E544" s="988" t="s">
        <v>2188</v>
      </c>
      <c r="F544" s="989" t="s">
        <v>2242</v>
      </c>
      <c r="G544" s="990" t="s">
        <v>2243</v>
      </c>
      <c r="H544" s="991" t="s">
        <v>2244</v>
      </c>
      <c r="I544" s="993">
        <v>54211.79</v>
      </c>
    </row>
    <row r="545" spans="1:9" x14ac:dyDescent="0.25">
      <c r="A545" s="985" t="str">
        <f>Inek2022A3[ZPD2]</f>
        <v>ZP56.20</v>
      </c>
      <c r="B545" s="985" t="str">
        <f>Inek2022A3[OPSKode]</f>
        <v>6-005.ek</v>
      </c>
      <c r="C545" s="986">
        <f>Inek2022A3[Betrag2]</f>
        <v>60020.2</v>
      </c>
      <c r="D545" s="987" t="s">
        <v>2187</v>
      </c>
      <c r="E545" s="988" t="s">
        <v>2188</v>
      </c>
      <c r="F545" s="989" t="s">
        <v>2245</v>
      </c>
      <c r="G545" s="990" t="s">
        <v>2246</v>
      </c>
      <c r="H545" s="991" t="s">
        <v>2247</v>
      </c>
      <c r="I545" s="993">
        <v>60020.2</v>
      </c>
    </row>
    <row r="546" spans="1:9" x14ac:dyDescent="0.25">
      <c r="A546" s="985" t="str">
        <f>Inek2022A3[ZPD2]</f>
        <v>ZP56.21</v>
      </c>
      <c r="B546" s="985" t="str">
        <f>Inek2022A3[OPSKode]</f>
        <v>6-005.em</v>
      </c>
      <c r="C546" s="986">
        <f>Inek2022A3[Betrag2]</f>
        <v>65828.600000000006</v>
      </c>
      <c r="D546" s="987" t="s">
        <v>2187</v>
      </c>
      <c r="E546" s="988" t="s">
        <v>2188</v>
      </c>
      <c r="F546" s="989" t="s">
        <v>2248</v>
      </c>
      <c r="G546" s="990" t="s">
        <v>2249</v>
      </c>
      <c r="H546" s="991" t="s">
        <v>2250</v>
      </c>
      <c r="I546" s="993">
        <v>65828.600000000006</v>
      </c>
    </row>
    <row r="547" spans="1:9" x14ac:dyDescent="0.25">
      <c r="A547" s="985" t="str">
        <f>Inek2022A3[ZPD2]</f>
        <v>ZP56.22</v>
      </c>
      <c r="B547" s="985" t="str">
        <f>Inek2022A3[OPSKode]</f>
        <v>6-005.en</v>
      </c>
      <c r="C547" s="986">
        <f>Inek2022A3[Betrag2]</f>
        <v>71637.009999999995</v>
      </c>
      <c r="D547" s="987" t="s">
        <v>2187</v>
      </c>
      <c r="E547" s="988" t="s">
        <v>2188</v>
      </c>
      <c r="F547" s="989" t="s">
        <v>2251</v>
      </c>
      <c r="G547" s="990" t="s">
        <v>2252</v>
      </c>
      <c r="H547" s="991" t="s">
        <v>2253</v>
      </c>
      <c r="I547" s="993">
        <v>71637.009999999995</v>
      </c>
    </row>
    <row r="548" spans="1:9" x14ac:dyDescent="0.25">
      <c r="A548" s="985"/>
      <c r="B548" s="985"/>
      <c r="C548" s="986"/>
      <c r="D548" s="987" t="s">
        <v>2254</v>
      </c>
      <c r="E548" s="988" t="s">
        <v>2255</v>
      </c>
      <c r="F548" s="989"/>
      <c r="G548" s="990"/>
      <c r="H548" s="991" t="s">
        <v>2256</v>
      </c>
      <c r="I548" s="992"/>
    </row>
    <row r="549" spans="1:9" x14ac:dyDescent="0.25">
      <c r="A549" s="985" t="str">
        <f>Inek2022A3[ZPD2]</f>
        <v>ZP57.01</v>
      </c>
      <c r="B549" s="985" t="str">
        <f>Inek2022A3[OPSKode]</f>
        <v>6-005.90</v>
      </c>
      <c r="C549" s="986">
        <f>Inek2022A3[Betrag2]</f>
        <v>387.61</v>
      </c>
      <c r="D549" s="987" t="s">
        <v>2254</v>
      </c>
      <c r="E549" s="988" t="s">
        <v>2255</v>
      </c>
      <c r="F549" s="989" t="s">
        <v>2257</v>
      </c>
      <c r="G549" s="990" t="s">
        <v>2258</v>
      </c>
      <c r="H549" s="991" t="s">
        <v>2259</v>
      </c>
      <c r="I549" s="993">
        <v>387.61</v>
      </c>
    </row>
    <row r="550" spans="1:9" x14ac:dyDescent="0.25">
      <c r="A550" s="985" t="str">
        <f>Inek2022A3[ZPD2]</f>
        <v>ZP57.02</v>
      </c>
      <c r="B550" s="985" t="str">
        <f>Inek2022A3[OPSKode]</f>
        <v>6-005.91</v>
      </c>
      <c r="C550" s="986">
        <f>Inek2022A3[Betrag2]</f>
        <v>678.32</v>
      </c>
      <c r="D550" s="987" t="s">
        <v>2254</v>
      </c>
      <c r="E550" s="988" t="s">
        <v>2255</v>
      </c>
      <c r="F550" s="989" t="s">
        <v>2260</v>
      </c>
      <c r="G550" s="990" t="s">
        <v>2261</v>
      </c>
      <c r="H550" s="991" t="s">
        <v>2262</v>
      </c>
      <c r="I550" s="993">
        <v>678.32</v>
      </c>
    </row>
    <row r="551" spans="1:9" x14ac:dyDescent="0.25">
      <c r="A551" s="985" t="str">
        <f>Inek2022A3[ZPD2]</f>
        <v>ZP57.03</v>
      </c>
      <c r="B551" s="985" t="str">
        <f>Inek2022A3[OPSKode]</f>
        <v>6-005.92</v>
      </c>
      <c r="C551" s="986">
        <f>Inek2022A3[Betrag2]</f>
        <v>969.03</v>
      </c>
      <c r="D551" s="987" t="s">
        <v>2254</v>
      </c>
      <c r="E551" s="988" t="s">
        <v>2255</v>
      </c>
      <c r="F551" s="989" t="s">
        <v>2263</v>
      </c>
      <c r="G551" s="990" t="s">
        <v>2264</v>
      </c>
      <c r="H551" s="991" t="s">
        <v>2265</v>
      </c>
      <c r="I551" s="993">
        <v>969.03</v>
      </c>
    </row>
    <row r="552" spans="1:9" x14ac:dyDescent="0.25">
      <c r="A552" s="985" t="str">
        <f>Inek2022A3[ZPD2]</f>
        <v>ZP57.04</v>
      </c>
      <c r="B552" s="985" t="str">
        <f>Inek2022A3[OPSKode]</f>
        <v>6-005.93</v>
      </c>
      <c r="C552" s="986">
        <f>Inek2022A3[Betrag2]</f>
        <v>1259.74</v>
      </c>
      <c r="D552" s="987" t="s">
        <v>2254</v>
      </c>
      <c r="E552" s="988" t="s">
        <v>2255</v>
      </c>
      <c r="F552" s="989" t="s">
        <v>2266</v>
      </c>
      <c r="G552" s="990" t="s">
        <v>2267</v>
      </c>
      <c r="H552" s="991" t="s">
        <v>2268</v>
      </c>
      <c r="I552" s="993">
        <v>1259.74</v>
      </c>
    </row>
    <row r="553" spans="1:9" x14ac:dyDescent="0.25">
      <c r="A553" s="985" t="str">
        <f>Inek2022A3[ZPD2]</f>
        <v>ZP57.05</v>
      </c>
      <c r="B553" s="985" t="str">
        <f>Inek2022A3[OPSKode]</f>
        <v>6-005.94</v>
      </c>
      <c r="C553" s="986">
        <f>Inek2022A3[Betrag2]</f>
        <v>1462.68</v>
      </c>
      <c r="D553" s="987" t="s">
        <v>2254</v>
      </c>
      <c r="E553" s="988" t="s">
        <v>2255</v>
      </c>
      <c r="F553" s="989" t="s">
        <v>2269</v>
      </c>
      <c r="G553" s="990" t="s">
        <v>2270</v>
      </c>
      <c r="H553" s="991" t="s">
        <v>2271</v>
      </c>
      <c r="I553" s="993">
        <v>1462.68</v>
      </c>
    </row>
    <row r="554" spans="1:9" x14ac:dyDescent="0.25">
      <c r="A554" s="985" t="str">
        <f>Inek2022A3[ZPD2]</f>
        <v>ZP57.06</v>
      </c>
      <c r="B554" s="985" t="str">
        <f>Inek2022A3[OPSKode]</f>
        <v>6-005.95</v>
      </c>
      <c r="C554" s="986">
        <f>Inek2022A3[Betrag2]</f>
        <v>1841.16</v>
      </c>
      <c r="D554" s="987" t="s">
        <v>2254</v>
      </c>
      <c r="E554" s="988" t="s">
        <v>2255</v>
      </c>
      <c r="F554" s="989" t="s">
        <v>2272</v>
      </c>
      <c r="G554" s="990" t="s">
        <v>2273</v>
      </c>
      <c r="H554" s="991" t="s">
        <v>2274</v>
      </c>
      <c r="I554" s="993">
        <v>1841.16</v>
      </c>
    </row>
    <row r="555" spans="1:9" x14ac:dyDescent="0.25">
      <c r="A555" s="985" t="str">
        <f>Inek2022A3[ZPD2]</f>
        <v>ZP57.07</v>
      </c>
      <c r="B555" s="985" t="str">
        <f>Inek2022A3[OPSKode]</f>
        <v>6-005.96</v>
      </c>
      <c r="C555" s="986">
        <f>Inek2022A3[Betrag2]</f>
        <v>2131.87</v>
      </c>
      <c r="D555" s="987" t="s">
        <v>2254</v>
      </c>
      <c r="E555" s="988" t="s">
        <v>2255</v>
      </c>
      <c r="F555" s="989" t="s">
        <v>2275</v>
      </c>
      <c r="G555" s="990" t="s">
        <v>2276</v>
      </c>
      <c r="H555" s="991" t="s">
        <v>2277</v>
      </c>
      <c r="I555" s="993">
        <v>2131.87</v>
      </c>
    </row>
    <row r="556" spans="1:9" x14ac:dyDescent="0.25">
      <c r="A556" s="985" t="str">
        <f>Inek2022A3[ZPD2]</f>
        <v>ZP57.08</v>
      </c>
      <c r="B556" s="985" t="str">
        <f>Inek2022A3[OPSKode]</f>
        <v>6-005.97</v>
      </c>
      <c r="C556" s="986">
        <f>Inek2022A3[Betrag2]</f>
        <v>2422.58</v>
      </c>
      <c r="D556" s="987" t="s">
        <v>2254</v>
      </c>
      <c r="E556" s="988" t="s">
        <v>2255</v>
      </c>
      <c r="F556" s="989" t="s">
        <v>2278</v>
      </c>
      <c r="G556" s="990" t="s">
        <v>2279</v>
      </c>
      <c r="H556" s="991" t="s">
        <v>2280</v>
      </c>
      <c r="I556" s="993">
        <v>2422.58</v>
      </c>
    </row>
    <row r="557" spans="1:9" x14ac:dyDescent="0.25">
      <c r="A557" s="985" t="str">
        <f>Inek2022A3[ZPD2]</f>
        <v>ZP57.09</v>
      </c>
      <c r="B557" s="985" t="str">
        <f>Inek2022A3[OPSKode]</f>
        <v>6-005.98</v>
      </c>
      <c r="C557" s="986">
        <f>Inek2022A3[Betrag2]</f>
        <v>2713.29</v>
      </c>
      <c r="D557" s="987" t="s">
        <v>2254</v>
      </c>
      <c r="E557" s="988" t="s">
        <v>2255</v>
      </c>
      <c r="F557" s="989" t="s">
        <v>2281</v>
      </c>
      <c r="G557" s="990" t="s">
        <v>2282</v>
      </c>
      <c r="H557" s="991" t="s">
        <v>2283</v>
      </c>
      <c r="I557" s="993">
        <v>2713.29</v>
      </c>
    </row>
    <row r="558" spans="1:9" x14ac:dyDescent="0.25">
      <c r="A558" s="985" t="str">
        <f>Inek2022A3[ZPD2]</f>
        <v>ZP57.10</v>
      </c>
      <c r="B558" s="985" t="str">
        <f>Inek2022A3[OPSKode]</f>
        <v>6-005.99</v>
      </c>
      <c r="C558" s="986">
        <f>Inek2022A3[Betrag2]</f>
        <v>2948.9</v>
      </c>
      <c r="D558" s="987" t="s">
        <v>2254</v>
      </c>
      <c r="E558" s="988" t="s">
        <v>2255</v>
      </c>
      <c r="F558" s="989" t="s">
        <v>2284</v>
      </c>
      <c r="G558" s="990" t="s">
        <v>2285</v>
      </c>
      <c r="H558" s="991" t="s">
        <v>2286</v>
      </c>
      <c r="I558" s="993">
        <v>2948.9</v>
      </c>
    </row>
    <row r="559" spans="1:9" x14ac:dyDescent="0.25">
      <c r="A559" s="985" t="str">
        <f>Inek2022A3[ZPD2]</f>
        <v>ZP57.11</v>
      </c>
      <c r="B559" s="985" t="str">
        <f>Inek2022A3[OPSKode]</f>
        <v>6-005.9a</v>
      </c>
      <c r="C559" s="986">
        <f>Inek2022A3[Betrag2]</f>
        <v>3682.33</v>
      </c>
      <c r="D559" s="987" t="s">
        <v>2254</v>
      </c>
      <c r="E559" s="988" t="s">
        <v>2255</v>
      </c>
      <c r="F559" s="989" t="s">
        <v>2287</v>
      </c>
      <c r="G559" s="990" t="s">
        <v>2288</v>
      </c>
      <c r="H559" s="991" t="s">
        <v>2289</v>
      </c>
      <c r="I559" s="993">
        <v>3682.33</v>
      </c>
    </row>
    <row r="560" spans="1:9" x14ac:dyDescent="0.25">
      <c r="A560" s="985" t="str">
        <f>Inek2022A3[ZPD2]</f>
        <v>ZP57.12</v>
      </c>
      <c r="B560" s="985" t="str">
        <f>Inek2022A3[OPSKode]</f>
        <v>6-005.9b</v>
      </c>
      <c r="C560" s="986">
        <f>Inek2022A3[Betrag2]</f>
        <v>4263.75</v>
      </c>
      <c r="D560" s="987" t="s">
        <v>2254</v>
      </c>
      <c r="E560" s="988" t="s">
        <v>2255</v>
      </c>
      <c r="F560" s="989" t="s">
        <v>2290</v>
      </c>
      <c r="G560" s="990" t="s">
        <v>2291</v>
      </c>
      <c r="H560" s="991" t="s">
        <v>2292</v>
      </c>
      <c r="I560" s="993">
        <v>4263.75</v>
      </c>
    </row>
    <row r="561" spans="1:9" x14ac:dyDescent="0.25">
      <c r="A561" s="985" t="str">
        <f>Inek2022A3[ZPD2]</f>
        <v>ZP57.13</v>
      </c>
      <c r="B561" s="985" t="str">
        <f>Inek2022A3[OPSKode]</f>
        <v>6-005.9c</v>
      </c>
      <c r="C561" s="986">
        <f>Inek2022A3[Betrag2]</f>
        <v>4845.17</v>
      </c>
      <c r="D561" s="987" t="s">
        <v>2254</v>
      </c>
      <c r="E561" s="988" t="s">
        <v>2255</v>
      </c>
      <c r="F561" s="989" t="s">
        <v>2293</v>
      </c>
      <c r="G561" s="990" t="s">
        <v>2294</v>
      </c>
      <c r="H561" s="991" t="s">
        <v>2295</v>
      </c>
      <c r="I561" s="993">
        <v>4845.17</v>
      </c>
    </row>
    <row r="562" spans="1:9" x14ac:dyDescent="0.25">
      <c r="A562" s="985" t="str">
        <f>Inek2022A3[ZPD2]</f>
        <v>ZP57.14</v>
      </c>
      <c r="B562" s="985" t="str">
        <f>Inek2022A3[OPSKode]</f>
        <v>6-005.9d</v>
      </c>
      <c r="C562" s="986">
        <f>Inek2022A3[Betrag2]</f>
        <v>5426.59</v>
      </c>
      <c r="D562" s="987" t="s">
        <v>2254</v>
      </c>
      <c r="E562" s="988" t="s">
        <v>2255</v>
      </c>
      <c r="F562" s="989" t="s">
        <v>2296</v>
      </c>
      <c r="G562" s="990" t="s">
        <v>2297</v>
      </c>
      <c r="H562" s="991" t="s">
        <v>2298</v>
      </c>
      <c r="I562" s="993">
        <v>5426.59</v>
      </c>
    </row>
    <row r="563" spans="1:9" x14ac:dyDescent="0.25">
      <c r="A563" s="985" t="str">
        <f>Inek2022A3[ZPD2]</f>
        <v>ZP57.15</v>
      </c>
      <c r="B563" s="985" t="str">
        <f>Inek2022A3[OPSKode]</f>
        <v>6-005.9e</v>
      </c>
      <c r="C563" s="986">
        <f>Inek2022A3[Betrag2]</f>
        <v>6201.81</v>
      </c>
      <c r="D563" s="987" t="s">
        <v>2254</v>
      </c>
      <c r="E563" s="988" t="s">
        <v>2255</v>
      </c>
      <c r="F563" s="989" t="s">
        <v>2299</v>
      </c>
      <c r="G563" s="990" t="s">
        <v>2300</v>
      </c>
      <c r="H563" s="991" t="s">
        <v>2301</v>
      </c>
      <c r="I563" s="993">
        <v>6201.81</v>
      </c>
    </row>
    <row r="564" spans="1:9" x14ac:dyDescent="0.25">
      <c r="A564" s="985" t="str">
        <f>Inek2022A3[ZPD2]</f>
        <v>ZP57.16</v>
      </c>
      <c r="B564" s="985" t="str">
        <f>Inek2022A3[OPSKode]</f>
        <v>6-005.9f</v>
      </c>
      <c r="C564" s="986">
        <f>Inek2022A3[Betrag2]</f>
        <v>7364.65</v>
      </c>
      <c r="D564" s="987" t="s">
        <v>2254</v>
      </c>
      <c r="E564" s="988" t="s">
        <v>2255</v>
      </c>
      <c r="F564" s="989" t="s">
        <v>2302</v>
      </c>
      <c r="G564" s="990" t="s">
        <v>2303</v>
      </c>
      <c r="H564" s="991" t="s">
        <v>2304</v>
      </c>
      <c r="I564" s="993">
        <v>7364.65</v>
      </c>
    </row>
    <row r="565" spans="1:9" x14ac:dyDescent="0.25">
      <c r="A565" s="985" t="str">
        <f>Inek2022A3[ZPD2]</f>
        <v>ZP57.17</v>
      </c>
      <c r="B565" s="985" t="str">
        <f>Inek2022A3[OPSKode]</f>
        <v>6-005.9g</v>
      </c>
      <c r="C565" s="986">
        <f>Inek2022A3[Betrag2]</f>
        <v>8527.49</v>
      </c>
      <c r="D565" s="987" t="s">
        <v>2254</v>
      </c>
      <c r="E565" s="988" t="s">
        <v>2255</v>
      </c>
      <c r="F565" s="989" t="s">
        <v>2305</v>
      </c>
      <c r="G565" s="990" t="s">
        <v>2306</v>
      </c>
      <c r="H565" s="991" t="s">
        <v>2307</v>
      </c>
      <c r="I565" s="993">
        <v>8527.49</v>
      </c>
    </row>
    <row r="566" spans="1:9" x14ac:dyDescent="0.25">
      <c r="A566" s="985" t="str">
        <f>Inek2022A3[ZPD2]</f>
        <v>ZP57.18</v>
      </c>
      <c r="B566" s="985" t="str">
        <f>Inek2022A3[OPSKode]</f>
        <v>6-005.9h</v>
      </c>
      <c r="C566" s="986">
        <f>Inek2022A3[Betrag2]</f>
        <v>9690.33</v>
      </c>
      <c r="D566" s="987" t="s">
        <v>2254</v>
      </c>
      <c r="E566" s="988" t="s">
        <v>2255</v>
      </c>
      <c r="F566" s="989" t="s">
        <v>2308</v>
      </c>
      <c r="G566" s="990" t="s">
        <v>2309</v>
      </c>
      <c r="H566" s="991" t="s">
        <v>2310</v>
      </c>
      <c r="I566" s="993">
        <v>9690.33</v>
      </c>
    </row>
    <row r="567" spans="1:9" x14ac:dyDescent="0.25">
      <c r="A567" s="985" t="str">
        <f>Inek2022A3[ZPD2]</f>
        <v>ZP57.19</v>
      </c>
      <c r="B567" s="985" t="str">
        <f>Inek2022A3[OPSKode]</f>
        <v>6-005.9j</v>
      </c>
      <c r="C567" s="986">
        <f>Inek2022A3[Betrag2]</f>
        <v>10853.17</v>
      </c>
      <c r="D567" s="987" t="s">
        <v>2254</v>
      </c>
      <c r="E567" s="988" t="s">
        <v>2255</v>
      </c>
      <c r="F567" s="989" t="s">
        <v>2311</v>
      </c>
      <c r="G567" s="990" t="s">
        <v>2312</v>
      </c>
      <c r="H567" s="991" t="s">
        <v>2313</v>
      </c>
      <c r="I567" s="993">
        <v>10853.17</v>
      </c>
    </row>
    <row r="568" spans="1:9" x14ac:dyDescent="0.25">
      <c r="A568" s="985" t="str">
        <f>Inek2022A3[ZPD2]</f>
        <v>ZP57.20</v>
      </c>
      <c r="B568" s="985" t="str">
        <f>Inek2022A3[OPSKode]</f>
        <v>6-005.9k</v>
      </c>
      <c r="C568" s="986">
        <f>Inek2022A3[Betrag2]</f>
        <v>12016.01</v>
      </c>
      <c r="D568" s="987" t="s">
        <v>2254</v>
      </c>
      <c r="E568" s="988" t="s">
        <v>2255</v>
      </c>
      <c r="F568" s="989" t="s">
        <v>2314</v>
      </c>
      <c r="G568" s="990" t="s">
        <v>2315</v>
      </c>
      <c r="H568" s="991" t="s">
        <v>2316</v>
      </c>
      <c r="I568" s="993">
        <v>12016.01</v>
      </c>
    </row>
    <row r="569" spans="1:9" x14ac:dyDescent="0.25">
      <c r="A569" s="985" t="str">
        <f>Inek2022A3[ZPD2]</f>
        <v>ZP57.21</v>
      </c>
      <c r="B569" s="985" t="str">
        <f>Inek2022A3[OPSKode]</f>
        <v>6-005.9m</v>
      </c>
      <c r="C569" s="986">
        <f>Inek2022A3[Betrag2]</f>
        <v>13178.85</v>
      </c>
      <c r="D569" s="987" t="s">
        <v>2254</v>
      </c>
      <c r="E569" s="988" t="s">
        <v>2255</v>
      </c>
      <c r="F569" s="989" t="s">
        <v>2317</v>
      </c>
      <c r="G569" s="990" t="s">
        <v>2318</v>
      </c>
      <c r="H569" s="991" t="s">
        <v>2319</v>
      </c>
      <c r="I569" s="993">
        <v>13178.85</v>
      </c>
    </row>
    <row r="570" spans="1:9" x14ac:dyDescent="0.25">
      <c r="A570" s="985" t="str">
        <f>Inek2022A3[ZPD2]</f>
        <v>ZP57.22</v>
      </c>
      <c r="B570" s="985" t="str">
        <f>Inek2022A3[OPSKode]</f>
        <v>6-005.9n</v>
      </c>
      <c r="C570" s="986">
        <f>Inek2022A3[Betrag2]</f>
        <v>14341.69</v>
      </c>
      <c r="D570" s="987" t="s">
        <v>2254</v>
      </c>
      <c r="E570" s="988" t="s">
        <v>2255</v>
      </c>
      <c r="F570" s="989" t="s">
        <v>2320</v>
      </c>
      <c r="G570" s="990" t="s">
        <v>2321</v>
      </c>
      <c r="H570" s="991" t="s">
        <v>2322</v>
      </c>
      <c r="I570" s="993">
        <v>14341.69</v>
      </c>
    </row>
    <row r="571" spans="1:9" x14ac:dyDescent="0.25">
      <c r="A571" s="985" t="str">
        <f>Inek2022A3[ZPD2]</f>
        <v>ZP57.23</v>
      </c>
      <c r="B571" s="985" t="str">
        <f>Inek2022A3[OPSKode]</f>
        <v>6-005.9p</v>
      </c>
      <c r="C571" s="986">
        <f>Inek2022A3[Betrag2]</f>
        <v>15504.53</v>
      </c>
      <c r="D571" s="987" t="s">
        <v>2254</v>
      </c>
      <c r="E571" s="988" t="s">
        <v>2255</v>
      </c>
      <c r="F571" s="989" t="s">
        <v>2323</v>
      </c>
      <c r="G571" s="990" t="s">
        <v>2324</v>
      </c>
      <c r="H571" s="991" t="s">
        <v>2325</v>
      </c>
      <c r="I571" s="993">
        <v>15504.53</v>
      </c>
    </row>
    <row r="572" spans="1:9" x14ac:dyDescent="0.25">
      <c r="A572" s="985" t="str">
        <f>Inek2022A3[ZPD2]</f>
        <v>ZP57.24</v>
      </c>
      <c r="B572" s="985" t="str">
        <f>Inek2022A3[OPSKode]</f>
        <v>6-005.9q</v>
      </c>
      <c r="C572" s="986">
        <f>Inek2022A3[Betrag2]</f>
        <v>16667.37</v>
      </c>
      <c r="D572" s="987" t="s">
        <v>2254</v>
      </c>
      <c r="E572" s="988" t="s">
        <v>2255</v>
      </c>
      <c r="F572" s="989" t="s">
        <v>2326</v>
      </c>
      <c r="G572" s="990" t="s">
        <v>2327</v>
      </c>
      <c r="H572" s="991" t="s">
        <v>2328</v>
      </c>
      <c r="I572" s="993">
        <v>16667.37</v>
      </c>
    </row>
    <row r="573" spans="1:9" x14ac:dyDescent="0.25">
      <c r="A573" s="985"/>
      <c r="B573" s="985"/>
      <c r="C573" s="986"/>
      <c r="D573" s="987" t="s">
        <v>2329</v>
      </c>
      <c r="E573" s="988" t="s">
        <v>3348</v>
      </c>
      <c r="F573" s="989"/>
      <c r="G573" s="990"/>
      <c r="H573" s="991" t="s">
        <v>2331</v>
      </c>
      <c r="I573" s="992"/>
    </row>
    <row r="574" spans="1:9" x14ac:dyDescent="0.25">
      <c r="A574" s="985" t="str">
        <f>Inek2022A3[ZPD2]</f>
        <v>ZP58.01</v>
      </c>
      <c r="B574" s="985" t="str">
        <f>Inek2022A3[OPSKode]</f>
        <v>8-800.g1</v>
      </c>
      <c r="C574" s="986">
        <f>Inek2022A3[Betrag2]</f>
        <v>575.91999999999996</v>
      </c>
      <c r="D574" s="987" t="s">
        <v>2329</v>
      </c>
      <c r="E574" s="988" t="s">
        <v>3348</v>
      </c>
      <c r="F574" s="989" t="s">
        <v>2332</v>
      </c>
      <c r="G574" s="990" t="s">
        <v>2333</v>
      </c>
      <c r="H574" s="991" t="s">
        <v>2334</v>
      </c>
      <c r="I574" s="993">
        <v>575.91999999999996</v>
      </c>
    </row>
    <row r="575" spans="1:9" x14ac:dyDescent="0.25">
      <c r="A575" s="985" t="str">
        <f>Inek2022A3[ZPD2]</f>
        <v>ZP58.02</v>
      </c>
      <c r="B575" s="985" t="str">
        <f>Inek2022A3[OPSKode]</f>
        <v>8-800.g2</v>
      </c>
      <c r="C575" s="986">
        <f>Inek2022A3[Betrag2]</f>
        <v>863.88</v>
      </c>
      <c r="D575" s="987" t="s">
        <v>2329</v>
      </c>
      <c r="E575" s="988" t="s">
        <v>3348</v>
      </c>
      <c r="F575" s="989" t="s">
        <v>2335</v>
      </c>
      <c r="G575" s="990" t="s">
        <v>2336</v>
      </c>
      <c r="H575" s="991" t="s">
        <v>2337</v>
      </c>
      <c r="I575" s="993">
        <v>863.88</v>
      </c>
    </row>
    <row r="576" spans="1:9" x14ac:dyDescent="0.25">
      <c r="A576" s="985" t="str">
        <f>Inek2022A3[ZPD2]</f>
        <v>ZP58.03</v>
      </c>
      <c r="B576" s="985" t="str">
        <f>Inek2022A3[OPSKode]</f>
        <v>8-800.g3</v>
      </c>
      <c r="C576" s="986">
        <f>Inek2022A3[Betrag2]</f>
        <v>1151.8399999999999</v>
      </c>
      <c r="D576" s="987" t="s">
        <v>2329</v>
      </c>
      <c r="E576" s="988" t="s">
        <v>3348</v>
      </c>
      <c r="F576" s="989" t="s">
        <v>2338</v>
      </c>
      <c r="G576" s="990" t="s">
        <v>2339</v>
      </c>
      <c r="H576" s="991" t="s">
        <v>2340</v>
      </c>
      <c r="I576" s="993">
        <v>1151.8399999999999</v>
      </c>
    </row>
    <row r="577" spans="1:9" x14ac:dyDescent="0.25">
      <c r="A577" s="985" t="str">
        <f>Inek2022A3[ZPD2]</f>
        <v>ZP58.04</v>
      </c>
      <c r="B577" s="985" t="str">
        <f>Inek2022A3[OPSKode]</f>
        <v>8-800.g4</v>
      </c>
      <c r="C577" s="986">
        <f>Inek2022A3[Betrag2]</f>
        <v>1439.79</v>
      </c>
      <c r="D577" s="987" t="s">
        <v>2329</v>
      </c>
      <c r="E577" s="988" t="s">
        <v>3348</v>
      </c>
      <c r="F577" s="989" t="s">
        <v>2341</v>
      </c>
      <c r="G577" s="990" t="s">
        <v>2342</v>
      </c>
      <c r="H577" s="991" t="s">
        <v>2343</v>
      </c>
      <c r="I577" s="993">
        <v>1439.79</v>
      </c>
    </row>
    <row r="578" spans="1:9" x14ac:dyDescent="0.25">
      <c r="A578" s="985" t="str">
        <f>Inek2022A3[ZPD2]</f>
        <v>ZP58.05</v>
      </c>
      <c r="B578" s="985" t="str">
        <f>Inek2022A3[OPSKode]</f>
        <v>8-800.g5</v>
      </c>
      <c r="C578" s="986">
        <f>Inek2022A3[Betrag2]</f>
        <v>1842.94</v>
      </c>
      <c r="D578" s="987" t="s">
        <v>2329</v>
      </c>
      <c r="E578" s="988" t="s">
        <v>3348</v>
      </c>
      <c r="F578" s="989" t="s">
        <v>2344</v>
      </c>
      <c r="G578" s="990" t="s">
        <v>2345</v>
      </c>
      <c r="H578" s="991" t="s">
        <v>2346</v>
      </c>
      <c r="I578" s="993">
        <v>1842.94</v>
      </c>
    </row>
    <row r="579" spans="1:9" x14ac:dyDescent="0.25">
      <c r="A579" s="985" t="str">
        <f>Inek2022A3[ZPD2]</f>
        <v>ZP58.06</v>
      </c>
      <c r="B579" s="985" t="str">
        <f>Inek2022A3[OPSKode]</f>
        <v>8-800.g6</v>
      </c>
      <c r="C579" s="986">
        <f>Inek2022A3[Betrag2]</f>
        <v>2424.61</v>
      </c>
      <c r="D579" s="987" t="s">
        <v>2329</v>
      </c>
      <c r="E579" s="988" t="s">
        <v>3348</v>
      </c>
      <c r="F579" s="989" t="s">
        <v>2347</v>
      </c>
      <c r="G579" s="990" t="s">
        <v>2348</v>
      </c>
      <c r="H579" s="991" t="s">
        <v>2349</v>
      </c>
      <c r="I579" s="993">
        <v>2424.61</v>
      </c>
    </row>
    <row r="580" spans="1:9" x14ac:dyDescent="0.25">
      <c r="A580" s="985" t="str">
        <f>Inek2022A3[ZPD2]</f>
        <v>ZP58.07</v>
      </c>
      <c r="B580" s="985" t="str">
        <f>Inek2022A3[OPSKode]</f>
        <v>8-800.g7</v>
      </c>
      <c r="C580" s="986">
        <f>Inek2022A3[Betrag2]</f>
        <v>3003.41</v>
      </c>
      <c r="D580" s="987" t="s">
        <v>2329</v>
      </c>
      <c r="E580" s="988" t="s">
        <v>3348</v>
      </c>
      <c r="F580" s="989" t="s">
        <v>2350</v>
      </c>
      <c r="G580" s="990" t="s">
        <v>2351</v>
      </c>
      <c r="H580" s="991" t="s">
        <v>2352</v>
      </c>
      <c r="I580" s="993">
        <v>3003.41</v>
      </c>
    </row>
    <row r="581" spans="1:9" x14ac:dyDescent="0.25">
      <c r="A581" s="985" t="str">
        <f>Inek2022A3[ZPD2]</f>
        <v>ZP58.08</v>
      </c>
      <c r="B581" s="985" t="str">
        <f>Inek2022A3[OPSKode]</f>
        <v>8-800.g8</v>
      </c>
      <c r="C581" s="986">
        <f>Inek2022A3[Betrag2]</f>
        <v>3576.45</v>
      </c>
      <c r="D581" s="987" t="s">
        <v>2329</v>
      </c>
      <c r="E581" s="988" t="s">
        <v>3348</v>
      </c>
      <c r="F581" s="989" t="s">
        <v>2353</v>
      </c>
      <c r="G581" s="990" t="s">
        <v>2354</v>
      </c>
      <c r="H581" s="991" t="s">
        <v>2355</v>
      </c>
      <c r="I581" s="993">
        <v>3576.45</v>
      </c>
    </row>
    <row r="582" spans="1:9" x14ac:dyDescent="0.25">
      <c r="A582" s="985" t="str">
        <f>Inek2022A3[ZPD2]</f>
        <v>ZP58.09</v>
      </c>
      <c r="B582" s="985" t="str">
        <f>Inek2022A3[OPSKode]</f>
        <v>8-800.g9</v>
      </c>
      <c r="C582" s="986">
        <f>Inek2022A3[Betrag2]</f>
        <v>4155.25</v>
      </c>
      <c r="D582" s="987" t="s">
        <v>2329</v>
      </c>
      <c r="E582" s="988" t="s">
        <v>3348</v>
      </c>
      <c r="F582" s="989" t="s">
        <v>2356</v>
      </c>
      <c r="G582" s="990" t="s">
        <v>2357</v>
      </c>
      <c r="H582" s="991" t="s">
        <v>2358</v>
      </c>
      <c r="I582" s="993">
        <v>4155.25</v>
      </c>
    </row>
    <row r="583" spans="1:9" x14ac:dyDescent="0.25">
      <c r="A583" s="985" t="str">
        <f>Inek2022A3[ZPD2]</f>
        <v>ZP58.10</v>
      </c>
      <c r="B583" s="985" t="str">
        <f>Inek2022A3[OPSKode]</f>
        <v>8-800.ga</v>
      </c>
      <c r="C583" s="986">
        <f>Inek2022A3[Betrag2]</f>
        <v>4736.92</v>
      </c>
      <c r="D583" s="987" t="s">
        <v>2329</v>
      </c>
      <c r="E583" s="988" t="s">
        <v>3348</v>
      </c>
      <c r="F583" s="989" t="s">
        <v>2359</v>
      </c>
      <c r="G583" s="990" t="s">
        <v>2360</v>
      </c>
      <c r="H583" s="991" t="s">
        <v>2361</v>
      </c>
      <c r="I583" s="993">
        <v>4736.92</v>
      </c>
    </row>
    <row r="584" spans="1:9" x14ac:dyDescent="0.25">
      <c r="A584" s="985" t="str">
        <f>Inek2022A3[ZPD2]</f>
        <v>ZP58.11</v>
      </c>
      <c r="B584" s="985" t="str">
        <f>Inek2022A3[OPSKode]</f>
        <v>8-800.gb</v>
      </c>
      <c r="C584" s="986">
        <f>Inek2022A3[Betrag2]</f>
        <v>5327.24</v>
      </c>
      <c r="D584" s="987" t="s">
        <v>2329</v>
      </c>
      <c r="E584" s="988" t="s">
        <v>3348</v>
      </c>
      <c r="F584" s="989" t="s">
        <v>2362</v>
      </c>
      <c r="G584" s="990" t="s">
        <v>2363</v>
      </c>
      <c r="H584" s="991" t="s">
        <v>2364</v>
      </c>
      <c r="I584" s="993">
        <v>5327.24</v>
      </c>
    </row>
    <row r="585" spans="1:9" x14ac:dyDescent="0.25">
      <c r="A585" s="985" t="str">
        <f>Inek2022A3[ZPD2]</f>
        <v>ZP58.12</v>
      </c>
      <c r="B585" s="985" t="str">
        <f>Inek2022A3[OPSKode]</f>
        <v>8-800.gc</v>
      </c>
      <c r="C585" s="986">
        <f>Inek2022A3[Betrag2]</f>
        <v>6047.14</v>
      </c>
      <c r="D585" s="987" t="s">
        <v>2329</v>
      </c>
      <c r="E585" s="988" t="s">
        <v>3348</v>
      </c>
      <c r="F585" s="989" t="s">
        <v>2365</v>
      </c>
      <c r="G585" s="990" t="s">
        <v>2366</v>
      </c>
      <c r="H585" s="991" t="s">
        <v>2367</v>
      </c>
      <c r="I585" s="993">
        <v>6047.14</v>
      </c>
    </row>
    <row r="586" spans="1:9" x14ac:dyDescent="0.25">
      <c r="A586" s="985" t="str">
        <f>Inek2022A3[ZPD2]</f>
        <v>ZP58.13</v>
      </c>
      <c r="B586" s="985" t="str">
        <f>Inek2022A3[OPSKode]</f>
        <v>8-800.gd</v>
      </c>
      <c r="C586" s="986">
        <f>Inek2022A3[Betrag2]</f>
        <v>7198.97</v>
      </c>
      <c r="D586" s="987" t="s">
        <v>2329</v>
      </c>
      <c r="E586" s="988" t="s">
        <v>3348</v>
      </c>
      <c r="F586" s="989" t="s">
        <v>2368</v>
      </c>
      <c r="G586" s="990" t="s">
        <v>2369</v>
      </c>
      <c r="H586" s="991" t="s">
        <v>2370</v>
      </c>
      <c r="I586" s="993">
        <v>7198.97</v>
      </c>
    </row>
    <row r="587" spans="1:9" x14ac:dyDescent="0.25">
      <c r="A587" s="985" t="str">
        <f>Inek2022A3[ZPD2]</f>
        <v>ZP58.14</v>
      </c>
      <c r="B587" s="985" t="str">
        <f>Inek2022A3[OPSKode]</f>
        <v>8-800.ge</v>
      </c>
      <c r="C587" s="986">
        <f>Inek2022A3[Betrag2]</f>
        <v>8350.81</v>
      </c>
      <c r="D587" s="987" t="s">
        <v>2329</v>
      </c>
      <c r="E587" s="988" t="s">
        <v>3348</v>
      </c>
      <c r="F587" s="989" t="s">
        <v>2371</v>
      </c>
      <c r="G587" s="990" t="s">
        <v>2372</v>
      </c>
      <c r="H587" s="991" t="s">
        <v>2373</v>
      </c>
      <c r="I587" s="993">
        <v>8350.81</v>
      </c>
    </row>
    <row r="588" spans="1:9" x14ac:dyDescent="0.25">
      <c r="A588" s="985" t="str">
        <f>Inek2022A3[ZPD2]</f>
        <v>ZP58.15</v>
      </c>
      <c r="B588" s="985" t="str">
        <f>Inek2022A3[OPSKode]</f>
        <v>8-800.gf</v>
      </c>
      <c r="C588" s="986">
        <f>Inek2022A3[Betrag2]</f>
        <v>9502.64</v>
      </c>
      <c r="D588" s="987" t="s">
        <v>2329</v>
      </c>
      <c r="E588" s="988" t="s">
        <v>3348</v>
      </c>
      <c r="F588" s="989" t="s">
        <v>2374</v>
      </c>
      <c r="G588" s="990" t="s">
        <v>2375</v>
      </c>
      <c r="H588" s="991" t="s">
        <v>2376</v>
      </c>
      <c r="I588" s="993">
        <v>9502.64</v>
      </c>
    </row>
    <row r="589" spans="1:9" x14ac:dyDescent="0.25">
      <c r="A589" s="985" t="str">
        <f>Inek2022A3[ZPD2]</f>
        <v>ZP58.16</v>
      </c>
      <c r="B589" s="985" t="str">
        <f>Inek2022A3[OPSKode]</f>
        <v>8-800.gg</v>
      </c>
      <c r="C589" s="986">
        <f>Inek2022A3[Betrag2]</f>
        <v>10654.48</v>
      </c>
      <c r="D589" s="987" t="s">
        <v>2329</v>
      </c>
      <c r="E589" s="988" t="s">
        <v>3348</v>
      </c>
      <c r="F589" s="989" t="s">
        <v>2377</v>
      </c>
      <c r="G589" s="990" t="s">
        <v>2378</v>
      </c>
      <c r="H589" s="991" t="s">
        <v>2379</v>
      </c>
      <c r="I589" s="993">
        <v>10654.48</v>
      </c>
    </row>
    <row r="590" spans="1:9" x14ac:dyDescent="0.25">
      <c r="A590" s="985" t="str">
        <f>Inek2022A3[ZPD2]</f>
        <v>ZP58.17</v>
      </c>
      <c r="B590" s="985" t="str">
        <f>Inek2022A3[OPSKode]</f>
        <v>8-800.gh</v>
      </c>
      <c r="C590" s="986">
        <f>Inek2022A3[Betrag2]</f>
        <v>11950.29</v>
      </c>
      <c r="D590" s="987" t="s">
        <v>2329</v>
      </c>
      <c r="E590" s="988" t="s">
        <v>3348</v>
      </c>
      <c r="F590" s="989" t="s">
        <v>2380</v>
      </c>
      <c r="G590" s="990" t="s">
        <v>2381</v>
      </c>
      <c r="H590" s="991" t="s">
        <v>2382</v>
      </c>
      <c r="I590" s="993">
        <v>11950.29</v>
      </c>
    </row>
    <row r="591" spans="1:9" x14ac:dyDescent="0.25">
      <c r="A591" s="985" t="str">
        <f>Inek2022A3[ZPD2]</f>
        <v>ZP58.18</v>
      </c>
      <c r="B591" s="985" t="str">
        <f>Inek2022A3[OPSKode]</f>
        <v>8-800.gj</v>
      </c>
      <c r="C591" s="986">
        <f>Inek2022A3[Betrag2]</f>
        <v>13678.05</v>
      </c>
      <c r="D591" s="987" t="s">
        <v>2329</v>
      </c>
      <c r="E591" s="988" t="s">
        <v>3348</v>
      </c>
      <c r="F591" s="989" t="s">
        <v>2383</v>
      </c>
      <c r="G591" s="990" t="s">
        <v>2384</v>
      </c>
      <c r="H591" s="991" t="s">
        <v>2385</v>
      </c>
      <c r="I591" s="993">
        <v>13678.05</v>
      </c>
    </row>
    <row r="592" spans="1:9" x14ac:dyDescent="0.25">
      <c r="A592" s="985" t="str">
        <f>Inek2022A3[ZPD2]</f>
        <v>ZP58.19</v>
      </c>
      <c r="B592" s="985" t="str">
        <f>Inek2022A3[OPSKode]</f>
        <v>8-800.gk</v>
      </c>
      <c r="C592" s="986">
        <f>Inek2022A3[Betrag2]</f>
        <v>15405.8</v>
      </c>
      <c r="D592" s="987" t="s">
        <v>2329</v>
      </c>
      <c r="E592" s="988" t="s">
        <v>3348</v>
      </c>
      <c r="F592" s="989" t="s">
        <v>2386</v>
      </c>
      <c r="G592" s="990" t="s">
        <v>2387</v>
      </c>
      <c r="H592" s="991" t="s">
        <v>2388</v>
      </c>
      <c r="I592" s="993">
        <v>15405.8</v>
      </c>
    </row>
    <row r="593" spans="1:9" x14ac:dyDescent="0.25">
      <c r="A593" s="985" t="str">
        <f>Inek2022A3[ZPD2]</f>
        <v>ZP58.20</v>
      </c>
      <c r="B593" s="985" t="str">
        <f>Inek2022A3[OPSKode]</f>
        <v>8-800.gm</v>
      </c>
      <c r="C593" s="986">
        <f>Inek2022A3[Betrag2]</f>
        <v>17133.55</v>
      </c>
      <c r="D593" s="987" t="s">
        <v>2329</v>
      </c>
      <c r="E593" s="988" t="s">
        <v>3348</v>
      </c>
      <c r="F593" s="989" t="s">
        <v>2389</v>
      </c>
      <c r="G593" s="990" t="s">
        <v>2390</v>
      </c>
      <c r="H593" s="991" t="s">
        <v>2391</v>
      </c>
      <c r="I593" s="993">
        <v>17133.55</v>
      </c>
    </row>
    <row r="594" spans="1:9" x14ac:dyDescent="0.25">
      <c r="A594" s="985" t="str">
        <f>Inek2022A3[ZPD2]</f>
        <v>ZP58.21</v>
      </c>
      <c r="B594" s="985" t="str">
        <f>Inek2022A3[OPSKode]</f>
        <v>8-800.gn</v>
      </c>
      <c r="C594" s="986">
        <f>Inek2022A3[Betrag2]</f>
        <v>18861.310000000001</v>
      </c>
      <c r="D594" s="987" t="s">
        <v>2329</v>
      </c>
      <c r="E594" s="988" t="s">
        <v>3348</v>
      </c>
      <c r="F594" s="989" t="s">
        <v>2392</v>
      </c>
      <c r="G594" s="990" t="s">
        <v>2393</v>
      </c>
      <c r="H594" s="991" t="s">
        <v>2394</v>
      </c>
      <c r="I594" s="993">
        <v>18861.310000000001</v>
      </c>
    </row>
    <row r="595" spans="1:9" x14ac:dyDescent="0.25">
      <c r="A595" s="985" t="str">
        <f>Inek2022A3[ZPD2]</f>
        <v>ZP58.22</v>
      </c>
      <c r="B595" s="985" t="str">
        <f>Inek2022A3[OPSKode]</f>
        <v>8-800.gp</v>
      </c>
      <c r="C595" s="986">
        <f>Inek2022A3[Betrag2]</f>
        <v>20733.04</v>
      </c>
      <c r="D595" s="987" t="s">
        <v>2329</v>
      </c>
      <c r="E595" s="988" t="s">
        <v>3348</v>
      </c>
      <c r="F595" s="989" t="s">
        <v>2395</v>
      </c>
      <c r="G595" s="990" t="s">
        <v>2396</v>
      </c>
      <c r="H595" s="991" t="s">
        <v>2397</v>
      </c>
      <c r="I595" s="993">
        <v>20733.04</v>
      </c>
    </row>
    <row r="596" spans="1:9" x14ac:dyDescent="0.25">
      <c r="A596" s="985" t="str">
        <f>Inek2022A3[ZPD2]</f>
        <v>ZP58.23</v>
      </c>
      <c r="B596" s="985" t="str">
        <f>Inek2022A3[OPSKode]</f>
        <v>8-800.gq</v>
      </c>
      <c r="C596" s="986">
        <f>Inek2022A3[Betrag2]</f>
        <v>23036.71</v>
      </c>
      <c r="D596" s="987" t="s">
        <v>2329</v>
      </c>
      <c r="E596" s="988" t="s">
        <v>3348</v>
      </c>
      <c r="F596" s="989" t="s">
        <v>2398</v>
      </c>
      <c r="G596" s="990" t="s">
        <v>2399</v>
      </c>
      <c r="H596" s="991" t="s">
        <v>2400</v>
      </c>
      <c r="I596" s="993">
        <v>23036.71</v>
      </c>
    </row>
    <row r="597" spans="1:9" x14ac:dyDescent="0.25">
      <c r="A597" s="985" t="str">
        <f>Inek2022A3[ZPD2]</f>
        <v>ZP58.24</v>
      </c>
      <c r="B597" s="985" t="str">
        <f>Inek2022A3[OPSKode]</f>
        <v>8-800.gr</v>
      </c>
      <c r="C597" s="986">
        <f>Inek2022A3[Betrag2]</f>
        <v>25340.38</v>
      </c>
      <c r="D597" s="987" t="s">
        <v>2329</v>
      </c>
      <c r="E597" s="988" t="s">
        <v>3348</v>
      </c>
      <c r="F597" s="989" t="s">
        <v>2401</v>
      </c>
      <c r="G597" s="990" t="s">
        <v>2402</v>
      </c>
      <c r="H597" s="991" t="s">
        <v>2403</v>
      </c>
      <c r="I597" s="993">
        <v>25340.38</v>
      </c>
    </row>
    <row r="598" spans="1:9" x14ac:dyDescent="0.25">
      <c r="A598" s="985" t="str">
        <f>Inek2022A3[ZPD2]</f>
        <v>ZP58.25</v>
      </c>
      <c r="B598" s="985" t="str">
        <f>Inek2022A3[OPSKode]</f>
        <v>8-800.gs</v>
      </c>
      <c r="C598" s="986">
        <f>Inek2022A3[Betrag2]</f>
        <v>27644.05</v>
      </c>
      <c r="D598" s="987" t="s">
        <v>2329</v>
      </c>
      <c r="E598" s="988" t="s">
        <v>3348</v>
      </c>
      <c r="F598" s="989" t="s">
        <v>2404</v>
      </c>
      <c r="G598" s="990" t="s">
        <v>2405</v>
      </c>
      <c r="H598" s="991" t="s">
        <v>2406</v>
      </c>
      <c r="I598" s="993">
        <v>27644.05</v>
      </c>
    </row>
    <row r="599" spans="1:9" x14ac:dyDescent="0.25">
      <c r="A599" s="985" t="str">
        <f>Inek2022A3[ZPD2]</f>
        <v>ZP58.26</v>
      </c>
      <c r="B599" s="985" t="str">
        <f>Inek2022A3[OPSKode]</f>
        <v>8-800.gt</v>
      </c>
      <c r="C599" s="986">
        <f>Inek2022A3[Betrag2]</f>
        <v>29947.73</v>
      </c>
      <c r="D599" s="987" t="s">
        <v>2329</v>
      </c>
      <c r="E599" s="988" t="s">
        <v>3348</v>
      </c>
      <c r="F599" s="989" t="s">
        <v>2407</v>
      </c>
      <c r="G599" s="990" t="s">
        <v>2408</v>
      </c>
      <c r="H599" s="991" t="s">
        <v>2409</v>
      </c>
      <c r="I599" s="993">
        <v>29947.73</v>
      </c>
    </row>
    <row r="600" spans="1:9" x14ac:dyDescent="0.25">
      <c r="A600" s="985" t="str">
        <f>Inek2022A3[ZPD2]</f>
        <v>ZP58.27</v>
      </c>
      <c r="B600" s="985" t="str">
        <f>Inek2022A3[OPSKode]</f>
        <v>8-800.gu</v>
      </c>
      <c r="C600" s="986">
        <f>Inek2022A3[Betrag2]</f>
        <v>32251.4</v>
      </c>
      <c r="D600" s="987" t="s">
        <v>2329</v>
      </c>
      <c r="E600" s="988" t="s">
        <v>3348</v>
      </c>
      <c r="F600" s="989" t="s">
        <v>2410</v>
      </c>
      <c r="G600" s="990" t="s">
        <v>2411</v>
      </c>
      <c r="H600" s="991" t="s">
        <v>2412</v>
      </c>
      <c r="I600" s="993">
        <v>32251.4</v>
      </c>
    </row>
    <row r="601" spans="1:9" x14ac:dyDescent="0.25">
      <c r="A601" s="985" t="str">
        <f>Inek2022A3[ZPD2]</f>
        <v>ZP58.28</v>
      </c>
      <c r="B601" s="985" t="str">
        <f>Inek2022A3[OPSKode]</f>
        <v>8-800.gv</v>
      </c>
      <c r="C601" s="986">
        <f>Inek2022A3[Betrag2]</f>
        <v>34555.07</v>
      </c>
      <c r="D601" s="987" t="s">
        <v>2329</v>
      </c>
      <c r="E601" s="988" t="s">
        <v>3348</v>
      </c>
      <c r="F601" s="989" t="s">
        <v>2413</v>
      </c>
      <c r="G601" s="990" t="s">
        <v>2414</v>
      </c>
      <c r="H601" s="991" t="s">
        <v>2415</v>
      </c>
      <c r="I601" s="993">
        <v>34555.07</v>
      </c>
    </row>
    <row r="602" spans="1:9" x14ac:dyDescent="0.25">
      <c r="A602" s="985" t="str">
        <f>Inek2022A3[ZPD2]</f>
        <v>ZP58.29</v>
      </c>
      <c r="B602" s="985"/>
      <c r="C602" s="986" t="s">
        <v>3361</v>
      </c>
      <c r="D602" s="987" t="s">
        <v>2329</v>
      </c>
      <c r="E602" s="988" t="s">
        <v>3348</v>
      </c>
      <c r="F602" s="989" t="s">
        <v>2417</v>
      </c>
      <c r="G602" s="990"/>
      <c r="H602" s="991" t="s">
        <v>2418</v>
      </c>
      <c r="I602" s="993"/>
    </row>
    <row r="603" spans="1:9" x14ac:dyDescent="0.25">
      <c r="A603" s="985" t="str">
        <f>Inek2022A3[ZPD2]</f>
        <v>ZP58.30</v>
      </c>
      <c r="B603" s="985" t="str">
        <f>Inek2022A3[OPSKode]</f>
        <v>8-800.gz</v>
      </c>
      <c r="C603" s="986">
        <f>Inek2022A3[Betrag2]</f>
        <v>36858.74</v>
      </c>
      <c r="D603" s="987" t="s">
        <v>2329</v>
      </c>
      <c r="E603" s="988" t="s">
        <v>3348</v>
      </c>
      <c r="F603" s="989" t="s">
        <v>2419</v>
      </c>
      <c r="G603" s="990" t="s">
        <v>2420</v>
      </c>
      <c r="H603" s="991" t="s">
        <v>2421</v>
      </c>
      <c r="I603" s="993">
        <v>36858.74</v>
      </c>
    </row>
    <row r="604" spans="1:9" x14ac:dyDescent="0.25">
      <c r="A604" s="985" t="str">
        <f>Inek2022A3[ZPD2]</f>
        <v>ZP58.31</v>
      </c>
      <c r="B604" s="985" t="str">
        <f>Inek2022A3[OPSKode]</f>
        <v>8-800.m0</v>
      </c>
      <c r="C604" s="986">
        <f>Inek2022A3[Betrag2]</f>
        <v>39450.370000000003</v>
      </c>
      <c r="D604" s="987" t="s">
        <v>2329</v>
      </c>
      <c r="E604" s="988" t="s">
        <v>3348</v>
      </c>
      <c r="F604" s="989" t="s">
        <v>2422</v>
      </c>
      <c r="G604" s="990" t="s">
        <v>2423</v>
      </c>
      <c r="H604" s="991" t="s">
        <v>2424</v>
      </c>
      <c r="I604" s="993">
        <v>39450.370000000003</v>
      </c>
    </row>
    <row r="605" spans="1:9" x14ac:dyDescent="0.25">
      <c r="A605" s="985" t="str">
        <f>Inek2022A3[ZPD2]</f>
        <v>ZP58.32</v>
      </c>
      <c r="B605" s="985" t="str">
        <f>Inek2022A3[OPSKode]</f>
        <v>8-800.m1</v>
      </c>
      <c r="C605" s="986">
        <f>Inek2022A3[Betrag2]</f>
        <v>42905.88</v>
      </c>
      <c r="D605" s="987" t="s">
        <v>2329</v>
      </c>
      <c r="E605" s="988" t="s">
        <v>3348</v>
      </c>
      <c r="F605" s="989" t="s">
        <v>2425</v>
      </c>
      <c r="G605" s="990" t="s">
        <v>2426</v>
      </c>
      <c r="H605" s="991" t="s">
        <v>2427</v>
      </c>
      <c r="I605" s="993">
        <v>42905.88</v>
      </c>
    </row>
    <row r="606" spans="1:9" x14ac:dyDescent="0.25">
      <c r="A606" s="985" t="str">
        <f>Inek2022A3[ZPD2]</f>
        <v>ZP58.33</v>
      </c>
      <c r="B606" s="985" t="str">
        <f>Inek2022A3[OPSKode]</f>
        <v>8-800.m2</v>
      </c>
      <c r="C606" s="986">
        <f>Inek2022A3[Betrag2]</f>
        <v>46361.38</v>
      </c>
      <c r="D606" s="987" t="s">
        <v>2329</v>
      </c>
      <c r="E606" s="988" t="s">
        <v>3348</v>
      </c>
      <c r="F606" s="989" t="s">
        <v>2428</v>
      </c>
      <c r="G606" s="990" t="s">
        <v>2429</v>
      </c>
      <c r="H606" s="991" t="s">
        <v>2430</v>
      </c>
      <c r="I606" s="993">
        <v>46361.38</v>
      </c>
    </row>
    <row r="607" spans="1:9" x14ac:dyDescent="0.25">
      <c r="A607" s="985" t="str">
        <f>Inek2022A3[ZPD2]</f>
        <v>ZP58.34</v>
      </c>
      <c r="B607" s="985" t="str">
        <f>Inek2022A3[OPSKode]</f>
        <v>8-800.m3</v>
      </c>
      <c r="C607" s="986">
        <f>Inek2022A3[Betrag2]</f>
        <v>49816.89</v>
      </c>
      <c r="D607" s="987" t="s">
        <v>2329</v>
      </c>
      <c r="E607" s="988" t="s">
        <v>3348</v>
      </c>
      <c r="F607" s="989" t="s">
        <v>2431</v>
      </c>
      <c r="G607" s="990" t="s">
        <v>2432</v>
      </c>
      <c r="H607" s="991" t="s">
        <v>2433</v>
      </c>
      <c r="I607" s="993">
        <v>49816.89</v>
      </c>
    </row>
    <row r="608" spans="1:9" x14ac:dyDescent="0.25">
      <c r="A608" s="985" t="str">
        <f>Inek2022A3[ZPD2]</f>
        <v>ZP58.35</v>
      </c>
      <c r="B608" s="985" t="str">
        <f>Inek2022A3[OPSKode]</f>
        <v>8-800.m4</v>
      </c>
      <c r="C608" s="986">
        <f>Inek2022A3[Betrag2]</f>
        <v>53272.4</v>
      </c>
      <c r="D608" s="987" t="s">
        <v>2329</v>
      </c>
      <c r="E608" s="988" t="s">
        <v>3348</v>
      </c>
      <c r="F608" s="989" t="s">
        <v>2434</v>
      </c>
      <c r="G608" s="990" t="s">
        <v>2435</v>
      </c>
      <c r="H608" s="991" t="s">
        <v>2436</v>
      </c>
      <c r="I608" s="993">
        <v>53272.4</v>
      </c>
    </row>
    <row r="609" spans="1:9" x14ac:dyDescent="0.25">
      <c r="A609" s="985" t="str">
        <f>Inek2022A3[ZPD2]</f>
        <v>ZP58.36</v>
      </c>
      <c r="B609" s="985" t="str">
        <f>Inek2022A3[OPSKode]</f>
        <v>8-800.m5</v>
      </c>
      <c r="C609" s="986">
        <f>Inek2022A3[Betrag2]</f>
        <v>57015.86</v>
      </c>
      <c r="D609" s="987" t="s">
        <v>2329</v>
      </c>
      <c r="E609" s="988" t="s">
        <v>3348</v>
      </c>
      <c r="F609" s="989" t="s">
        <v>2437</v>
      </c>
      <c r="G609" s="990" t="s">
        <v>2438</v>
      </c>
      <c r="H609" s="991" t="s">
        <v>2439</v>
      </c>
      <c r="I609" s="993">
        <v>57015.86</v>
      </c>
    </row>
    <row r="610" spans="1:9" x14ac:dyDescent="0.25">
      <c r="A610" s="985" t="str">
        <f>Inek2022A3[ZPD2]</f>
        <v>ZP58.37</v>
      </c>
      <c r="B610" s="985" t="str">
        <f>Inek2022A3[OPSKode]</f>
        <v>8-800.m6</v>
      </c>
      <c r="C610" s="986">
        <f>Inek2022A3[Betrag2]</f>
        <v>61623.199999999997</v>
      </c>
      <c r="D610" s="987" t="s">
        <v>2329</v>
      </c>
      <c r="E610" s="988" t="s">
        <v>3348</v>
      </c>
      <c r="F610" s="989" t="s">
        <v>2440</v>
      </c>
      <c r="G610" s="990" t="s">
        <v>2441</v>
      </c>
      <c r="H610" s="991" t="s">
        <v>2442</v>
      </c>
      <c r="I610" s="993">
        <v>61623.199999999997</v>
      </c>
    </row>
    <row r="611" spans="1:9" x14ac:dyDescent="0.25">
      <c r="A611" s="985" t="str">
        <f>Inek2022A3[ZPD2]</f>
        <v>ZP58.38</v>
      </c>
      <c r="B611" s="985" t="str">
        <f>Inek2022A3[OPSKode]</f>
        <v>8-800.m7</v>
      </c>
      <c r="C611" s="986">
        <f>Inek2022A3[Betrag2]</f>
        <v>66230.55</v>
      </c>
      <c r="D611" s="987" t="s">
        <v>2329</v>
      </c>
      <c r="E611" s="988" t="s">
        <v>3348</v>
      </c>
      <c r="F611" s="989" t="s">
        <v>2443</v>
      </c>
      <c r="G611" s="990" t="s">
        <v>2444</v>
      </c>
      <c r="H611" s="991" t="s">
        <v>2445</v>
      </c>
      <c r="I611" s="993">
        <v>66230.55</v>
      </c>
    </row>
    <row r="612" spans="1:9" x14ac:dyDescent="0.25">
      <c r="A612" s="985" t="str">
        <f>Inek2022A3[ZPD2]</f>
        <v>ZP58.39</v>
      </c>
      <c r="B612" s="985" t="str">
        <f>Inek2022A3[OPSKode]</f>
        <v>8-800.m8</v>
      </c>
      <c r="C612" s="986">
        <f>Inek2022A3[Betrag2]</f>
        <v>70837.89</v>
      </c>
      <c r="D612" s="987" t="s">
        <v>2329</v>
      </c>
      <c r="E612" s="988" t="s">
        <v>3348</v>
      </c>
      <c r="F612" s="989" t="s">
        <v>2446</v>
      </c>
      <c r="G612" s="990" t="s">
        <v>2447</v>
      </c>
      <c r="H612" s="991" t="s">
        <v>2448</v>
      </c>
      <c r="I612" s="993">
        <v>70837.89</v>
      </c>
    </row>
    <row r="613" spans="1:9" x14ac:dyDescent="0.25">
      <c r="A613" s="985" t="str">
        <f>Inek2022A3[ZPD2]</f>
        <v>ZP58.40</v>
      </c>
      <c r="B613" s="985" t="str">
        <f>Inek2022A3[OPSKode]</f>
        <v>8-800.m9</v>
      </c>
      <c r="C613" s="986">
        <f>Inek2022A3[Betrag2]</f>
        <v>75445.23</v>
      </c>
      <c r="D613" s="987" t="s">
        <v>2329</v>
      </c>
      <c r="E613" s="988" t="s">
        <v>3348</v>
      </c>
      <c r="F613" s="989" t="s">
        <v>2449</v>
      </c>
      <c r="G613" s="990" t="s">
        <v>2450</v>
      </c>
      <c r="H613" s="991" t="s">
        <v>2451</v>
      </c>
      <c r="I613" s="993">
        <v>75445.23</v>
      </c>
    </row>
    <row r="614" spans="1:9" x14ac:dyDescent="0.25">
      <c r="A614" s="985" t="str">
        <f>Inek2022A3[ZPD2]</f>
        <v>ZP58.41</v>
      </c>
      <c r="B614" s="985" t="str">
        <f>Inek2022A3[OPSKode]</f>
        <v>8-800.ma</v>
      </c>
      <c r="C614" s="986">
        <f>Inek2022A3[Betrag2]</f>
        <v>80340.53</v>
      </c>
      <c r="D614" s="987" t="s">
        <v>2329</v>
      </c>
      <c r="E614" s="988" t="s">
        <v>3348</v>
      </c>
      <c r="F614" s="989" t="s">
        <v>2452</v>
      </c>
      <c r="G614" s="990" t="s">
        <v>2453</v>
      </c>
      <c r="H614" s="991" t="s">
        <v>2454</v>
      </c>
      <c r="I614" s="993">
        <v>80340.53</v>
      </c>
    </row>
    <row r="615" spans="1:9" x14ac:dyDescent="0.25">
      <c r="A615" s="985" t="str">
        <f>Inek2022A3[ZPD2]</f>
        <v>ZP58.42</v>
      </c>
      <c r="B615" s="985" t="str">
        <f>Inek2022A3[OPSKode]</f>
        <v>8-800.mb</v>
      </c>
      <c r="C615" s="986">
        <f>Inek2022A3[Betrag2]</f>
        <v>86099.71</v>
      </c>
      <c r="D615" s="987" t="s">
        <v>2329</v>
      </c>
      <c r="E615" s="988" t="s">
        <v>3348</v>
      </c>
      <c r="F615" s="989" t="s">
        <v>2455</v>
      </c>
      <c r="G615" s="990" t="s">
        <v>2456</v>
      </c>
      <c r="H615" s="991" t="s">
        <v>2457</v>
      </c>
      <c r="I615" s="993">
        <v>86099.71</v>
      </c>
    </row>
    <row r="616" spans="1:9" x14ac:dyDescent="0.25">
      <c r="A616" s="985" t="str">
        <f>Inek2022A3[ZPD2]</f>
        <v>ZP58.43</v>
      </c>
      <c r="B616" s="985" t="str">
        <f>Inek2022A3[OPSKode]</f>
        <v>8-800.mc</v>
      </c>
      <c r="C616" s="986">
        <f>Inek2022A3[Betrag2]</f>
        <v>91858.89</v>
      </c>
      <c r="D616" s="987" t="s">
        <v>2329</v>
      </c>
      <c r="E616" s="988" t="s">
        <v>3348</v>
      </c>
      <c r="F616" s="989" t="s">
        <v>2458</v>
      </c>
      <c r="G616" s="990" t="s">
        <v>2459</v>
      </c>
      <c r="H616" s="991" t="s">
        <v>2460</v>
      </c>
      <c r="I616" s="993">
        <v>91858.89</v>
      </c>
    </row>
    <row r="617" spans="1:9" x14ac:dyDescent="0.25">
      <c r="A617" s="985" t="str">
        <f>Inek2022A3[ZPD2]</f>
        <v>ZP58.44</v>
      </c>
      <c r="B617" s="985" t="str">
        <f>Inek2022A3[OPSKode]</f>
        <v>8-800.md</v>
      </c>
      <c r="C617" s="986">
        <f>Inek2022A3[Betrag2]</f>
        <v>97618.07</v>
      </c>
      <c r="D617" s="987" t="s">
        <v>2329</v>
      </c>
      <c r="E617" s="988" t="s">
        <v>3348</v>
      </c>
      <c r="F617" s="989" t="s">
        <v>2461</v>
      </c>
      <c r="G617" s="990" t="s">
        <v>2462</v>
      </c>
      <c r="H617" s="991" t="s">
        <v>2463</v>
      </c>
      <c r="I617" s="993">
        <v>97618.07</v>
      </c>
    </row>
    <row r="618" spans="1:9" x14ac:dyDescent="0.25">
      <c r="A618" s="985" t="str">
        <f>Inek2022A3[ZPD2]</f>
        <v>ZP58.45</v>
      </c>
      <c r="B618" s="985" t="str">
        <f>Inek2022A3[OPSKode]</f>
        <v>8-800.me</v>
      </c>
      <c r="C618" s="986">
        <f>Inek2022A3[Betrag2]</f>
        <v>103377.25</v>
      </c>
      <c r="D618" s="987" t="s">
        <v>2329</v>
      </c>
      <c r="E618" s="988" t="s">
        <v>3348</v>
      </c>
      <c r="F618" s="989" t="s">
        <v>2464</v>
      </c>
      <c r="G618" s="990" t="s">
        <v>2465</v>
      </c>
      <c r="H618" s="991" t="s">
        <v>2466</v>
      </c>
      <c r="I618" s="993">
        <v>103377.25</v>
      </c>
    </row>
    <row r="619" spans="1:9" x14ac:dyDescent="0.25">
      <c r="A619" s="985" t="str">
        <f>Inek2022A3[ZPD2]</f>
        <v>ZP58.46</v>
      </c>
      <c r="B619" s="985" t="str">
        <f>Inek2022A3[OPSKode]</f>
        <v>8-800.mf</v>
      </c>
      <c r="C619" s="986">
        <f>Inek2022A3[Betrag2]</f>
        <v>109136.42</v>
      </c>
      <c r="D619" s="987" t="s">
        <v>2329</v>
      </c>
      <c r="E619" s="988" t="s">
        <v>3348</v>
      </c>
      <c r="F619" s="989" t="s">
        <v>2467</v>
      </c>
      <c r="G619" s="990" t="s">
        <v>2468</v>
      </c>
      <c r="H619" s="991" t="s">
        <v>2469</v>
      </c>
      <c r="I619" s="993">
        <v>109136.42</v>
      </c>
    </row>
    <row r="620" spans="1:9" x14ac:dyDescent="0.25">
      <c r="A620" s="985"/>
      <c r="B620" s="985"/>
      <c r="C620" s="986"/>
      <c r="D620" s="987" t="s">
        <v>2470</v>
      </c>
      <c r="E620" s="988" t="s">
        <v>3349</v>
      </c>
      <c r="F620" s="989"/>
      <c r="G620" s="990"/>
      <c r="H620" s="991" t="s">
        <v>2472</v>
      </c>
      <c r="I620" s="992"/>
    </row>
    <row r="621" spans="1:9" x14ac:dyDescent="0.25">
      <c r="A621" s="985" t="str">
        <f>Inek2022A3[ZPD2]</f>
        <v>ZP59.01</v>
      </c>
      <c r="B621" s="985" t="str">
        <f>Inek2022A3[OPSKode]</f>
        <v>8-800.f0</v>
      </c>
      <c r="C621" s="986">
        <f>Inek2022A3[Betrag2]</f>
        <v>355.62</v>
      </c>
      <c r="D621" s="987" t="s">
        <v>2470</v>
      </c>
      <c r="E621" s="988" t="s">
        <v>3349</v>
      </c>
      <c r="F621" s="989" t="s">
        <v>2473</v>
      </c>
      <c r="G621" s="990" t="s">
        <v>2474</v>
      </c>
      <c r="H621" s="991" t="s">
        <v>2475</v>
      </c>
      <c r="I621" s="993">
        <v>355.62</v>
      </c>
    </row>
    <row r="622" spans="1:9" x14ac:dyDescent="0.25">
      <c r="A622" s="985" t="str">
        <f>Inek2022A3[ZPD2]</f>
        <v>ZP59.02</v>
      </c>
      <c r="B622" s="985" t="str">
        <f>Inek2022A3[OPSKode]</f>
        <v>8-800.f1</v>
      </c>
      <c r="C622" s="986">
        <f>Inek2022A3[Betrag2]</f>
        <v>711.24</v>
      </c>
      <c r="D622" s="987" t="s">
        <v>2470</v>
      </c>
      <c r="E622" s="988" t="s">
        <v>3349</v>
      </c>
      <c r="F622" s="989" t="s">
        <v>2476</v>
      </c>
      <c r="G622" s="990" t="s">
        <v>2477</v>
      </c>
      <c r="H622" s="991" t="s">
        <v>2478</v>
      </c>
      <c r="I622" s="993">
        <v>711.24</v>
      </c>
    </row>
    <row r="623" spans="1:9" x14ac:dyDescent="0.25">
      <c r="A623" s="985" t="str">
        <f>Inek2022A3[ZPD2]</f>
        <v>ZP59.03</v>
      </c>
      <c r="B623" s="985" t="str">
        <f>Inek2022A3[OPSKode]</f>
        <v>8-800.f2</v>
      </c>
      <c r="C623" s="986">
        <f>Inek2022A3[Betrag2]</f>
        <v>1066.8599999999999</v>
      </c>
      <c r="D623" s="987" t="s">
        <v>2470</v>
      </c>
      <c r="E623" s="988" t="s">
        <v>3349</v>
      </c>
      <c r="F623" s="989" t="s">
        <v>2479</v>
      </c>
      <c r="G623" s="990" t="s">
        <v>2480</v>
      </c>
      <c r="H623" s="991" t="s">
        <v>2481</v>
      </c>
      <c r="I623" s="993">
        <v>1066.8599999999999</v>
      </c>
    </row>
    <row r="624" spans="1:9" x14ac:dyDescent="0.25">
      <c r="A624" s="985" t="str">
        <f>Inek2022A3[ZPD2]</f>
        <v>ZP59.04</v>
      </c>
      <c r="B624" s="985" t="str">
        <f>Inek2022A3[OPSKode]</f>
        <v>8-800.f3</v>
      </c>
      <c r="C624" s="986">
        <f>Inek2022A3[Betrag2]</f>
        <v>1422.48</v>
      </c>
      <c r="D624" s="987" t="s">
        <v>2470</v>
      </c>
      <c r="E624" s="988" t="s">
        <v>3349</v>
      </c>
      <c r="F624" s="989" t="s">
        <v>2482</v>
      </c>
      <c r="G624" s="990" t="s">
        <v>2483</v>
      </c>
      <c r="H624" s="991" t="s">
        <v>2484</v>
      </c>
      <c r="I624" s="993">
        <v>1422.48</v>
      </c>
    </row>
    <row r="625" spans="1:9" x14ac:dyDescent="0.25">
      <c r="A625" s="985" t="str">
        <f>Inek2022A3[ZPD2]</f>
        <v>ZP59.05</v>
      </c>
      <c r="B625" s="985" t="str">
        <f>Inek2022A3[OPSKode]</f>
        <v>8-800.f4</v>
      </c>
      <c r="C625" s="986">
        <f>Inek2022A3[Betrag2]</f>
        <v>1778.1</v>
      </c>
      <c r="D625" s="987" t="s">
        <v>2470</v>
      </c>
      <c r="E625" s="988" t="s">
        <v>3349</v>
      </c>
      <c r="F625" s="989" t="s">
        <v>2485</v>
      </c>
      <c r="G625" s="990" t="s">
        <v>2486</v>
      </c>
      <c r="H625" s="991" t="s">
        <v>2487</v>
      </c>
      <c r="I625" s="993">
        <v>1778.1</v>
      </c>
    </row>
    <row r="626" spans="1:9" x14ac:dyDescent="0.25">
      <c r="A626" s="985" t="str">
        <f>Inek2022A3[ZPD2]</f>
        <v>ZP59.06</v>
      </c>
      <c r="B626" s="985" t="str">
        <f>Inek2022A3[OPSKode]</f>
        <v>8-800.f5</v>
      </c>
      <c r="C626" s="986">
        <f>Inek2022A3[Betrag2]</f>
        <v>2279.52</v>
      </c>
      <c r="D626" s="987" t="s">
        <v>2470</v>
      </c>
      <c r="E626" s="988" t="s">
        <v>3349</v>
      </c>
      <c r="F626" s="989" t="s">
        <v>2488</v>
      </c>
      <c r="G626" s="990" t="s">
        <v>2489</v>
      </c>
      <c r="H626" s="991" t="s">
        <v>2490</v>
      </c>
      <c r="I626" s="993">
        <v>2279.52</v>
      </c>
    </row>
    <row r="627" spans="1:9" x14ac:dyDescent="0.25">
      <c r="A627" s="985" t="str">
        <f>Inek2022A3[ZPD2]</f>
        <v>ZP59.07</v>
      </c>
      <c r="B627" s="985" t="str">
        <f>Inek2022A3[OPSKode]</f>
        <v>8-800.f6</v>
      </c>
      <c r="C627" s="986">
        <f>Inek2022A3[Betrag2]</f>
        <v>3012.1</v>
      </c>
      <c r="D627" s="987" t="s">
        <v>2470</v>
      </c>
      <c r="E627" s="988" t="s">
        <v>3349</v>
      </c>
      <c r="F627" s="989" t="s">
        <v>2491</v>
      </c>
      <c r="G627" s="990" t="s">
        <v>2492</v>
      </c>
      <c r="H627" s="991" t="s">
        <v>2493</v>
      </c>
      <c r="I627" s="993">
        <v>3012.1</v>
      </c>
    </row>
    <row r="628" spans="1:9" x14ac:dyDescent="0.25">
      <c r="A628" s="985" t="str">
        <f>Inek2022A3[ZPD2]</f>
        <v>ZP59.08</v>
      </c>
      <c r="B628" s="985" t="str">
        <f>Inek2022A3[OPSKode]</f>
        <v>8-800.f7</v>
      </c>
      <c r="C628" s="986">
        <f>Inek2022A3[Betrag2]</f>
        <v>3723.34</v>
      </c>
      <c r="D628" s="987" t="s">
        <v>2470</v>
      </c>
      <c r="E628" s="988" t="s">
        <v>3349</v>
      </c>
      <c r="F628" s="989" t="s">
        <v>2494</v>
      </c>
      <c r="G628" s="990" t="s">
        <v>2495</v>
      </c>
      <c r="H628" s="991" t="s">
        <v>2496</v>
      </c>
      <c r="I628" s="993">
        <v>3723.34</v>
      </c>
    </row>
    <row r="629" spans="1:9" x14ac:dyDescent="0.25">
      <c r="A629" s="985" t="str">
        <f>Inek2022A3[ZPD2]</f>
        <v>ZP59.09</v>
      </c>
      <c r="B629" s="985" t="str">
        <f>Inek2022A3[OPSKode]</f>
        <v>8-800.f8</v>
      </c>
      <c r="C629" s="986">
        <f>Inek2022A3[Betrag2]</f>
        <v>4441.6899999999996</v>
      </c>
      <c r="D629" s="987" t="s">
        <v>2470</v>
      </c>
      <c r="E629" s="988" t="s">
        <v>3349</v>
      </c>
      <c r="F629" s="989" t="s">
        <v>2497</v>
      </c>
      <c r="G629" s="990" t="s">
        <v>2498</v>
      </c>
      <c r="H629" s="991" t="s">
        <v>2499</v>
      </c>
      <c r="I629" s="993">
        <v>4441.6899999999996</v>
      </c>
    </row>
    <row r="630" spans="1:9" x14ac:dyDescent="0.25">
      <c r="A630" s="985" t="str">
        <f>Inek2022A3[ZPD2]</f>
        <v>ZP59.10</v>
      </c>
      <c r="B630" s="985" t="str">
        <f>Inek2022A3[OPSKode]</f>
        <v>8-800.f9</v>
      </c>
      <c r="C630" s="986">
        <f>Inek2022A3[Betrag2]</f>
        <v>5156.49</v>
      </c>
      <c r="D630" s="987" t="s">
        <v>2470</v>
      </c>
      <c r="E630" s="988" t="s">
        <v>3349</v>
      </c>
      <c r="F630" s="989" t="s">
        <v>2500</v>
      </c>
      <c r="G630" s="990" t="s">
        <v>2501</v>
      </c>
      <c r="H630" s="991" t="s">
        <v>2502</v>
      </c>
      <c r="I630" s="993">
        <v>5156.49</v>
      </c>
    </row>
    <row r="631" spans="1:9" x14ac:dyDescent="0.25">
      <c r="A631" s="985" t="str">
        <f>Inek2022A3[ZPD2]</f>
        <v>ZP59.11</v>
      </c>
      <c r="B631" s="985" t="str">
        <f>Inek2022A3[OPSKode]</f>
        <v>8-800.fa</v>
      </c>
      <c r="C631" s="986">
        <f>Inek2022A3[Betrag2]</f>
        <v>5867.73</v>
      </c>
      <c r="D631" s="987" t="s">
        <v>2470</v>
      </c>
      <c r="E631" s="988" t="s">
        <v>3349</v>
      </c>
      <c r="F631" s="989" t="s">
        <v>2503</v>
      </c>
      <c r="G631" s="990" t="s">
        <v>2504</v>
      </c>
      <c r="H631" s="991" t="s">
        <v>2505</v>
      </c>
      <c r="I631" s="993">
        <v>5867.73</v>
      </c>
    </row>
    <row r="632" spans="1:9" x14ac:dyDescent="0.25">
      <c r="A632" s="985" t="str">
        <f>Inek2022A3[ZPD2]</f>
        <v>ZP59.12</v>
      </c>
      <c r="B632" s="985" t="str">
        <f>Inek2022A3[OPSKode]</f>
        <v>8-800.fb</v>
      </c>
      <c r="C632" s="986">
        <f>Inek2022A3[Betrag2]</f>
        <v>6578.97</v>
      </c>
      <c r="D632" s="987" t="s">
        <v>2470</v>
      </c>
      <c r="E632" s="988" t="s">
        <v>3349</v>
      </c>
      <c r="F632" s="989" t="s">
        <v>2506</v>
      </c>
      <c r="G632" s="990" t="s">
        <v>2507</v>
      </c>
      <c r="H632" s="991" t="s">
        <v>2508</v>
      </c>
      <c r="I632" s="993">
        <v>6578.97</v>
      </c>
    </row>
    <row r="633" spans="1:9" x14ac:dyDescent="0.25">
      <c r="A633" s="985" t="str">
        <f>Inek2022A3[ZPD2]</f>
        <v>ZP59.13</v>
      </c>
      <c r="B633" s="985" t="str">
        <f>Inek2022A3[OPSKode]</f>
        <v>8-800.fc</v>
      </c>
      <c r="C633" s="986">
        <f>Inek2022A3[Betrag2]</f>
        <v>7468.02</v>
      </c>
      <c r="D633" s="987" t="s">
        <v>2470</v>
      </c>
      <c r="E633" s="988" t="s">
        <v>3349</v>
      </c>
      <c r="F633" s="989" t="s">
        <v>2509</v>
      </c>
      <c r="G633" s="990" t="s">
        <v>2510</v>
      </c>
      <c r="H633" s="991" t="s">
        <v>2511</v>
      </c>
      <c r="I633" s="993">
        <v>7468.02</v>
      </c>
    </row>
    <row r="634" spans="1:9" x14ac:dyDescent="0.25">
      <c r="A634" s="985" t="str">
        <f>Inek2022A3[ZPD2]</f>
        <v>ZP59.14</v>
      </c>
      <c r="B634" s="985" t="str">
        <f>Inek2022A3[OPSKode]</f>
        <v>8-800.fd</v>
      </c>
      <c r="C634" s="986">
        <f>Inek2022A3[Betrag2]</f>
        <v>8890.5</v>
      </c>
      <c r="D634" s="987" t="s">
        <v>2470</v>
      </c>
      <c r="E634" s="988" t="s">
        <v>3349</v>
      </c>
      <c r="F634" s="989" t="s">
        <v>2512</v>
      </c>
      <c r="G634" s="990" t="s">
        <v>2513</v>
      </c>
      <c r="H634" s="991" t="s">
        <v>2514</v>
      </c>
      <c r="I634" s="993">
        <v>8890.5</v>
      </c>
    </row>
    <row r="635" spans="1:9" x14ac:dyDescent="0.25">
      <c r="A635" s="985" t="str">
        <f>Inek2022A3[ZPD2]</f>
        <v>ZP59.15</v>
      </c>
      <c r="B635" s="985" t="str">
        <f>Inek2022A3[OPSKode]</f>
        <v>8-800.fe</v>
      </c>
      <c r="C635" s="986">
        <f>Inek2022A3[Betrag2]</f>
        <v>10312.98</v>
      </c>
      <c r="D635" s="987" t="s">
        <v>2470</v>
      </c>
      <c r="E635" s="988" t="s">
        <v>3349</v>
      </c>
      <c r="F635" s="989" t="s">
        <v>2515</v>
      </c>
      <c r="G635" s="990" t="s">
        <v>2516</v>
      </c>
      <c r="H635" s="991" t="s">
        <v>2517</v>
      </c>
      <c r="I635" s="993">
        <v>10312.98</v>
      </c>
    </row>
    <row r="636" spans="1:9" x14ac:dyDescent="0.25">
      <c r="A636" s="985" t="str">
        <f>Inek2022A3[ZPD2]</f>
        <v>ZP59.16</v>
      </c>
      <c r="B636" s="985" t="str">
        <f>Inek2022A3[OPSKode]</f>
        <v>8-800.ff</v>
      </c>
      <c r="C636" s="986">
        <f>Inek2022A3[Betrag2]</f>
        <v>11735.46</v>
      </c>
      <c r="D636" s="987" t="s">
        <v>2470</v>
      </c>
      <c r="E636" s="988" t="s">
        <v>3349</v>
      </c>
      <c r="F636" s="989" t="s">
        <v>2518</v>
      </c>
      <c r="G636" s="990" t="s">
        <v>2519</v>
      </c>
      <c r="H636" s="991" t="s">
        <v>2520</v>
      </c>
      <c r="I636" s="993">
        <v>11735.46</v>
      </c>
    </row>
    <row r="637" spans="1:9" x14ac:dyDescent="0.25">
      <c r="A637" s="985" t="str">
        <f>Inek2022A3[ZPD2]</f>
        <v>ZP59.17</v>
      </c>
      <c r="B637" s="985" t="str">
        <f>Inek2022A3[OPSKode]</f>
        <v>8-800.fg</v>
      </c>
      <c r="C637" s="986">
        <f>Inek2022A3[Betrag2]</f>
        <v>13157.94</v>
      </c>
      <c r="D637" s="987" t="s">
        <v>2470</v>
      </c>
      <c r="E637" s="988" t="s">
        <v>3349</v>
      </c>
      <c r="F637" s="989" t="s">
        <v>2521</v>
      </c>
      <c r="G637" s="990" t="s">
        <v>2522</v>
      </c>
      <c r="H637" s="991" t="s">
        <v>2523</v>
      </c>
      <c r="I637" s="993">
        <v>13157.94</v>
      </c>
    </row>
    <row r="638" spans="1:9" x14ac:dyDescent="0.25">
      <c r="A638" s="985" t="str">
        <f>Inek2022A3[ZPD2]</f>
        <v>ZP59.18</v>
      </c>
      <c r="B638" s="985" t="str">
        <f>Inek2022A3[OPSKode]</f>
        <v>8-800.fh</v>
      </c>
      <c r="C638" s="986">
        <f>Inek2022A3[Betrag2]</f>
        <v>14758.23</v>
      </c>
      <c r="D638" s="987" t="s">
        <v>2470</v>
      </c>
      <c r="E638" s="988" t="s">
        <v>3349</v>
      </c>
      <c r="F638" s="989" t="s">
        <v>2524</v>
      </c>
      <c r="G638" s="990" t="s">
        <v>2525</v>
      </c>
      <c r="H638" s="991" t="s">
        <v>2526</v>
      </c>
      <c r="I638" s="993">
        <v>14758.23</v>
      </c>
    </row>
    <row r="639" spans="1:9" x14ac:dyDescent="0.25">
      <c r="A639" s="985" t="str">
        <f>Inek2022A3[ZPD2]</f>
        <v>ZP59.19</v>
      </c>
      <c r="B639" s="985" t="str">
        <f>Inek2022A3[OPSKode]</f>
        <v>8-800.fj</v>
      </c>
      <c r="C639" s="986">
        <f>Inek2022A3[Betrag2]</f>
        <v>16891.95</v>
      </c>
      <c r="D639" s="987" t="s">
        <v>2470</v>
      </c>
      <c r="E639" s="988" t="s">
        <v>3349</v>
      </c>
      <c r="F639" s="989" t="s">
        <v>2527</v>
      </c>
      <c r="G639" s="990" t="s">
        <v>2528</v>
      </c>
      <c r="H639" s="991" t="s">
        <v>2529</v>
      </c>
      <c r="I639" s="993">
        <v>16891.95</v>
      </c>
    </row>
    <row r="640" spans="1:9" x14ac:dyDescent="0.25">
      <c r="A640" s="985" t="str">
        <f>Inek2022A3[ZPD2]</f>
        <v>ZP59.20</v>
      </c>
      <c r="B640" s="985" t="str">
        <f>Inek2022A3[OPSKode]</f>
        <v>8-800.fk</v>
      </c>
      <c r="C640" s="986">
        <f>Inek2022A3[Betrag2]</f>
        <v>19025.66</v>
      </c>
      <c r="D640" s="987" t="s">
        <v>2470</v>
      </c>
      <c r="E640" s="988" t="s">
        <v>3349</v>
      </c>
      <c r="F640" s="989" t="s">
        <v>2530</v>
      </c>
      <c r="G640" s="990" t="s">
        <v>2531</v>
      </c>
      <c r="H640" s="991" t="s">
        <v>2532</v>
      </c>
      <c r="I640" s="993">
        <v>19025.66</v>
      </c>
    </row>
    <row r="641" spans="1:9" x14ac:dyDescent="0.25">
      <c r="A641" s="985" t="str">
        <f>Inek2022A3[ZPD2]</f>
        <v>ZP59.21</v>
      </c>
      <c r="B641" s="985" t="str">
        <f>Inek2022A3[OPSKode]</f>
        <v>8-800.fm</v>
      </c>
      <c r="C641" s="986">
        <f>Inek2022A3[Betrag2]</f>
        <v>21159.38</v>
      </c>
      <c r="D641" s="987" t="s">
        <v>2470</v>
      </c>
      <c r="E641" s="988" t="s">
        <v>3349</v>
      </c>
      <c r="F641" s="989" t="s">
        <v>2533</v>
      </c>
      <c r="G641" s="990" t="s">
        <v>2534</v>
      </c>
      <c r="H641" s="991" t="s">
        <v>2535</v>
      </c>
      <c r="I641" s="993">
        <v>21159.38</v>
      </c>
    </row>
    <row r="642" spans="1:9" x14ac:dyDescent="0.25">
      <c r="A642" s="985" t="str">
        <f>Inek2022A3[ZPD2]</f>
        <v>ZP59.22</v>
      </c>
      <c r="B642" s="985" t="str">
        <f>Inek2022A3[OPSKode]</f>
        <v>8-800.fn</v>
      </c>
      <c r="C642" s="986">
        <f>Inek2022A3[Betrag2]</f>
        <v>23293.1</v>
      </c>
      <c r="D642" s="987" t="s">
        <v>2470</v>
      </c>
      <c r="E642" s="988" t="s">
        <v>3349</v>
      </c>
      <c r="F642" s="989" t="s">
        <v>2536</v>
      </c>
      <c r="G642" s="990" t="s">
        <v>2537</v>
      </c>
      <c r="H642" s="991" t="s">
        <v>2538</v>
      </c>
      <c r="I642" s="993">
        <v>23293.1</v>
      </c>
    </row>
    <row r="643" spans="1:9" x14ac:dyDescent="0.25">
      <c r="A643" s="985" t="str">
        <f>Inek2022A3[ZPD2]</f>
        <v>ZP59.23</v>
      </c>
      <c r="B643" s="985" t="str">
        <f>Inek2022A3[OPSKode]</f>
        <v>8-800.fp</v>
      </c>
      <c r="C643" s="986">
        <f>Inek2022A3[Betrag2]</f>
        <v>25604.63</v>
      </c>
      <c r="D643" s="987" t="s">
        <v>2470</v>
      </c>
      <c r="E643" s="988" t="s">
        <v>3349</v>
      </c>
      <c r="F643" s="989" t="s">
        <v>2539</v>
      </c>
      <c r="G643" s="990" t="s">
        <v>2540</v>
      </c>
      <c r="H643" s="991" t="s">
        <v>2541</v>
      </c>
      <c r="I643" s="993">
        <v>25604.63</v>
      </c>
    </row>
    <row r="644" spans="1:9" x14ac:dyDescent="0.25">
      <c r="A644" s="985" t="str">
        <f>Inek2022A3[ZPD2]</f>
        <v>ZP59.24</v>
      </c>
      <c r="B644" s="985" t="str">
        <f>Inek2022A3[OPSKode]</f>
        <v>8-800.fq</v>
      </c>
      <c r="C644" s="986">
        <f>Inek2022A3[Betrag2]</f>
        <v>28449.59</v>
      </c>
      <c r="D644" s="987" t="s">
        <v>2470</v>
      </c>
      <c r="E644" s="988" t="s">
        <v>3349</v>
      </c>
      <c r="F644" s="989" t="s">
        <v>2542</v>
      </c>
      <c r="G644" s="990" t="s">
        <v>2543</v>
      </c>
      <c r="H644" s="991" t="s">
        <v>2544</v>
      </c>
      <c r="I644" s="993">
        <v>28449.59</v>
      </c>
    </row>
    <row r="645" spans="1:9" x14ac:dyDescent="0.25">
      <c r="A645" s="985" t="str">
        <f>Inek2022A3[ZPD2]</f>
        <v>ZP59.25</v>
      </c>
      <c r="B645" s="985" t="str">
        <f>Inek2022A3[OPSKode]</f>
        <v>8-800.fr</v>
      </c>
      <c r="C645" s="986">
        <f>Inek2022A3[Betrag2]</f>
        <v>31294.55</v>
      </c>
      <c r="D645" s="987" t="s">
        <v>2470</v>
      </c>
      <c r="E645" s="988" t="s">
        <v>3349</v>
      </c>
      <c r="F645" s="989" t="s">
        <v>2545</v>
      </c>
      <c r="G645" s="990" t="s">
        <v>2546</v>
      </c>
      <c r="H645" s="991" t="s">
        <v>2547</v>
      </c>
      <c r="I645" s="993">
        <v>31294.55</v>
      </c>
    </row>
    <row r="646" spans="1:9" x14ac:dyDescent="0.25">
      <c r="A646" s="985" t="str">
        <f>Inek2022A3[ZPD2]</f>
        <v>ZP59.26</v>
      </c>
      <c r="B646" s="985" t="str">
        <f>Inek2022A3[OPSKode]</f>
        <v>8-800.fs</v>
      </c>
      <c r="C646" s="986">
        <f>Inek2022A3[Betrag2]</f>
        <v>34139.51</v>
      </c>
      <c r="D646" s="987" t="s">
        <v>2470</v>
      </c>
      <c r="E646" s="988" t="s">
        <v>3349</v>
      </c>
      <c r="F646" s="989" t="s">
        <v>2548</v>
      </c>
      <c r="G646" s="990" t="s">
        <v>2549</v>
      </c>
      <c r="H646" s="991" t="s">
        <v>2550</v>
      </c>
      <c r="I646" s="993">
        <v>34139.51</v>
      </c>
    </row>
    <row r="647" spans="1:9" x14ac:dyDescent="0.25">
      <c r="A647" s="985" t="str">
        <f>Inek2022A3[ZPD2]</f>
        <v>ZP59.27</v>
      </c>
      <c r="B647" s="985" t="str">
        <f>Inek2022A3[OPSKode]</f>
        <v>8-800.ft</v>
      </c>
      <c r="C647" s="986">
        <f>Inek2022A3[Betrag2]</f>
        <v>36984.47</v>
      </c>
      <c r="D647" s="987" t="s">
        <v>2470</v>
      </c>
      <c r="E647" s="988" t="s">
        <v>3349</v>
      </c>
      <c r="F647" s="989" t="s">
        <v>2551</v>
      </c>
      <c r="G647" s="990" t="s">
        <v>2552</v>
      </c>
      <c r="H647" s="991" t="s">
        <v>2553</v>
      </c>
      <c r="I647" s="993">
        <v>36984.47</v>
      </c>
    </row>
    <row r="648" spans="1:9" x14ac:dyDescent="0.25">
      <c r="A648" s="985" t="str">
        <f>Inek2022A3[ZPD2]</f>
        <v>ZP59.28</v>
      </c>
      <c r="B648" s="985" t="str">
        <f>Inek2022A3[OPSKode]</f>
        <v>8-800.fu</v>
      </c>
      <c r="C648" s="986">
        <f>Inek2022A3[Betrag2]</f>
        <v>39829.43</v>
      </c>
      <c r="D648" s="987" t="s">
        <v>2470</v>
      </c>
      <c r="E648" s="988" t="s">
        <v>3349</v>
      </c>
      <c r="F648" s="989" t="s">
        <v>2554</v>
      </c>
      <c r="G648" s="990" t="s">
        <v>2555</v>
      </c>
      <c r="H648" s="991" t="s">
        <v>2556</v>
      </c>
      <c r="I648" s="993">
        <v>39829.43</v>
      </c>
    </row>
    <row r="649" spans="1:9" x14ac:dyDescent="0.25">
      <c r="A649" s="985" t="str">
        <f>Inek2022A3[ZPD2]</f>
        <v>ZP59.29</v>
      </c>
      <c r="B649" s="985" t="str">
        <f>Inek2022A3[OPSKode]</f>
        <v>8-800.fv</v>
      </c>
      <c r="C649" s="986">
        <f>Inek2022A3[Betrag2]</f>
        <v>42674.39</v>
      </c>
      <c r="D649" s="987" t="s">
        <v>2470</v>
      </c>
      <c r="E649" s="988" t="s">
        <v>3349</v>
      </c>
      <c r="F649" s="989" t="s">
        <v>2557</v>
      </c>
      <c r="G649" s="990" t="s">
        <v>2558</v>
      </c>
      <c r="H649" s="991" t="s">
        <v>2559</v>
      </c>
      <c r="I649" s="993">
        <v>42674.39</v>
      </c>
    </row>
    <row r="650" spans="1:9" x14ac:dyDescent="0.25">
      <c r="A650" s="985" t="str">
        <f>Inek2022A3[ZPD2]</f>
        <v>ZP59.30</v>
      </c>
      <c r="B650" s="985"/>
      <c r="C650" s="986" t="s">
        <v>3362</v>
      </c>
      <c r="D650" s="987" t="s">
        <v>2470</v>
      </c>
      <c r="E650" s="988" t="s">
        <v>3349</v>
      </c>
      <c r="F650" s="989" t="s">
        <v>2561</v>
      </c>
      <c r="G650" s="990"/>
      <c r="H650" s="991" t="s">
        <v>2562</v>
      </c>
      <c r="I650" s="993"/>
    </row>
    <row r="651" spans="1:9" x14ac:dyDescent="0.25">
      <c r="A651" s="985" t="str">
        <f>Inek2022A3[ZPD2]</f>
        <v>ZP59.31</v>
      </c>
      <c r="B651" s="985" t="str">
        <f>Inek2022A3[OPSKode]</f>
        <v>8-800.fz</v>
      </c>
      <c r="C651" s="986">
        <f>Inek2022A3[Betrag2]</f>
        <v>45519.35</v>
      </c>
      <c r="D651" s="987" t="s">
        <v>2470</v>
      </c>
      <c r="E651" s="988" t="s">
        <v>3349</v>
      </c>
      <c r="F651" s="989" t="s">
        <v>2563</v>
      </c>
      <c r="G651" s="990" t="s">
        <v>2564</v>
      </c>
      <c r="H651" s="991" t="s">
        <v>2565</v>
      </c>
      <c r="I651" s="993">
        <v>45519.35</v>
      </c>
    </row>
    <row r="652" spans="1:9" x14ac:dyDescent="0.25">
      <c r="A652" s="985" t="str">
        <f>Inek2022A3[ZPD2]</f>
        <v>ZP59.32</v>
      </c>
      <c r="B652" s="985" t="str">
        <f>Inek2022A3[OPSKode]</f>
        <v>8-800.k0</v>
      </c>
      <c r="C652" s="986">
        <f>Inek2022A3[Betrag2]</f>
        <v>48719.93</v>
      </c>
      <c r="D652" s="987" t="s">
        <v>2470</v>
      </c>
      <c r="E652" s="988" t="s">
        <v>3349</v>
      </c>
      <c r="F652" s="989" t="s">
        <v>2566</v>
      </c>
      <c r="G652" s="990" t="s">
        <v>2567</v>
      </c>
      <c r="H652" s="991" t="s">
        <v>2568</v>
      </c>
      <c r="I652" s="993">
        <v>48719.93</v>
      </c>
    </row>
    <row r="653" spans="1:9" x14ac:dyDescent="0.25">
      <c r="A653" s="985" t="str">
        <f>Inek2022A3[ZPD2]</f>
        <v>ZP59.33</v>
      </c>
      <c r="B653" s="985" t="str">
        <f>Inek2022A3[OPSKode]</f>
        <v>8-800.k1</v>
      </c>
      <c r="C653" s="986">
        <f>Inek2022A3[Betrag2]</f>
        <v>52987.37</v>
      </c>
      <c r="D653" s="987" t="s">
        <v>2470</v>
      </c>
      <c r="E653" s="988" t="s">
        <v>3349</v>
      </c>
      <c r="F653" s="989" t="s">
        <v>2569</v>
      </c>
      <c r="G653" s="990" t="s">
        <v>2570</v>
      </c>
      <c r="H653" s="991" t="s">
        <v>2571</v>
      </c>
      <c r="I653" s="993">
        <v>52987.37</v>
      </c>
    </row>
    <row r="654" spans="1:9" x14ac:dyDescent="0.25">
      <c r="A654" s="985" t="str">
        <f>Inek2022A3[ZPD2]</f>
        <v>ZP59.34</v>
      </c>
      <c r="B654" s="985" t="str">
        <f>Inek2022A3[OPSKode]</f>
        <v>8-800.k2</v>
      </c>
      <c r="C654" s="986">
        <f>Inek2022A3[Betrag2]</f>
        <v>57254.8</v>
      </c>
      <c r="D654" s="987" t="s">
        <v>2470</v>
      </c>
      <c r="E654" s="988" t="s">
        <v>3349</v>
      </c>
      <c r="F654" s="989" t="s">
        <v>2572</v>
      </c>
      <c r="G654" s="990" t="s">
        <v>2573</v>
      </c>
      <c r="H654" s="991" t="s">
        <v>2574</v>
      </c>
      <c r="I654" s="993">
        <v>57254.8</v>
      </c>
    </row>
    <row r="655" spans="1:9" x14ac:dyDescent="0.25">
      <c r="A655" s="985" t="str">
        <f>Inek2022A3[ZPD2]</f>
        <v>ZP59.35</v>
      </c>
      <c r="B655" s="985" t="str">
        <f>Inek2022A3[OPSKode]</f>
        <v>8-800.k3</v>
      </c>
      <c r="C655" s="986">
        <f>Inek2022A3[Betrag2]</f>
        <v>61522.239999999998</v>
      </c>
      <c r="D655" s="987" t="s">
        <v>2470</v>
      </c>
      <c r="E655" s="988" t="s">
        <v>3349</v>
      </c>
      <c r="F655" s="989" t="s">
        <v>2575</v>
      </c>
      <c r="G655" s="990" t="s">
        <v>2576</v>
      </c>
      <c r="H655" s="991" t="s">
        <v>2577</v>
      </c>
      <c r="I655" s="993">
        <v>61522.239999999998</v>
      </c>
    </row>
    <row r="656" spans="1:9" x14ac:dyDescent="0.25">
      <c r="A656" s="985" t="str">
        <f>Inek2022A3[ZPD2]</f>
        <v>ZP59.36</v>
      </c>
      <c r="B656" s="985" t="str">
        <f>Inek2022A3[OPSKode]</f>
        <v>8-800.k4</v>
      </c>
      <c r="C656" s="986">
        <f>Inek2022A3[Betrag2]</f>
        <v>65789.679999999993</v>
      </c>
      <c r="D656" s="987" t="s">
        <v>2470</v>
      </c>
      <c r="E656" s="988" t="s">
        <v>3349</v>
      </c>
      <c r="F656" s="989" t="s">
        <v>2578</v>
      </c>
      <c r="G656" s="990" t="s">
        <v>2579</v>
      </c>
      <c r="H656" s="991" t="s">
        <v>2580</v>
      </c>
      <c r="I656" s="993">
        <v>65789.679999999993</v>
      </c>
    </row>
    <row r="657" spans="1:9" x14ac:dyDescent="0.25">
      <c r="A657" s="985" t="str">
        <f>Inek2022A3[ZPD2]</f>
        <v>ZP59.37</v>
      </c>
      <c r="B657" s="985" t="str">
        <f>Inek2022A3[OPSKode]</f>
        <v>8-800.k5</v>
      </c>
      <c r="C657" s="986">
        <f>Inek2022A3[Betrag2]</f>
        <v>70412.740000000005</v>
      </c>
      <c r="D657" s="987" t="s">
        <v>2470</v>
      </c>
      <c r="E657" s="988" t="s">
        <v>3349</v>
      </c>
      <c r="F657" s="989" t="s">
        <v>2581</v>
      </c>
      <c r="G657" s="990" t="s">
        <v>2582</v>
      </c>
      <c r="H657" s="991" t="s">
        <v>2583</v>
      </c>
      <c r="I657" s="993">
        <v>70412.740000000005</v>
      </c>
    </row>
    <row r="658" spans="1:9" x14ac:dyDescent="0.25">
      <c r="A658" s="985" t="str">
        <f>Inek2022A3[ZPD2]</f>
        <v>ZP59.38</v>
      </c>
      <c r="B658" s="985" t="str">
        <f>Inek2022A3[OPSKode]</f>
        <v>8-800.k6</v>
      </c>
      <c r="C658" s="986">
        <f>Inek2022A3[Betrag2]</f>
        <v>76102.66</v>
      </c>
      <c r="D658" s="987" t="s">
        <v>2470</v>
      </c>
      <c r="E658" s="988" t="s">
        <v>3349</v>
      </c>
      <c r="F658" s="989" t="s">
        <v>2584</v>
      </c>
      <c r="G658" s="990" t="s">
        <v>2585</v>
      </c>
      <c r="H658" s="991" t="s">
        <v>2586</v>
      </c>
      <c r="I658" s="993">
        <v>76102.66</v>
      </c>
    </row>
    <row r="659" spans="1:9" x14ac:dyDescent="0.25">
      <c r="A659" s="985" t="str">
        <f>Inek2022A3[ZPD2]</f>
        <v>ZP59.39</v>
      </c>
      <c r="B659" s="985" t="str">
        <f>Inek2022A3[OPSKode]</f>
        <v>8-800.k7</v>
      </c>
      <c r="C659" s="986">
        <f>Inek2022A3[Betrag2]</f>
        <v>81792.58</v>
      </c>
      <c r="D659" s="987" t="s">
        <v>2470</v>
      </c>
      <c r="E659" s="988" t="s">
        <v>3349</v>
      </c>
      <c r="F659" s="989" t="s">
        <v>2587</v>
      </c>
      <c r="G659" s="990" t="s">
        <v>2588</v>
      </c>
      <c r="H659" s="991" t="s">
        <v>2589</v>
      </c>
      <c r="I659" s="993">
        <v>81792.58</v>
      </c>
    </row>
    <row r="660" spans="1:9" x14ac:dyDescent="0.25">
      <c r="A660" s="985" t="str">
        <f>Inek2022A3[ZPD2]</f>
        <v>ZP59.40</v>
      </c>
      <c r="B660" s="985" t="str">
        <f>Inek2022A3[OPSKode]</f>
        <v>8-800.k8</v>
      </c>
      <c r="C660" s="986">
        <f>Inek2022A3[Betrag2]</f>
        <v>87482.5</v>
      </c>
      <c r="D660" s="987" t="s">
        <v>2470</v>
      </c>
      <c r="E660" s="988" t="s">
        <v>3349</v>
      </c>
      <c r="F660" s="989" t="s">
        <v>2590</v>
      </c>
      <c r="G660" s="990" t="s">
        <v>2591</v>
      </c>
      <c r="H660" s="991" t="s">
        <v>2592</v>
      </c>
      <c r="I660" s="993">
        <v>87482.5</v>
      </c>
    </row>
    <row r="661" spans="1:9" x14ac:dyDescent="0.25">
      <c r="A661" s="985" t="str">
        <f>Inek2022A3[ZPD2]</f>
        <v>ZP59.41</v>
      </c>
      <c r="B661" s="985" t="str">
        <f>Inek2022A3[OPSKode]</f>
        <v>8-800.k9</v>
      </c>
      <c r="C661" s="986">
        <f>Inek2022A3[Betrag2]</f>
        <v>93172.41</v>
      </c>
      <c r="D661" s="987" t="s">
        <v>2470</v>
      </c>
      <c r="E661" s="988" t="s">
        <v>3349</v>
      </c>
      <c r="F661" s="989" t="s">
        <v>2593</v>
      </c>
      <c r="G661" s="990" t="s">
        <v>2594</v>
      </c>
      <c r="H661" s="991" t="s">
        <v>2595</v>
      </c>
      <c r="I661" s="993">
        <v>93172.41</v>
      </c>
    </row>
    <row r="662" spans="1:9" x14ac:dyDescent="0.25">
      <c r="A662" s="985" t="str">
        <f>Inek2022A3[ZPD2]</f>
        <v>ZP59.42</v>
      </c>
      <c r="B662" s="985" t="str">
        <f>Inek2022A3[OPSKode]</f>
        <v>8-800.ka</v>
      </c>
      <c r="C662" s="986">
        <f>Inek2022A3[Betrag2]</f>
        <v>99217.95</v>
      </c>
      <c r="D662" s="987" t="s">
        <v>2470</v>
      </c>
      <c r="E662" s="988" t="s">
        <v>3349</v>
      </c>
      <c r="F662" s="989" t="s">
        <v>2596</v>
      </c>
      <c r="G662" s="990" t="s">
        <v>2597</v>
      </c>
      <c r="H662" s="991" t="s">
        <v>2598</v>
      </c>
      <c r="I662" s="993">
        <v>99217.95</v>
      </c>
    </row>
    <row r="663" spans="1:9" x14ac:dyDescent="0.25">
      <c r="A663" s="985" t="str">
        <f>Inek2022A3[ZPD2]</f>
        <v>ZP59.43</v>
      </c>
      <c r="B663" s="985" t="str">
        <f>Inek2022A3[OPSKode]</f>
        <v>8-800.kb</v>
      </c>
      <c r="C663" s="986">
        <f>Inek2022A3[Betrag2]</f>
        <v>106330.35</v>
      </c>
      <c r="D663" s="987" t="s">
        <v>2470</v>
      </c>
      <c r="E663" s="988" t="s">
        <v>3349</v>
      </c>
      <c r="F663" s="989" t="s">
        <v>2599</v>
      </c>
      <c r="G663" s="990" t="s">
        <v>2600</v>
      </c>
      <c r="H663" s="991" t="s">
        <v>2601</v>
      </c>
      <c r="I663" s="993">
        <v>106330.35</v>
      </c>
    </row>
    <row r="664" spans="1:9" x14ac:dyDescent="0.25">
      <c r="A664" s="985" t="str">
        <f>Inek2022A3[ZPD2]</f>
        <v>ZP59.44</v>
      </c>
      <c r="B664" s="985" t="str">
        <f>Inek2022A3[OPSKode]</f>
        <v>8-800.kc</v>
      </c>
      <c r="C664" s="986">
        <f>Inek2022A3[Betrag2]</f>
        <v>113442.75</v>
      </c>
      <c r="D664" s="987" t="s">
        <v>2470</v>
      </c>
      <c r="E664" s="988" t="s">
        <v>3349</v>
      </c>
      <c r="F664" s="989" t="s">
        <v>2602</v>
      </c>
      <c r="G664" s="990" t="s">
        <v>2603</v>
      </c>
      <c r="H664" s="991" t="s">
        <v>2604</v>
      </c>
      <c r="I664" s="993">
        <v>113442.75</v>
      </c>
    </row>
    <row r="665" spans="1:9" x14ac:dyDescent="0.25">
      <c r="A665" s="985" t="str">
        <f>Inek2022A3[ZPD2]</f>
        <v>ZP59.45</v>
      </c>
      <c r="B665" s="985" t="str">
        <f>Inek2022A3[OPSKode]</f>
        <v>8-800.kd</v>
      </c>
      <c r="C665" s="986">
        <f>Inek2022A3[Betrag2]</f>
        <v>120555.15</v>
      </c>
      <c r="D665" s="987" t="s">
        <v>2470</v>
      </c>
      <c r="E665" s="988" t="s">
        <v>3349</v>
      </c>
      <c r="F665" s="989" t="s">
        <v>2605</v>
      </c>
      <c r="G665" s="990" t="s">
        <v>2606</v>
      </c>
      <c r="H665" s="991" t="s">
        <v>2607</v>
      </c>
      <c r="I665" s="993">
        <v>120555.15</v>
      </c>
    </row>
    <row r="666" spans="1:9" x14ac:dyDescent="0.25">
      <c r="A666" s="985" t="str">
        <f>Inek2022A3[ZPD2]</f>
        <v>ZP59.46</v>
      </c>
      <c r="B666" s="985" t="str">
        <f>Inek2022A3[OPSKode]</f>
        <v>8-800.ke</v>
      </c>
      <c r="C666" s="986">
        <f>Inek2022A3[Betrag2]</f>
        <v>127667.54</v>
      </c>
      <c r="D666" s="987" t="s">
        <v>2470</v>
      </c>
      <c r="E666" s="988" t="s">
        <v>3349</v>
      </c>
      <c r="F666" s="989" t="s">
        <v>2608</v>
      </c>
      <c r="G666" s="990" t="s">
        <v>2609</v>
      </c>
      <c r="H666" s="991" t="s">
        <v>2610</v>
      </c>
      <c r="I666" s="993">
        <v>127667.54</v>
      </c>
    </row>
    <row r="667" spans="1:9" x14ac:dyDescent="0.25">
      <c r="A667" s="985" t="str">
        <f>Inek2022A3[ZPD2]</f>
        <v>ZP59.47</v>
      </c>
      <c r="B667" s="985" t="str">
        <f>Inek2022A3[OPSKode]</f>
        <v>8-800.kf</v>
      </c>
      <c r="C667" s="986">
        <f>Inek2022A3[Betrag2]</f>
        <v>134779.94</v>
      </c>
      <c r="D667" s="987" t="s">
        <v>2470</v>
      </c>
      <c r="E667" s="988" t="s">
        <v>3349</v>
      </c>
      <c r="F667" s="989" t="s">
        <v>2611</v>
      </c>
      <c r="G667" s="990" t="s">
        <v>2612</v>
      </c>
      <c r="H667" s="991" t="s">
        <v>2613</v>
      </c>
      <c r="I667" s="993">
        <v>134779.94</v>
      </c>
    </row>
    <row r="668" spans="1:9" x14ac:dyDescent="0.25">
      <c r="A668" s="985"/>
      <c r="B668" s="985"/>
      <c r="C668" s="986"/>
      <c r="D668" s="987" t="s">
        <v>2614</v>
      </c>
      <c r="E668" s="988" t="s">
        <v>2615</v>
      </c>
      <c r="F668" s="989"/>
      <c r="G668" s="990"/>
      <c r="H668" s="991" t="s">
        <v>2616</v>
      </c>
      <c r="I668" s="992"/>
    </row>
    <row r="669" spans="1:9" x14ac:dyDescent="0.25">
      <c r="A669" s="985" t="str">
        <f>Inek2022A3[ZPD2]</f>
        <v>ZP63.01</v>
      </c>
      <c r="B669" s="985" t="str">
        <f>Inek2022A3[OPSKode]</f>
        <v>6-003.s0</v>
      </c>
      <c r="C669" s="986">
        <f>Inek2022A3[Betrag2]</f>
        <v>299.85000000000002</v>
      </c>
      <c r="D669" s="987" t="s">
        <v>2614</v>
      </c>
      <c r="E669" s="988" t="s">
        <v>2615</v>
      </c>
      <c r="F669" s="989" t="s">
        <v>2617</v>
      </c>
      <c r="G669" s="990" t="s">
        <v>2618</v>
      </c>
      <c r="H669" s="991" t="s">
        <v>2619</v>
      </c>
      <c r="I669" s="993">
        <v>299.85000000000002</v>
      </c>
    </row>
    <row r="670" spans="1:9" x14ac:dyDescent="0.25">
      <c r="A670" s="985" t="str">
        <f>Inek2022A3[ZPD2]</f>
        <v>ZP63.02</v>
      </c>
      <c r="B670" s="985" t="str">
        <f>Inek2022A3[OPSKode]</f>
        <v>6-003.s1</v>
      </c>
      <c r="C670" s="986">
        <f>Inek2022A3[Betrag2]</f>
        <v>599.70000000000005</v>
      </c>
      <c r="D670" s="987" t="s">
        <v>2614</v>
      </c>
      <c r="E670" s="988" t="s">
        <v>2615</v>
      </c>
      <c r="F670" s="989" t="s">
        <v>2620</v>
      </c>
      <c r="G670" s="990" t="s">
        <v>2621</v>
      </c>
      <c r="H670" s="991" t="s">
        <v>2622</v>
      </c>
      <c r="I670" s="993">
        <v>599.70000000000005</v>
      </c>
    </row>
    <row r="671" spans="1:9" x14ac:dyDescent="0.25">
      <c r="A671" s="985" t="str">
        <f>Inek2022A3[ZPD2]</f>
        <v>ZP63.03</v>
      </c>
      <c r="B671" s="985" t="str">
        <f>Inek2022A3[OPSKode]</f>
        <v>6-003.s2</v>
      </c>
      <c r="C671" s="986">
        <f>Inek2022A3[Betrag2]</f>
        <v>899.55</v>
      </c>
      <c r="D671" s="987" t="s">
        <v>2614</v>
      </c>
      <c r="E671" s="988" t="s">
        <v>2615</v>
      </c>
      <c r="F671" s="989" t="s">
        <v>2623</v>
      </c>
      <c r="G671" s="990" t="s">
        <v>2624</v>
      </c>
      <c r="H671" s="991" t="s">
        <v>1304</v>
      </c>
      <c r="I671" s="993">
        <v>899.55</v>
      </c>
    </row>
    <row r="672" spans="1:9" x14ac:dyDescent="0.25">
      <c r="A672" s="985" t="str">
        <f>Inek2022A3[ZPD2]</f>
        <v>ZP63.04</v>
      </c>
      <c r="B672" s="985" t="str">
        <f>Inek2022A3[OPSKode]</f>
        <v>6-003.s3</v>
      </c>
      <c r="C672" s="986">
        <f>Inek2022A3[Betrag2]</f>
        <v>1349.33</v>
      </c>
      <c r="D672" s="987" t="s">
        <v>2614</v>
      </c>
      <c r="E672" s="988" t="s">
        <v>2615</v>
      </c>
      <c r="F672" s="989" t="s">
        <v>2625</v>
      </c>
      <c r="G672" s="990" t="s">
        <v>2626</v>
      </c>
      <c r="H672" s="991" t="s">
        <v>1307</v>
      </c>
      <c r="I672" s="993">
        <v>1349.33</v>
      </c>
    </row>
    <row r="673" spans="1:9" x14ac:dyDescent="0.25">
      <c r="A673" s="985" t="str">
        <f>Inek2022A3[ZPD2]</f>
        <v>ZP63.05</v>
      </c>
      <c r="B673" s="985" t="str">
        <f>Inek2022A3[OPSKode]</f>
        <v>6-003.s4</v>
      </c>
      <c r="C673" s="986">
        <f>Inek2022A3[Betrag2]</f>
        <v>1799.1</v>
      </c>
      <c r="D673" s="987" t="s">
        <v>2614</v>
      </c>
      <c r="E673" s="988" t="s">
        <v>2615</v>
      </c>
      <c r="F673" s="989" t="s">
        <v>2627</v>
      </c>
      <c r="G673" s="990" t="s">
        <v>2628</v>
      </c>
      <c r="H673" s="991" t="s">
        <v>1310</v>
      </c>
      <c r="I673" s="993">
        <v>1799.1</v>
      </c>
    </row>
    <row r="674" spans="1:9" x14ac:dyDescent="0.25">
      <c r="A674" s="985" t="str">
        <f>Inek2022A3[ZPD2]</f>
        <v>ZP63.06</v>
      </c>
      <c r="B674" s="985" t="str">
        <f>Inek2022A3[OPSKode]</f>
        <v>6-003.s5</v>
      </c>
      <c r="C674" s="986">
        <f>Inek2022A3[Betrag2]</f>
        <v>2248.88</v>
      </c>
      <c r="D674" s="987" t="s">
        <v>2614</v>
      </c>
      <c r="E674" s="988" t="s">
        <v>2615</v>
      </c>
      <c r="F674" s="989" t="s">
        <v>2629</v>
      </c>
      <c r="G674" s="990" t="s">
        <v>2630</v>
      </c>
      <c r="H674" s="991" t="s">
        <v>1313</v>
      </c>
      <c r="I674" s="993">
        <v>2248.88</v>
      </c>
    </row>
    <row r="675" spans="1:9" x14ac:dyDescent="0.25">
      <c r="A675" s="985" t="str">
        <f>Inek2022A3[ZPD2]</f>
        <v>ZP63.07</v>
      </c>
      <c r="B675" s="985" t="str">
        <f>Inek2022A3[OPSKode]</f>
        <v>6-003.s6</v>
      </c>
      <c r="C675" s="986">
        <f>Inek2022A3[Betrag2]</f>
        <v>2698.65</v>
      </c>
      <c r="D675" s="987" t="s">
        <v>2614</v>
      </c>
      <c r="E675" s="988" t="s">
        <v>2615</v>
      </c>
      <c r="F675" s="989" t="s">
        <v>2631</v>
      </c>
      <c r="G675" s="990" t="s">
        <v>2632</v>
      </c>
      <c r="H675" s="991" t="s">
        <v>1316</v>
      </c>
      <c r="I675" s="993">
        <v>2698.65</v>
      </c>
    </row>
    <row r="676" spans="1:9" x14ac:dyDescent="0.25">
      <c r="A676" s="985" t="str">
        <f>Inek2022A3[ZPD2]</f>
        <v>ZP63.08</v>
      </c>
      <c r="B676" s="985" t="str">
        <f>Inek2022A3[OPSKode]</f>
        <v>6-003.s7</v>
      </c>
      <c r="C676" s="986">
        <f>Inek2022A3[Betrag2]</f>
        <v>3148.43</v>
      </c>
      <c r="D676" s="987" t="s">
        <v>2614</v>
      </c>
      <c r="E676" s="988" t="s">
        <v>2615</v>
      </c>
      <c r="F676" s="989" t="s">
        <v>2633</v>
      </c>
      <c r="G676" s="990" t="s">
        <v>2634</v>
      </c>
      <c r="H676" s="991" t="s">
        <v>1319</v>
      </c>
      <c r="I676" s="993">
        <v>3148.43</v>
      </c>
    </row>
    <row r="677" spans="1:9" x14ac:dyDescent="0.25">
      <c r="A677" s="985" t="str">
        <f>Inek2022A3[ZPD2]</f>
        <v>ZP63.09</v>
      </c>
      <c r="B677" s="985" t="str">
        <f>Inek2022A3[OPSKode]</f>
        <v>6-003.s8</v>
      </c>
      <c r="C677" s="986">
        <f>Inek2022A3[Betrag2]</f>
        <v>3598.2</v>
      </c>
      <c r="D677" s="987" t="s">
        <v>2614</v>
      </c>
      <c r="E677" s="988" t="s">
        <v>2615</v>
      </c>
      <c r="F677" s="989" t="s">
        <v>2635</v>
      </c>
      <c r="G677" s="990" t="s">
        <v>2636</v>
      </c>
      <c r="H677" s="991" t="s">
        <v>1322</v>
      </c>
      <c r="I677" s="993">
        <v>3598.2</v>
      </c>
    </row>
    <row r="678" spans="1:9" x14ac:dyDescent="0.25">
      <c r="A678" s="985" t="str">
        <f>Inek2022A3[ZPD2]</f>
        <v>ZP63.10</v>
      </c>
      <c r="B678" s="985" t="str">
        <f>Inek2022A3[OPSKode]</f>
        <v>6-003.s9</v>
      </c>
      <c r="C678" s="986">
        <f>Inek2022A3[Betrag2]</f>
        <v>4047.98</v>
      </c>
      <c r="D678" s="987" t="s">
        <v>2614</v>
      </c>
      <c r="E678" s="988" t="s">
        <v>2615</v>
      </c>
      <c r="F678" s="989" t="s">
        <v>2637</v>
      </c>
      <c r="G678" s="990" t="s">
        <v>2638</v>
      </c>
      <c r="H678" s="991" t="s">
        <v>1325</v>
      </c>
      <c r="I678" s="993">
        <v>4047.98</v>
      </c>
    </row>
    <row r="679" spans="1:9" x14ac:dyDescent="0.25">
      <c r="A679" s="985" t="str">
        <f>Inek2022A3[ZPD2]</f>
        <v>ZP63.11</v>
      </c>
      <c r="B679" s="985" t="str">
        <f>Inek2022A3[OPSKode]</f>
        <v>6-003.sa</v>
      </c>
      <c r="C679" s="986">
        <f>Inek2022A3[Betrag2]</f>
        <v>4497.75</v>
      </c>
      <c r="D679" s="987" t="s">
        <v>2614</v>
      </c>
      <c r="E679" s="988" t="s">
        <v>2615</v>
      </c>
      <c r="F679" s="989" t="s">
        <v>2639</v>
      </c>
      <c r="G679" s="990" t="s">
        <v>2640</v>
      </c>
      <c r="H679" s="991" t="s">
        <v>1328</v>
      </c>
      <c r="I679" s="993">
        <v>4497.75</v>
      </c>
    </row>
    <row r="680" spans="1:9" x14ac:dyDescent="0.25">
      <c r="A680" s="985" t="str">
        <f>Inek2022A3[ZPD2]</f>
        <v>ZP63.12</v>
      </c>
      <c r="B680" s="985" t="str">
        <f>Inek2022A3[OPSKode]</f>
        <v>6-003.sb</v>
      </c>
      <c r="C680" s="986">
        <f>Inek2022A3[Betrag2]</f>
        <v>4947.53</v>
      </c>
      <c r="D680" s="987" t="s">
        <v>2614</v>
      </c>
      <c r="E680" s="988" t="s">
        <v>2615</v>
      </c>
      <c r="F680" s="989" t="s">
        <v>2641</v>
      </c>
      <c r="G680" s="990" t="s">
        <v>2642</v>
      </c>
      <c r="H680" s="991" t="s">
        <v>1331</v>
      </c>
      <c r="I680" s="993">
        <v>4947.53</v>
      </c>
    </row>
    <row r="681" spans="1:9" x14ac:dyDescent="0.25">
      <c r="A681" s="985" t="str">
        <f>Inek2022A3[ZPD2]</f>
        <v>ZP63.13</v>
      </c>
      <c r="B681" s="985" t="str">
        <f>Inek2022A3[OPSKode]</f>
        <v>6-003.sc</v>
      </c>
      <c r="C681" s="986">
        <f>Inek2022A3[Betrag2]</f>
        <v>5397.3</v>
      </c>
      <c r="D681" s="987" t="s">
        <v>2614</v>
      </c>
      <c r="E681" s="988" t="s">
        <v>2615</v>
      </c>
      <c r="F681" s="989" t="s">
        <v>2643</v>
      </c>
      <c r="G681" s="990" t="s">
        <v>2644</v>
      </c>
      <c r="H681" s="991" t="s">
        <v>664</v>
      </c>
      <c r="I681" s="993">
        <v>5397.3</v>
      </c>
    </row>
    <row r="682" spans="1:9" x14ac:dyDescent="0.25">
      <c r="A682" s="985"/>
      <c r="B682" s="985"/>
      <c r="C682" s="986"/>
      <c r="D682" s="987" t="s">
        <v>2645</v>
      </c>
      <c r="E682" s="988" t="s">
        <v>2646</v>
      </c>
      <c r="F682" s="989"/>
      <c r="G682" s="990"/>
      <c r="H682" s="991" t="s">
        <v>2647</v>
      </c>
      <c r="I682" s="992"/>
    </row>
    <row r="683" spans="1:9" x14ac:dyDescent="0.25">
      <c r="A683" s="985" t="str">
        <f>Inek2022A3[ZPD2]</f>
        <v>ZP64.01</v>
      </c>
      <c r="B683" s="985" t="str">
        <f>Inek2022A3[OPSKode]</f>
        <v>6-003.h0</v>
      </c>
      <c r="C683" s="986">
        <f>Inek2022A3[Betrag2]</f>
        <v>5361.6</v>
      </c>
      <c r="D683" s="987" t="s">
        <v>2645</v>
      </c>
      <c r="E683" s="988" t="s">
        <v>2646</v>
      </c>
      <c r="F683" s="989" t="s">
        <v>2648</v>
      </c>
      <c r="G683" s="990" t="s">
        <v>2649</v>
      </c>
      <c r="H683" s="991" t="s">
        <v>1475</v>
      </c>
      <c r="I683" s="993">
        <v>5361.6</v>
      </c>
    </row>
    <row r="684" spans="1:9" x14ac:dyDescent="0.25">
      <c r="A684" s="985" t="str">
        <f>Inek2022A3[ZPD2]</f>
        <v>ZP64.02</v>
      </c>
      <c r="B684" s="985" t="str">
        <f>Inek2022A3[OPSKode]</f>
        <v>6-003.h1</v>
      </c>
      <c r="C684" s="986">
        <f>Inek2022A3[Betrag2]</f>
        <v>10723.2</v>
      </c>
      <c r="D684" s="987" t="s">
        <v>2645</v>
      </c>
      <c r="E684" s="988" t="s">
        <v>2646</v>
      </c>
      <c r="F684" s="989" t="s">
        <v>2650</v>
      </c>
      <c r="G684" s="990" t="s">
        <v>2651</v>
      </c>
      <c r="H684" s="991" t="s">
        <v>1478</v>
      </c>
      <c r="I684" s="993">
        <v>10723.2</v>
      </c>
    </row>
    <row r="685" spans="1:9" x14ac:dyDescent="0.25">
      <c r="A685" s="985" t="str">
        <f>Inek2022A3[ZPD2]</f>
        <v>ZP64.03</v>
      </c>
      <c r="B685" s="985" t="str">
        <f>Inek2022A3[OPSKode]</f>
        <v>6-003.h2</v>
      </c>
      <c r="C685" s="986">
        <f>Inek2022A3[Betrag2]</f>
        <v>16084.8</v>
      </c>
      <c r="D685" s="987" t="s">
        <v>2645</v>
      </c>
      <c r="E685" s="988" t="s">
        <v>2646</v>
      </c>
      <c r="F685" s="989" t="s">
        <v>2652</v>
      </c>
      <c r="G685" s="990" t="s">
        <v>2653</v>
      </c>
      <c r="H685" s="991" t="s">
        <v>2015</v>
      </c>
      <c r="I685" s="993">
        <v>16084.8</v>
      </c>
    </row>
    <row r="686" spans="1:9" x14ac:dyDescent="0.25">
      <c r="A686" s="985" t="str">
        <f>Inek2022A3[ZPD2]</f>
        <v>ZP64.04</v>
      </c>
      <c r="B686" s="985" t="str">
        <f>Inek2022A3[OPSKode]</f>
        <v>6-003.h3</v>
      </c>
      <c r="C686" s="986">
        <f>Inek2022A3[Betrag2]</f>
        <v>21446.400000000001</v>
      </c>
      <c r="D686" s="987" t="s">
        <v>2645</v>
      </c>
      <c r="E686" s="988" t="s">
        <v>2646</v>
      </c>
      <c r="F686" s="989" t="s">
        <v>2654</v>
      </c>
      <c r="G686" s="990" t="s">
        <v>2655</v>
      </c>
      <c r="H686" s="991" t="s">
        <v>2018</v>
      </c>
      <c r="I686" s="993">
        <v>21446.400000000001</v>
      </c>
    </row>
    <row r="687" spans="1:9" x14ac:dyDescent="0.25">
      <c r="A687" s="985" t="str">
        <f>Inek2022A3[ZPD2]</f>
        <v>ZP64.05</v>
      </c>
      <c r="B687" s="985" t="str">
        <f>Inek2022A3[OPSKode]</f>
        <v>6-003.h4</v>
      </c>
      <c r="C687" s="986">
        <f>Inek2022A3[Betrag2]</f>
        <v>26808</v>
      </c>
      <c r="D687" s="987" t="s">
        <v>2645</v>
      </c>
      <c r="E687" s="988" t="s">
        <v>2646</v>
      </c>
      <c r="F687" s="989" t="s">
        <v>2656</v>
      </c>
      <c r="G687" s="990" t="s">
        <v>2657</v>
      </c>
      <c r="H687" s="991" t="s">
        <v>2021</v>
      </c>
      <c r="I687" s="993">
        <v>26808</v>
      </c>
    </row>
    <row r="688" spans="1:9" x14ac:dyDescent="0.25">
      <c r="A688" s="985" t="str">
        <f>Inek2022A3[ZPD2]</f>
        <v>ZP64.06</v>
      </c>
      <c r="B688" s="985" t="str">
        <f>Inek2022A3[OPSKode]</f>
        <v>6-003.h5</v>
      </c>
      <c r="C688" s="986">
        <f>Inek2022A3[Betrag2]</f>
        <v>32169.599999999999</v>
      </c>
      <c r="D688" s="987" t="s">
        <v>2645</v>
      </c>
      <c r="E688" s="988" t="s">
        <v>2646</v>
      </c>
      <c r="F688" s="989" t="s">
        <v>2658</v>
      </c>
      <c r="G688" s="990" t="s">
        <v>2659</v>
      </c>
      <c r="H688" s="991" t="s">
        <v>2024</v>
      </c>
      <c r="I688" s="993">
        <v>32169.599999999999</v>
      </c>
    </row>
    <row r="689" spans="1:9" x14ac:dyDescent="0.25">
      <c r="A689" s="985" t="str">
        <f>Inek2022A3[ZPD2]</f>
        <v>ZP64.07</v>
      </c>
      <c r="B689" s="985" t="str">
        <f>Inek2022A3[OPSKode]</f>
        <v>6-003.h6</v>
      </c>
      <c r="C689" s="986">
        <f>Inek2022A3[Betrag2]</f>
        <v>37531.199999999997</v>
      </c>
      <c r="D689" s="987" t="s">
        <v>2645</v>
      </c>
      <c r="E689" s="988" t="s">
        <v>2646</v>
      </c>
      <c r="F689" s="989" t="s">
        <v>2660</v>
      </c>
      <c r="G689" s="990" t="s">
        <v>2661</v>
      </c>
      <c r="H689" s="991" t="s">
        <v>2027</v>
      </c>
      <c r="I689" s="993">
        <v>37531.199999999997</v>
      </c>
    </row>
    <row r="690" spans="1:9" x14ac:dyDescent="0.25">
      <c r="A690" s="985" t="str">
        <f>Inek2022A3[ZPD2]</f>
        <v>ZP64.08</v>
      </c>
      <c r="B690" s="985" t="str">
        <f>Inek2022A3[OPSKode]</f>
        <v>6-003.h7</v>
      </c>
      <c r="C690" s="986">
        <f>Inek2022A3[Betrag2]</f>
        <v>42892.800000000003</v>
      </c>
      <c r="D690" s="987" t="s">
        <v>2645</v>
      </c>
      <c r="E690" s="988" t="s">
        <v>2646</v>
      </c>
      <c r="F690" s="989" t="s">
        <v>2662</v>
      </c>
      <c r="G690" s="990" t="s">
        <v>2663</v>
      </c>
      <c r="H690" s="991" t="s">
        <v>2030</v>
      </c>
      <c r="I690" s="993">
        <v>42892.800000000003</v>
      </c>
    </row>
    <row r="691" spans="1:9" x14ac:dyDescent="0.25">
      <c r="A691" s="985" t="str">
        <f>Inek2022A3[ZPD2]</f>
        <v>ZP64.09</v>
      </c>
      <c r="B691" s="985" t="str">
        <f>Inek2022A3[OPSKode]</f>
        <v>6-003.h8</v>
      </c>
      <c r="C691" s="986">
        <f>Inek2022A3[Betrag2]</f>
        <v>48254.400000000001</v>
      </c>
      <c r="D691" s="987" t="s">
        <v>2645</v>
      </c>
      <c r="E691" s="988" t="s">
        <v>2646</v>
      </c>
      <c r="F691" s="989" t="s">
        <v>2664</v>
      </c>
      <c r="G691" s="990" t="s">
        <v>2665</v>
      </c>
      <c r="H691" s="991" t="s">
        <v>2033</v>
      </c>
      <c r="I691" s="993">
        <v>48254.400000000001</v>
      </c>
    </row>
    <row r="692" spans="1:9" x14ac:dyDescent="0.25">
      <c r="A692" s="985" t="str">
        <f>Inek2022A3[ZPD2]</f>
        <v>ZP64.10</v>
      </c>
      <c r="B692" s="985" t="str">
        <f>Inek2022A3[OPSKode]</f>
        <v>6-003.h9</v>
      </c>
      <c r="C692" s="986">
        <f>Inek2022A3[Betrag2]</f>
        <v>53616</v>
      </c>
      <c r="D692" s="987" t="s">
        <v>2645</v>
      </c>
      <c r="E692" s="988" t="s">
        <v>2646</v>
      </c>
      <c r="F692" s="989" t="s">
        <v>2666</v>
      </c>
      <c r="G692" s="990" t="s">
        <v>2667</v>
      </c>
      <c r="H692" s="991" t="s">
        <v>2668</v>
      </c>
      <c r="I692" s="993">
        <v>53616</v>
      </c>
    </row>
    <row r="693" spans="1:9" x14ac:dyDescent="0.25">
      <c r="A693" s="985" t="str">
        <f>Inek2022A3[ZPD2]</f>
        <v>ZP64.11</v>
      </c>
      <c r="B693" s="985" t="str">
        <f>Inek2022A3[OPSKode]</f>
        <v>6-003.ha</v>
      </c>
      <c r="C693" s="986">
        <f>Inek2022A3[Betrag2]</f>
        <v>58977.599999999999</v>
      </c>
      <c r="D693" s="987" t="s">
        <v>2645</v>
      </c>
      <c r="E693" s="988" t="s">
        <v>2646</v>
      </c>
      <c r="F693" s="989" t="s">
        <v>2669</v>
      </c>
      <c r="G693" s="990" t="s">
        <v>2670</v>
      </c>
      <c r="H693" s="991" t="s">
        <v>2671</v>
      </c>
      <c r="I693" s="993">
        <v>58977.599999999999</v>
      </c>
    </row>
    <row r="694" spans="1:9" x14ac:dyDescent="0.25">
      <c r="A694" s="985" t="str">
        <f>Inek2022A3[ZPD2]</f>
        <v>ZP64.12</v>
      </c>
      <c r="B694" s="985" t="str">
        <f>Inek2022A3[OPSKode]</f>
        <v>6-003.hb</v>
      </c>
      <c r="C694" s="986">
        <f>Inek2022A3[Betrag2]</f>
        <v>64339.199999999997</v>
      </c>
      <c r="D694" s="987" t="s">
        <v>2645</v>
      </c>
      <c r="E694" s="988" t="s">
        <v>2646</v>
      </c>
      <c r="F694" s="989" t="s">
        <v>2672</v>
      </c>
      <c r="G694" s="990" t="s">
        <v>2673</v>
      </c>
      <c r="H694" s="991" t="s">
        <v>2674</v>
      </c>
      <c r="I694" s="993">
        <v>64339.199999999997</v>
      </c>
    </row>
    <row r="695" spans="1:9" x14ac:dyDescent="0.25">
      <c r="A695" s="985" t="str">
        <f>Inek2022A3[ZPD2]</f>
        <v>ZP64.13</v>
      </c>
      <c r="B695" s="985" t="str">
        <f>Inek2022A3[OPSKode]</f>
        <v>6-003.hc</v>
      </c>
      <c r="C695" s="986">
        <f>Inek2022A3[Betrag2]</f>
        <v>69700.800000000003</v>
      </c>
      <c r="D695" s="987" t="s">
        <v>2645</v>
      </c>
      <c r="E695" s="988" t="s">
        <v>2646</v>
      </c>
      <c r="F695" s="989" t="s">
        <v>2675</v>
      </c>
      <c r="G695" s="990" t="s">
        <v>2676</v>
      </c>
      <c r="H695" s="991" t="s">
        <v>2677</v>
      </c>
      <c r="I695" s="993">
        <v>69700.800000000003</v>
      </c>
    </row>
    <row r="696" spans="1:9" x14ac:dyDescent="0.25">
      <c r="A696" s="985" t="str">
        <f>Inek2022A3[ZPD2]</f>
        <v>ZP64.14</v>
      </c>
      <c r="B696" s="985" t="str">
        <f>Inek2022A3[OPSKode]</f>
        <v>6-003.hd</v>
      </c>
      <c r="C696" s="986">
        <f>Inek2022A3[Betrag2]</f>
        <v>75062.399999999994</v>
      </c>
      <c r="D696" s="987" t="s">
        <v>2645</v>
      </c>
      <c r="E696" s="988" t="s">
        <v>2646</v>
      </c>
      <c r="F696" s="989" t="s">
        <v>2678</v>
      </c>
      <c r="G696" s="990" t="s">
        <v>2679</v>
      </c>
      <c r="H696" s="991" t="s">
        <v>2680</v>
      </c>
      <c r="I696" s="993">
        <v>75062.399999999994</v>
      </c>
    </row>
    <row r="697" spans="1:9" x14ac:dyDescent="0.25">
      <c r="A697" s="985" t="str">
        <f>Inek2022A3[ZPD2]</f>
        <v>ZP64.15</v>
      </c>
      <c r="B697" s="985" t="str">
        <f>Inek2022A3[OPSKode]</f>
        <v>6-003.he</v>
      </c>
      <c r="C697" s="986">
        <f>Inek2022A3[Betrag2]</f>
        <v>80424</v>
      </c>
      <c r="D697" s="987" t="s">
        <v>2645</v>
      </c>
      <c r="E697" s="988" t="s">
        <v>2646</v>
      </c>
      <c r="F697" s="989" t="s">
        <v>2681</v>
      </c>
      <c r="G697" s="990" t="s">
        <v>2682</v>
      </c>
      <c r="H697" s="991" t="s">
        <v>2683</v>
      </c>
      <c r="I697" s="993">
        <v>80424</v>
      </c>
    </row>
    <row r="698" spans="1:9" x14ac:dyDescent="0.25">
      <c r="A698" s="985" t="str">
        <f>Inek2022A3[ZPD2]</f>
        <v>ZP64.16</v>
      </c>
      <c r="B698" s="985" t="str">
        <f>Inek2022A3[OPSKode]</f>
        <v>6-003.hf</v>
      </c>
      <c r="C698" s="986">
        <f>Inek2022A3[Betrag2]</f>
        <v>85785.600000000006</v>
      </c>
      <c r="D698" s="987" t="s">
        <v>2645</v>
      </c>
      <c r="E698" s="988" t="s">
        <v>2646</v>
      </c>
      <c r="F698" s="989" t="s">
        <v>2684</v>
      </c>
      <c r="G698" s="990" t="s">
        <v>2685</v>
      </c>
      <c r="H698" s="991" t="s">
        <v>2686</v>
      </c>
      <c r="I698" s="993">
        <v>85785.600000000006</v>
      </c>
    </row>
    <row r="699" spans="1:9" x14ac:dyDescent="0.25">
      <c r="A699" s="985" t="str">
        <f>Inek2022A3[ZPD2]</f>
        <v>ZP64.17</v>
      </c>
      <c r="B699" s="985" t="str">
        <f>Inek2022A3[OPSKode]</f>
        <v>6-003.hg</v>
      </c>
      <c r="C699" s="986">
        <f>Inek2022A3[Betrag2]</f>
        <v>91147.199999999997</v>
      </c>
      <c r="D699" s="987" t="s">
        <v>2645</v>
      </c>
      <c r="E699" s="988" t="s">
        <v>2646</v>
      </c>
      <c r="F699" s="989" t="s">
        <v>2687</v>
      </c>
      <c r="G699" s="990" t="s">
        <v>2688</v>
      </c>
      <c r="H699" s="991" t="s">
        <v>2689</v>
      </c>
      <c r="I699" s="993">
        <v>91147.199999999997</v>
      </c>
    </row>
    <row r="700" spans="1:9" x14ac:dyDescent="0.25">
      <c r="A700" s="985" t="str">
        <f>Inek2022A3[ZPD2]</f>
        <v>ZP64.18</v>
      </c>
      <c r="B700" s="985" t="str">
        <f>Inek2022A3[OPSKode]</f>
        <v>6-003.hh</v>
      </c>
      <c r="C700" s="986">
        <f>Inek2022A3[Betrag2]</f>
        <v>96508.800000000003</v>
      </c>
      <c r="D700" s="987" t="s">
        <v>2645</v>
      </c>
      <c r="E700" s="988" t="s">
        <v>2646</v>
      </c>
      <c r="F700" s="989" t="s">
        <v>2690</v>
      </c>
      <c r="G700" s="990" t="s">
        <v>2691</v>
      </c>
      <c r="H700" s="991" t="s">
        <v>2692</v>
      </c>
      <c r="I700" s="993">
        <v>96508.800000000003</v>
      </c>
    </row>
    <row r="701" spans="1:9" x14ac:dyDescent="0.25">
      <c r="A701" s="985" t="str">
        <f>Inek2022A3[ZPD2]</f>
        <v>ZP64.19</v>
      </c>
      <c r="B701" s="985" t="str">
        <f>Inek2022A3[OPSKode]</f>
        <v>6-003.hj</v>
      </c>
      <c r="C701" s="986">
        <f>Inek2022A3[Betrag2]</f>
        <v>101870.39999999999</v>
      </c>
      <c r="D701" s="987" t="s">
        <v>2645</v>
      </c>
      <c r="E701" s="988" t="s">
        <v>2646</v>
      </c>
      <c r="F701" s="989" t="s">
        <v>2693</v>
      </c>
      <c r="G701" s="990" t="s">
        <v>2694</v>
      </c>
      <c r="H701" s="991" t="s">
        <v>2695</v>
      </c>
      <c r="I701" s="993">
        <v>101870.39999999999</v>
      </c>
    </row>
    <row r="702" spans="1:9" x14ac:dyDescent="0.25">
      <c r="A702" s="985" t="str">
        <f>Inek2022A3[ZPD2]</f>
        <v>ZP64.20</v>
      </c>
      <c r="B702" s="985"/>
      <c r="C702" s="986" t="s">
        <v>3363</v>
      </c>
      <c r="D702" s="987" t="s">
        <v>2645</v>
      </c>
      <c r="E702" s="988" t="s">
        <v>2646</v>
      </c>
      <c r="F702" s="989" t="s">
        <v>2697</v>
      </c>
      <c r="G702" s="990"/>
      <c r="H702" s="991" t="s">
        <v>2698</v>
      </c>
      <c r="I702" s="993"/>
    </row>
    <row r="703" spans="1:9" x14ac:dyDescent="0.25">
      <c r="A703" s="985" t="str">
        <f>Inek2022A3[ZPD2]</f>
        <v>ZP64.21</v>
      </c>
      <c r="B703" s="985" t="str">
        <f>Inek2022A3[OPSKode]</f>
        <v>6-003.hm</v>
      </c>
      <c r="C703" s="986">
        <f>Inek2022A3[Betrag2]</f>
        <v>109912.8</v>
      </c>
      <c r="D703" s="987" t="s">
        <v>2645</v>
      </c>
      <c r="E703" s="988" t="s">
        <v>2646</v>
      </c>
      <c r="F703" s="989" t="s">
        <v>2699</v>
      </c>
      <c r="G703" s="990" t="s">
        <v>2700</v>
      </c>
      <c r="H703" s="991" t="s">
        <v>2701</v>
      </c>
      <c r="I703" s="993">
        <v>109912.8</v>
      </c>
    </row>
    <row r="704" spans="1:9" x14ac:dyDescent="0.25">
      <c r="A704" s="985" t="str">
        <f>Inek2022A3[ZPD2]</f>
        <v>ZP64.22</v>
      </c>
      <c r="B704" s="985" t="str">
        <f>Inek2022A3[OPSKode]</f>
        <v>6-003.hn</v>
      </c>
      <c r="C704" s="986">
        <f>Inek2022A3[Betrag2]</f>
        <v>120636</v>
      </c>
      <c r="D704" s="987" t="s">
        <v>2645</v>
      </c>
      <c r="E704" s="988" t="s">
        <v>2646</v>
      </c>
      <c r="F704" s="989" t="s">
        <v>2702</v>
      </c>
      <c r="G704" s="990" t="s">
        <v>2703</v>
      </c>
      <c r="H704" s="991" t="s">
        <v>2704</v>
      </c>
      <c r="I704" s="993">
        <v>120636</v>
      </c>
    </row>
    <row r="705" spans="1:9" x14ac:dyDescent="0.25">
      <c r="A705" s="985" t="str">
        <f>Inek2022A3[ZPD2]</f>
        <v>ZP64.23</v>
      </c>
      <c r="B705" s="985" t="str">
        <f>Inek2022A3[OPSKode]</f>
        <v>6-003.hp</v>
      </c>
      <c r="C705" s="986">
        <f>Inek2022A3[Betrag2]</f>
        <v>131359.20000000001</v>
      </c>
      <c r="D705" s="987" t="s">
        <v>2645</v>
      </c>
      <c r="E705" s="988" t="s">
        <v>2646</v>
      </c>
      <c r="F705" s="989" t="s">
        <v>2705</v>
      </c>
      <c r="G705" s="990" t="s">
        <v>2706</v>
      </c>
      <c r="H705" s="991" t="s">
        <v>2707</v>
      </c>
      <c r="I705" s="993">
        <v>131359.20000000001</v>
      </c>
    </row>
    <row r="706" spans="1:9" x14ac:dyDescent="0.25">
      <c r="A706" s="985" t="str">
        <f>Inek2022A3[ZPD2]</f>
        <v>ZP64.24</v>
      </c>
      <c r="B706" s="985" t="str">
        <f>Inek2022A3[OPSKode]</f>
        <v>6-003.hq</v>
      </c>
      <c r="C706" s="986">
        <f>Inek2022A3[Betrag2]</f>
        <v>142082.4</v>
      </c>
      <c r="D706" s="987" t="s">
        <v>2645</v>
      </c>
      <c r="E706" s="988" t="s">
        <v>2646</v>
      </c>
      <c r="F706" s="989" t="s">
        <v>2708</v>
      </c>
      <c r="G706" s="990" t="s">
        <v>2709</v>
      </c>
      <c r="H706" s="991" t="s">
        <v>2710</v>
      </c>
      <c r="I706" s="993">
        <v>142082.4</v>
      </c>
    </row>
    <row r="707" spans="1:9" x14ac:dyDescent="0.25">
      <c r="A707" s="985" t="str">
        <f>Inek2022A3[ZPD2]</f>
        <v>ZP64.25</v>
      </c>
      <c r="B707" s="985" t="str">
        <f>Inek2022A3[OPSKode]</f>
        <v>6-003.hr</v>
      </c>
      <c r="C707" s="986">
        <f>Inek2022A3[Betrag2]</f>
        <v>155486.39999999999</v>
      </c>
      <c r="D707" s="987" t="s">
        <v>2645</v>
      </c>
      <c r="E707" s="988" t="s">
        <v>2646</v>
      </c>
      <c r="F707" s="989" t="s">
        <v>2711</v>
      </c>
      <c r="G707" s="990" t="s">
        <v>2712</v>
      </c>
      <c r="H707" s="991" t="s">
        <v>2713</v>
      </c>
      <c r="I707" s="993">
        <v>155486.39999999999</v>
      </c>
    </row>
    <row r="708" spans="1:9" x14ac:dyDescent="0.25">
      <c r="A708" s="985" t="str">
        <f>Inek2022A3[ZPD2]</f>
        <v>ZP64.26</v>
      </c>
      <c r="B708" s="985" t="str">
        <f>Inek2022A3[OPSKode]</f>
        <v>6-003.hs</v>
      </c>
      <c r="C708" s="986">
        <f>Inek2022A3[Betrag2]</f>
        <v>176932.8</v>
      </c>
      <c r="D708" s="987" t="s">
        <v>2645</v>
      </c>
      <c r="E708" s="988" t="s">
        <v>2646</v>
      </c>
      <c r="F708" s="989" t="s">
        <v>2714</v>
      </c>
      <c r="G708" s="990" t="s">
        <v>2715</v>
      </c>
      <c r="H708" s="991" t="s">
        <v>2716</v>
      </c>
      <c r="I708" s="993">
        <v>176932.8</v>
      </c>
    </row>
    <row r="709" spans="1:9" x14ac:dyDescent="0.25">
      <c r="A709" s="985" t="str">
        <f>Inek2022A3[ZPD2]</f>
        <v>ZP64.27</v>
      </c>
      <c r="B709" s="985" t="str">
        <f>Inek2022A3[OPSKode]</f>
        <v>6-003.ht</v>
      </c>
      <c r="C709" s="986">
        <f>Inek2022A3[Betrag2]</f>
        <v>207315.20000000001</v>
      </c>
      <c r="D709" s="987" t="s">
        <v>2645</v>
      </c>
      <c r="E709" s="988" t="s">
        <v>2646</v>
      </c>
      <c r="F709" s="989" t="s">
        <v>2717</v>
      </c>
      <c r="G709" s="990" t="s">
        <v>2718</v>
      </c>
      <c r="H709" s="991" t="s">
        <v>2719</v>
      </c>
      <c r="I709" s="993">
        <v>207315.20000000001</v>
      </c>
    </row>
    <row r="710" spans="1:9" x14ac:dyDescent="0.25">
      <c r="A710" s="985" t="str">
        <f>Inek2022A3[ZPD2]</f>
        <v>ZP64.28</v>
      </c>
      <c r="B710" s="985" t="str">
        <f>Inek2022A3[OPSKode]</f>
        <v>6-003.hu</v>
      </c>
      <c r="C710" s="986">
        <f>Inek2022A3[Betrag2]</f>
        <v>250208</v>
      </c>
      <c r="D710" s="987" t="s">
        <v>2645</v>
      </c>
      <c r="E710" s="988" t="s">
        <v>2646</v>
      </c>
      <c r="F710" s="989" t="s">
        <v>2720</v>
      </c>
      <c r="G710" s="990" t="s">
        <v>2721</v>
      </c>
      <c r="H710" s="991" t="s">
        <v>2722</v>
      </c>
      <c r="I710" s="993">
        <v>250208</v>
      </c>
    </row>
    <row r="711" spans="1:9" x14ac:dyDescent="0.25">
      <c r="A711" s="985" t="str">
        <f>Inek2022A3[ZPD2]</f>
        <v>ZP64.29</v>
      </c>
      <c r="B711" s="985" t="str">
        <f>Inek2022A3[OPSKode]</f>
        <v>6-003.hv</v>
      </c>
      <c r="C711" s="986">
        <f>Inek2022A3[Betrag2]</f>
        <v>307398.40000000002</v>
      </c>
      <c r="D711" s="987" t="s">
        <v>2645</v>
      </c>
      <c r="E711" s="988" t="s">
        <v>2646</v>
      </c>
      <c r="F711" s="989" t="s">
        <v>2723</v>
      </c>
      <c r="G711" s="990" t="s">
        <v>2724</v>
      </c>
      <c r="H711" s="991" t="s">
        <v>2725</v>
      </c>
      <c r="I711" s="993">
        <v>307398.40000000002</v>
      </c>
    </row>
    <row r="712" spans="1:9" x14ac:dyDescent="0.25">
      <c r="A712" s="985" t="str">
        <f>Inek2022A3[ZPD2]</f>
        <v>ZP64.30</v>
      </c>
      <c r="B712" s="985" t="str">
        <f>Inek2022A3[OPSKode]</f>
        <v>6-003.hw</v>
      </c>
      <c r="C712" s="986">
        <f>Inek2022A3[Betrag2]</f>
        <v>393184</v>
      </c>
      <c r="D712" s="987" t="s">
        <v>2645</v>
      </c>
      <c r="E712" s="988" t="s">
        <v>2646</v>
      </c>
      <c r="F712" s="989" t="s">
        <v>2726</v>
      </c>
      <c r="G712" s="990" t="s">
        <v>2727</v>
      </c>
      <c r="H712" s="991" t="s">
        <v>2728</v>
      </c>
      <c r="I712" s="993">
        <v>393184</v>
      </c>
    </row>
    <row r="713" spans="1:9" x14ac:dyDescent="0.25">
      <c r="A713" s="985" t="str">
        <f>Inek2022A3[ZPD2]</f>
        <v>ZP64.31</v>
      </c>
      <c r="B713" s="985" t="str">
        <f>Inek2022A3[OPSKode]</f>
        <v>6-003.hz</v>
      </c>
      <c r="C713" s="986">
        <f>Inek2022A3[Betrag2]</f>
        <v>478969.59999999998</v>
      </c>
      <c r="D713" s="987" t="s">
        <v>2645</v>
      </c>
      <c r="E713" s="988" t="s">
        <v>2646</v>
      </c>
      <c r="F713" s="989" t="s">
        <v>2729</v>
      </c>
      <c r="G713" s="990" t="s">
        <v>2730</v>
      </c>
      <c r="H713" s="991" t="s">
        <v>2731</v>
      </c>
      <c r="I713" s="993">
        <v>478969.59999999998</v>
      </c>
    </row>
    <row r="714" spans="1:9" x14ac:dyDescent="0.25">
      <c r="A714" s="985"/>
      <c r="B714" s="985"/>
      <c r="C714" s="986"/>
      <c r="D714" s="987" t="s">
        <v>2732</v>
      </c>
      <c r="E714" s="988" t="s">
        <v>3221</v>
      </c>
      <c r="F714" s="989"/>
      <c r="G714" s="990"/>
      <c r="H714" s="991" t="s">
        <v>3222</v>
      </c>
      <c r="I714" s="992"/>
    </row>
    <row r="715" spans="1:9" x14ac:dyDescent="0.25">
      <c r="A715" s="985" t="str">
        <f>Inek2022A3[ZPD2]</f>
        <v>ZP66.01</v>
      </c>
      <c r="B715" s="985" t="str">
        <f>Inek2022A3[OPSKode]</f>
        <v>6-004.40</v>
      </c>
      <c r="C715" s="986">
        <f>Inek2022A3[Betrag2]</f>
        <v>875.66</v>
      </c>
      <c r="D715" s="987" t="s">
        <v>2732</v>
      </c>
      <c r="E715" s="988" t="s">
        <v>3221</v>
      </c>
      <c r="F715" s="989" t="s">
        <v>2735</v>
      </c>
      <c r="G715" s="990" t="s">
        <v>2736</v>
      </c>
      <c r="H715" s="991" t="s">
        <v>2737</v>
      </c>
      <c r="I715" s="993">
        <v>875.66</v>
      </c>
    </row>
    <row r="716" spans="1:9" x14ac:dyDescent="0.25">
      <c r="A716" s="985" t="str">
        <f>Inek2022A3[ZPD2]</f>
        <v>ZP66.02</v>
      </c>
      <c r="B716" s="985" t="str">
        <f>Inek2022A3[OPSKode]</f>
        <v>6-004.41</v>
      </c>
      <c r="C716" s="986">
        <f>Inek2022A3[Betrag2]</f>
        <v>1612.63</v>
      </c>
      <c r="D716" s="987" t="s">
        <v>2732</v>
      </c>
      <c r="E716" s="988" t="s">
        <v>3221</v>
      </c>
      <c r="F716" s="989" t="s">
        <v>2738</v>
      </c>
      <c r="G716" s="990" t="s">
        <v>2739</v>
      </c>
      <c r="H716" s="991" t="s">
        <v>2740</v>
      </c>
      <c r="I716" s="993">
        <v>1612.63</v>
      </c>
    </row>
    <row r="717" spans="1:9" x14ac:dyDescent="0.25">
      <c r="A717" s="985" t="str">
        <f>Inek2022A3[ZPD2]</f>
        <v>ZP66.03</v>
      </c>
      <c r="B717" s="985" t="str">
        <f>Inek2022A3[OPSKode]</f>
        <v>6-004.42</v>
      </c>
      <c r="C717" s="986">
        <f>Inek2022A3[Betrag2]</f>
        <v>2303.75</v>
      </c>
      <c r="D717" s="987" t="s">
        <v>2732</v>
      </c>
      <c r="E717" s="988" t="s">
        <v>3221</v>
      </c>
      <c r="F717" s="989" t="s">
        <v>2741</v>
      </c>
      <c r="G717" s="990" t="s">
        <v>2742</v>
      </c>
      <c r="H717" s="991" t="s">
        <v>1502</v>
      </c>
      <c r="I717" s="993">
        <v>2303.75</v>
      </c>
    </row>
    <row r="718" spans="1:9" x14ac:dyDescent="0.25">
      <c r="A718" s="985" t="str">
        <f>Inek2022A3[ZPD2]</f>
        <v>ZP66.04</v>
      </c>
      <c r="B718" s="985" t="str">
        <f>Inek2022A3[OPSKode]</f>
        <v>6-004.43</v>
      </c>
      <c r="C718" s="986">
        <f>Inek2022A3[Betrag2]</f>
        <v>2994.88</v>
      </c>
      <c r="D718" s="987" t="s">
        <v>2732</v>
      </c>
      <c r="E718" s="988" t="s">
        <v>3221</v>
      </c>
      <c r="F718" s="989" t="s">
        <v>2743</v>
      </c>
      <c r="G718" s="990" t="s">
        <v>2744</v>
      </c>
      <c r="H718" s="991" t="s">
        <v>1505</v>
      </c>
      <c r="I718" s="993">
        <v>2994.88</v>
      </c>
    </row>
    <row r="719" spans="1:9" x14ac:dyDescent="0.25">
      <c r="A719" s="985" t="str">
        <f>Inek2022A3[ZPD2]</f>
        <v>ZP66.05</v>
      </c>
      <c r="B719" s="985" t="str">
        <f>Inek2022A3[OPSKode]</f>
        <v>6-004.44</v>
      </c>
      <c r="C719" s="986">
        <f>Inek2022A3[Betrag2]</f>
        <v>3686</v>
      </c>
      <c r="D719" s="987" t="s">
        <v>2732</v>
      </c>
      <c r="E719" s="988" t="s">
        <v>3221</v>
      </c>
      <c r="F719" s="989" t="s">
        <v>2745</v>
      </c>
      <c r="G719" s="990" t="s">
        <v>2746</v>
      </c>
      <c r="H719" s="991" t="s">
        <v>1508</v>
      </c>
      <c r="I719" s="993">
        <v>3686</v>
      </c>
    </row>
    <row r="720" spans="1:9" x14ac:dyDescent="0.25">
      <c r="A720" s="985" t="str">
        <f>Inek2022A3[ZPD2]</f>
        <v>ZP66.06</v>
      </c>
      <c r="B720" s="985" t="str">
        <f>Inek2022A3[OPSKode]</f>
        <v>6-004.45</v>
      </c>
      <c r="C720" s="986">
        <f>Inek2022A3[Betrag2]</f>
        <v>4377.13</v>
      </c>
      <c r="D720" s="987" t="s">
        <v>2732</v>
      </c>
      <c r="E720" s="988" t="s">
        <v>3221</v>
      </c>
      <c r="F720" s="989" t="s">
        <v>2747</v>
      </c>
      <c r="G720" s="990" t="s">
        <v>2748</v>
      </c>
      <c r="H720" s="991" t="s">
        <v>2749</v>
      </c>
      <c r="I720" s="993">
        <v>4377.13</v>
      </c>
    </row>
    <row r="721" spans="1:9" x14ac:dyDescent="0.25">
      <c r="A721" s="985" t="str">
        <f>Inek2022A3[ZPD2]</f>
        <v>ZP66.07</v>
      </c>
      <c r="B721" s="985" t="str">
        <f>Inek2022A3[OPSKode]</f>
        <v>6-004.46</v>
      </c>
      <c r="C721" s="986">
        <f>Inek2022A3[Betrag2]</f>
        <v>5019.87</v>
      </c>
      <c r="D721" s="987" t="s">
        <v>2732</v>
      </c>
      <c r="E721" s="988" t="s">
        <v>3221</v>
      </c>
      <c r="F721" s="989" t="s">
        <v>2750</v>
      </c>
      <c r="G721" s="990" t="s">
        <v>2751</v>
      </c>
      <c r="H721" s="991" t="s">
        <v>2752</v>
      </c>
      <c r="I721" s="993">
        <v>5019.87</v>
      </c>
    </row>
    <row r="722" spans="1:9" x14ac:dyDescent="0.25">
      <c r="A722" s="985" t="str">
        <f>Inek2022A3[ZPD2]</f>
        <v>ZP66.08</v>
      </c>
      <c r="B722" s="985" t="str">
        <f>Inek2022A3[OPSKode]</f>
        <v>6-004.47</v>
      </c>
      <c r="C722" s="986">
        <f>Inek2022A3[Betrag2]</f>
        <v>5759.38</v>
      </c>
      <c r="D722" s="987" t="s">
        <v>2732</v>
      </c>
      <c r="E722" s="988" t="s">
        <v>3221</v>
      </c>
      <c r="F722" s="989" t="s">
        <v>2753</v>
      </c>
      <c r="G722" s="990" t="s">
        <v>2754</v>
      </c>
      <c r="H722" s="991" t="s">
        <v>2755</v>
      </c>
      <c r="I722" s="993">
        <v>5759.38</v>
      </c>
    </row>
    <row r="723" spans="1:9" x14ac:dyDescent="0.25">
      <c r="A723" s="985" t="str">
        <f>Inek2022A3[ZPD2]</f>
        <v>ZP66.09</v>
      </c>
      <c r="B723" s="985" t="str">
        <f>Inek2022A3[OPSKode]</f>
        <v>6-004.48</v>
      </c>
      <c r="C723" s="986">
        <f>Inek2022A3[Betrag2]</f>
        <v>6450.5</v>
      </c>
      <c r="D723" s="987" t="s">
        <v>2732</v>
      </c>
      <c r="E723" s="988" t="s">
        <v>3221</v>
      </c>
      <c r="F723" s="989" t="s">
        <v>2756</v>
      </c>
      <c r="G723" s="990" t="s">
        <v>2757</v>
      </c>
      <c r="H723" s="991" t="s">
        <v>2758</v>
      </c>
      <c r="I723" s="993">
        <v>6450.5</v>
      </c>
    </row>
    <row r="724" spans="1:9" x14ac:dyDescent="0.25">
      <c r="A724" s="985" t="str">
        <f>Inek2022A3[ZPD2]</f>
        <v>ZP66.10</v>
      </c>
      <c r="B724" s="985" t="str">
        <f>Inek2022A3[OPSKode]</f>
        <v>6-004.49</v>
      </c>
      <c r="C724" s="986">
        <f>Inek2022A3[Betrag2]</f>
        <v>7141.63</v>
      </c>
      <c r="D724" s="987" t="s">
        <v>2732</v>
      </c>
      <c r="E724" s="988" t="s">
        <v>3221</v>
      </c>
      <c r="F724" s="989" t="s">
        <v>2759</v>
      </c>
      <c r="G724" s="990" t="s">
        <v>2760</v>
      </c>
      <c r="H724" s="991" t="s">
        <v>2761</v>
      </c>
      <c r="I724" s="993">
        <v>7141.63</v>
      </c>
    </row>
    <row r="725" spans="1:9" x14ac:dyDescent="0.25">
      <c r="A725" s="985" t="str">
        <f>Inek2022A3[ZPD2]</f>
        <v>ZP66.11</v>
      </c>
      <c r="B725" s="985" t="str">
        <f>Inek2022A3[OPSKode]</f>
        <v>6-004.4a</v>
      </c>
      <c r="C725" s="986">
        <f>Inek2022A3[Betrag2]</f>
        <v>7832.75</v>
      </c>
      <c r="D725" s="987" t="s">
        <v>2732</v>
      </c>
      <c r="E725" s="988" t="s">
        <v>3221</v>
      </c>
      <c r="F725" s="989" t="s">
        <v>2762</v>
      </c>
      <c r="G725" s="990" t="s">
        <v>2763</v>
      </c>
      <c r="H725" s="991" t="s">
        <v>2764</v>
      </c>
      <c r="I725" s="993">
        <v>7832.75</v>
      </c>
    </row>
    <row r="726" spans="1:9" x14ac:dyDescent="0.25">
      <c r="A726" s="985" t="str">
        <f>Inek2022A3[ZPD2]</f>
        <v>ZP66.12</v>
      </c>
      <c r="B726" s="985" t="str">
        <f>Inek2022A3[OPSKode]</f>
        <v>6-004.4b</v>
      </c>
      <c r="C726" s="986">
        <f>Inek2022A3[Betrag2]</f>
        <v>8523.8799999999992</v>
      </c>
      <c r="D726" s="987" t="s">
        <v>2732</v>
      </c>
      <c r="E726" s="988" t="s">
        <v>3221</v>
      </c>
      <c r="F726" s="989" t="s">
        <v>2765</v>
      </c>
      <c r="G726" s="990" t="s">
        <v>2766</v>
      </c>
      <c r="H726" s="991" t="s">
        <v>2767</v>
      </c>
      <c r="I726" s="993">
        <v>8523.8799999999992</v>
      </c>
    </row>
    <row r="727" spans="1:9" x14ac:dyDescent="0.25">
      <c r="A727" s="985" t="str">
        <f>Inek2022A3[ZPD2]</f>
        <v>ZP66.13</v>
      </c>
      <c r="B727" s="985" t="str">
        <f>Inek2022A3[OPSKode]</f>
        <v>6-004.4c</v>
      </c>
      <c r="C727" s="986">
        <f>Inek2022A3[Betrag2]</f>
        <v>9215</v>
      </c>
      <c r="D727" s="987" t="s">
        <v>2732</v>
      </c>
      <c r="E727" s="988" t="s">
        <v>3221</v>
      </c>
      <c r="F727" s="989" t="s">
        <v>2768</v>
      </c>
      <c r="G727" s="990" t="s">
        <v>2769</v>
      </c>
      <c r="H727" s="991" t="s">
        <v>2770</v>
      </c>
      <c r="I727" s="993">
        <v>9215</v>
      </c>
    </row>
    <row r="728" spans="1:9" x14ac:dyDescent="0.25">
      <c r="A728" s="985" t="str">
        <f>Inek2022A3[ZPD2]</f>
        <v>ZP66.14</v>
      </c>
      <c r="B728" s="985" t="str">
        <f>Inek2022A3[OPSKode]</f>
        <v>6-004.4d</v>
      </c>
      <c r="C728" s="986">
        <f>Inek2022A3[Betrag2]</f>
        <v>9906.1299999999992</v>
      </c>
      <c r="D728" s="987" t="s">
        <v>2732</v>
      </c>
      <c r="E728" s="988" t="s">
        <v>3221</v>
      </c>
      <c r="F728" s="989" t="s">
        <v>2771</v>
      </c>
      <c r="G728" s="990" t="s">
        <v>2772</v>
      </c>
      <c r="H728" s="991" t="s">
        <v>2773</v>
      </c>
      <c r="I728" s="993">
        <v>9906.1299999999992</v>
      </c>
    </row>
    <row r="729" spans="1:9" x14ac:dyDescent="0.25">
      <c r="A729" s="985" t="str">
        <f>Inek2022A3[ZPD2]</f>
        <v>ZP66.15</v>
      </c>
      <c r="B729" s="985" t="str">
        <f>Inek2022A3[OPSKode]</f>
        <v>6-004.4e</v>
      </c>
      <c r="C729" s="986">
        <f>Inek2022A3[Betrag2]</f>
        <v>10597.25</v>
      </c>
      <c r="D729" s="987" t="s">
        <v>2732</v>
      </c>
      <c r="E729" s="988" t="s">
        <v>3221</v>
      </c>
      <c r="F729" s="989" t="s">
        <v>2774</v>
      </c>
      <c r="G729" s="990" t="s">
        <v>2775</v>
      </c>
      <c r="H729" s="991" t="s">
        <v>2776</v>
      </c>
      <c r="I729" s="993">
        <v>10597.25</v>
      </c>
    </row>
    <row r="730" spans="1:9" x14ac:dyDescent="0.25">
      <c r="A730" s="985" t="str">
        <f>Inek2022A3[ZPD2]</f>
        <v>ZP66.16</v>
      </c>
      <c r="B730" s="985" t="str">
        <f>Inek2022A3[OPSKode]</f>
        <v>6-004.4f</v>
      </c>
      <c r="C730" s="986">
        <f>Inek2022A3[Betrag2]</f>
        <v>11288.38</v>
      </c>
      <c r="D730" s="987" t="s">
        <v>2732</v>
      </c>
      <c r="E730" s="988" t="s">
        <v>3221</v>
      </c>
      <c r="F730" s="989" t="s">
        <v>2777</v>
      </c>
      <c r="G730" s="990" t="s">
        <v>2778</v>
      </c>
      <c r="H730" s="991" t="s">
        <v>2779</v>
      </c>
      <c r="I730" s="993">
        <v>11288.38</v>
      </c>
    </row>
    <row r="731" spans="1:9" x14ac:dyDescent="0.25">
      <c r="A731" s="985" t="str">
        <f>Inek2022A3[ZPD2]</f>
        <v>ZP66.17</v>
      </c>
      <c r="B731" s="985" t="str">
        <f>Inek2022A3[OPSKode]</f>
        <v>6-004.4g</v>
      </c>
      <c r="C731" s="986">
        <f>Inek2022A3[Betrag2]</f>
        <v>11979.5</v>
      </c>
      <c r="D731" s="987" t="s">
        <v>2732</v>
      </c>
      <c r="E731" s="988" t="s">
        <v>3221</v>
      </c>
      <c r="F731" s="989" t="s">
        <v>2780</v>
      </c>
      <c r="G731" s="990" t="s">
        <v>2781</v>
      </c>
      <c r="H731" s="991" t="s">
        <v>2782</v>
      </c>
      <c r="I731" s="993">
        <v>11979.5</v>
      </c>
    </row>
    <row r="732" spans="1:9" x14ac:dyDescent="0.25">
      <c r="A732" s="985"/>
      <c r="B732" s="985"/>
      <c r="C732" s="986"/>
      <c r="D732" s="987" t="s">
        <v>2783</v>
      </c>
      <c r="E732" s="988" t="s">
        <v>2784</v>
      </c>
      <c r="F732" s="989"/>
      <c r="G732" s="990"/>
      <c r="H732" s="991" t="s">
        <v>2785</v>
      </c>
      <c r="I732" s="992"/>
    </row>
    <row r="733" spans="1:9" x14ac:dyDescent="0.25">
      <c r="A733" s="985" t="str">
        <f>Inek2022A3[ZPD2]</f>
        <v>ZP67.01</v>
      </c>
      <c r="B733" s="985" t="str">
        <f>Inek2022A3[OPSKode]</f>
        <v>6-005.m0</v>
      </c>
      <c r="C733" s="986">
        <f>Inek2022A3[Betrag2]</f>
        <v>324.23</v>
      </c>
      <c r="D733" s="987" t="s">
        <v>2783</v>
      </c>
      <c r="E733" s="988" t="s">
        <v>2784</v>
      </c>
      <c r="F733" s="989" t="s">
        <v>2786</v>
      </c>
      <c r="G733" s="990" t="s">
        <v>2787</v>
      </c>
      <c r="H733" s="991" t="s">
        <v>2788</v>
      </c>
      <c r="I733" s="993">
        <v>324.23</v>
      </c>
    </row>
    <row r="734" spans="1:9" x14ac:dyDescent="0.25">
      <c r="A734" s="985" t="str">
        <f>Inek2022A3[ZPD2]</f>
        <v>ZP67.02</v>
      </c>
      <c r="B734" s="985" t="str">
        <f>Inek2022A3[OPSKode]</f>
        <v>6-005.m1</v>
      </c>
      <c r="C734" s="986">
        <f>Inek2022A3[Betrag2]</f>
        <v>648.46</v>
      </c>
      <c r="D734" s="987" t="s">
        <v>2783</v>
      </c>
      <c r="E734" s="988" t="s">
        <v>2784</v>
      </c>
      <c r="F734" s="989" t="s">
        <v>2789</v>
      </c>
      <c r="G734" s="990" t="s">
        <v>2790</v>
      </c>
      <c r="H734" s="991" t="s">
        <v>2791</v>
      </c>
      <c r="I734" s="993">
        <v>648.46</v>
      </c>
    </row>
    <row r="735" spans="1:9" x14ac:dyDescent="0.25">
      <c r="A735" s="985" t="str">
        <f>Inek2022A3[ZPD2]</f>
        <v>ZP67.03</v>
      </c>
      <c r="B735" s="985" t="str">
        <f>Inek2022A3[OPSKode]</f>
        <v>6-005.m2</v>
      </c>
      <c r="C735" s="986">
        <f>Inek2022A3[Betrag2]</f>
        <v>972.68</v>
      </c>
      <c r="D735" s="987" t="s">
        <v>2783</v>
      </c>
      <c r="E735" s="988" t="s">
        <v>2784</v>
      </c>
      <c r="F735" s="989" t="s">
        <v>2792</v>
      </c>
      <c r="G735" s="990" t="s">
        <v>2793</v>
      </c>
      <c r="H735" s="991" t="s">
        <v>2794</v>
      </c>
      <c r="I735" s="993">
        <v>972.68</v>
      </c>
    </row>
    <row r="736" spans="1:9" x14ac:dyDescent="0.25">
      <c r="A736" s="985" t="str">
        <f>Inek2022A3[ZPD2]</f>
        <v>ZP67.04</v>
      </c>
      <c r="B736" s="985" t="str">
        <f>Inek2022A3[OPSKode]</f>
        <v>6-005.m3</v>
      </c>
      <c r="C736" s="986">
        <f>Inek2022A3[Betrag2]</f>
        <v>1404.99</v>
      </c>
      <c r="D736" s="987" t="s">
        <v>2783</v>
      </c>
      <c r="E736" s="988" t="s">
        <v>2784</v>
      </c>
      <c r="F736" s="989" t="s">
        <v>2795</v>
      </c>
      <c r="G736" s="990" t="s">
        <v>2796</v>
      </c>
      <c r="H736" s="991" t="s">
        <v>2797</v>
      </c>
      <c r="I736" s="993">
        <v>1404.99</v>
      </c>
    </row>
    <row r="737" spans="1:9" x14ac:dyDescent="0.25">
      <c r="A737" s="985" t="str">
        <f>Inek2022A3[ZPD2]</f>
        <v>ZP67.05</v>
      </c>
      <c r="B737" s="985" t="str">
        <f>Inek2022A3[OPSKode]</f>
        <v>6-005.m4</v>
      </c>
      <c r="C737" s="986">
        <f>Inek2022A3[Betrag2]</f>
        <v>1837.29</v>
      </c>
      <c r="D737" s="987" t="s">
        <v>2783</v>
      </c>
      <c r="E737" s="988" t="s">
        <v>2784</v>
      </c>
      <c r="F737" s="989" t="s">
        <v>2798</v>
      </c>
      <c r="G737" s="990" t="s">
        <v>2799</v>
      </c>
      <c r="H737" s="991" t="s">
        <v>2800</v>
      </c>
      <c r="I737" s="993">
        <v>1837.29</v>
      </c>
    </row>
    <row r="738" spans="1:9" x14ac:dyDescent="0.25">
      <c r="A738" s="985" t="str">
        <f>Inek2022A3[ZPD2]</f>
        <v>ZP67.06</v>
      </c>
      <c r="B738" s="985" t="str">
        <f>Inek2022A3[OPSKode]</f>
        <v>6-005.m5</v>
      </c>
      <c r="C738" s="986">
        <f>Inek2022A3[Betrag2]</f>
        <v>2255.92</v>
      </c>
      <c r="D738" s="987" t="s">
        <v>2783</v>
      </c>
      <c r="E738" s="988" t="s">
        <v>2784</v>
      </c>
      <c r="F738" s="989" t="s">
        <v>2801</v>
      </c>
      <c r="G738" s="990" t="s">
        <v>2802</v>
      </c>
      <c r="H738" s="991" t="s">
        <v>2803</v>
      </c>
      <c r="I738" s="993">
        <v>2255.92</v>
      </c>
    </row>
    <row r="739" spans="1:9" x14ac:dyDescent="0.25">
      <c r="A739" s="985" t="str">
        <f>Inek2022A3[ZPD2]</f>
        <v>ZP67.07</v>
      </c>
      <c r="B739" s="985" t="str">
        <f>Inek2022A3[OPSKode]</f>
        <v>6-005.m6</v>
      </c>
      <c r="C739" s="986">
        <f>Inek2022A3[Betrag2]</f>
        <v>2701.9</v>
      </c>
      <c r="D739" s="987" t="s">
        <v>2783</v>
      </c>
      <c r="E739" s="988" t="s">
        <v>2784</v>
      </c>
      <c r="F739" s="989" t="s">
        <v>2804</v>
      </c>
      <c r="G739" s="990" t="s">
        <v>2805</v>
      </c>
      <c r="H739" s="991" t="s">
        <v>2806</v>
      </c>
      <c r="I739" s="993">
        <v>2701.9</v>
      </c>
    </row>
    <row r="740" spans="1:9" x14ac:dyDescent="0.25">
      <c r="A740" s="985" t="str">
        <f>Inek2022A3[ZPD2]</f>
        <v>ZP67.08</v>
      </c>
      <c r="B740" s="985" t="str">
        <f>Inek2022A3[OPSKode]</f>
        <v>6-005.m7</v>
      </c>
      <c r="C740" s="986">
        <f>Inek2022A3[Betrag2]</f>
        <v>3134.2</v>
      </c>
      <c r="D740" s="987" t="s">
        <v>2783</v>
      </c>
      <c r="E740" s="988" t="s">
        <v>2784</v>
      </c>
      <c r="F740" s="989" t="s">
        <v>2807</v>
      </c>
      <c r="G740" s="990" t="s">
        <v>2808</v>
      </c>
      <c r="H740" s="991" t="s">
        <v>2809</v>
      </c>
      <c r="I740" s="993">
        <v>3134.2</v>
      </c>
    </row>
    <row r="741" spans="1:9" x14ac:dyDescent="0.25">
      <c r="A741" s="985" t="str">
        <f>Inek2022A3[ZPD2]</f>
        <v>ZP67.09</v>
      </c>
      <c r="B741" s="985" t="str">
        <f>Inek2022A3[OPSKode]</f>
        <v>6-005.m8</v>
      </c>
      <c r="C741" s="986">
        <f>Inek2022A3[Betrag2]</f>
        <v>3566.51</v>
      </c>
      <c r="D741" s="987" t="s">
        <v>2783</v>
      </c>
      <c r="E741" s="988" t="s">
        <v>2784</v>
      </c>
      <c r="F741" s="989" t="s">
        <v>2810</v>
      </c>
      <c r="G741" s="990" t="s">
        <v>2811</v>
      </c>
      <c r="H741" s="991" t="s">
        <v>2812</v>
      </c>
      <c r="I741" s="993">
        <v>3566.51</v>
      </c>
    </row>
    <row r="742" spans="1:9" x14ac:dyDescent="0.25">
      <c r="A742" s="985" t="str">
        <f>Inek2022A3[ZPD2]</f>
        <v>ZP67.10</v>
      </c>
      <c r="B742" s="985" t="str">
        <f>Inek2022A3[OPSKode]</f>
        <v>6-005.m9</v>
      </c>
      <c r="C742" s="986">
        <f>Inek2022A3[Betrag2]</f>
        <v>3998.81</v>
      </c>
      <c r="D742" s="987" t="s">
        <v>2783</v>
      </c>
      <c r="E742" s="988" t="s">
        <v>2784</v>
      </c>
      <c r="F742" s="989" t="s">
        <v>2813</v>
      </c>
      <c r="G742" s="990" t="s">
        <v>2814</v>
      </c>
      <c r="H742" s="991" t="s">
        <v>2815</v>
      </c>
      <c r="I742" s="993">
        <v>3998.81</v>
      </c>
    </row>
    <row r="743" spans="1:9" x14ac:dyDescent="0.25">
      <c r="A743" s="985" t="str">
        <f>Inek2022A3[ZPD2]</f>
        <v>ZP67.11</v>
      </c>
      <c r="B743" s="985" t="str">
        <f>Inek2022A3[OPSKode]</f>
        <v>6-005.ma</v>
      </c>
      <c r="C743" s="986">
        <f>Inek2022A3[Betrag2]</f>
        <v>4431.12</v>
      </c>
      <c r="D743" s="987" t="s">
        <v>2783</v>
      </c>
      <c r="E743" s="988" t="s">
        <v>2784</v>
      </c>
      <c r="F743" s="989" t="s">
        <v>2816</v>
      </c>
      <c r="G743" s="990" t="s">
        <v>2817</v>
      </c>
      <c r="H743" s="991" t="s">
        <v>2818</v>
      </c>
      <c r="I743" s="993">
        <v>4431.12</v>
      </c>
    </row>
    <row r="744" spans="1:9" x14ac:dyDescent="0.25">
      <c r="A744" s="985" t="str">
        <f>Inek2022A3[ZPD2]</f>
        <v>ZP67.12</v>
      </c>
      <c r="B744" s="985" t="str">
        <f>Inek2022A3[OPSKode]</f>
        <v>6-005.mb</v>
      </c>
      <c r="C744" s="986">
        <f>Inek2022A3[Betrag2]</f>
        <v>4863.42</v>
      </c>
      <c r="D744" s="987" t="s">
        <v>2783</v>
      </c>
      <c r="E744" s="988" t="s">
        <v>2784</v>
      </c>
      <c r="F744" s="989" t="s">
        <v>2819</v>
      </c>
      <c r="G744" s="990" t="s">
        <v>2820</v>
      </c>
      <c r="H744" s="991" t="s">
        <v>2821</v>
      </c>
      <c r="I744" s="993">
        <v>4863.42</v>
      </c>
    </row>
    <row r="745" spans="1:9" x14ac:dyDescent="0.25">
      <c r="A745" s="985" t="str">
        <f>Inek2022A3[ZPD2]</f>
        <v>ZP67.13</v>
      </c>
      <c r="B745" s="985" t="str">
        <f>Inek2022A3[OPSKode]</f>
        <v>6-005.mc</v>
      </c>
      <c r="C745" s="986">
        <f>Inek2022A3[Betrag2]</f>
        <v>5295.72</v>
      </c>
      <c r="D745" s="987" t="s">
        <v>2783</v>
      </c>
      <c r="E745" s="988" t="s">
        <v>2784</v>
      </c>
      <c r="F745" s="989" t="s">
        <v>2822</v>
      </c>
      <c r="G745" s="990" t="s">
        <v>2823</v>
      </c>
      <c r="H745" s="991" t="s">
        <v>2824</v>
      </c>
      <c r="I745" s="993">
        <v>5295.72</v>
      </c>
    </row>
    <row r="746" spans="1:9" x14ac:dyDescent="0.25">
      <c r="A746" s="985" t="str">
        <f>Inek2022A3[ZPD2]</f>
        <v>ZP67.14</v>
      </c>
      <c r="B746" s="985"/>
      <c r="C746" s="991" t="s">
        <v>3364</v>
      </c>
      <c r="D746" s="987" t="s">
        <v>2783</v>
      </c>
      <c r="E746" s="988" t="s">
        <v>2784</v>
      </c>
      <c r="F746" s="989" t="s">
        <v>2826</v>
      </c>
      <c r="G746" s="990"/>
      <c r="H746" s="991" t="s">
        <v>3224</v>
      </c>
      <c r="I746" s="993"/>
    </row>
    <row r="747" spans="1:9" x14ac:dyDescent="0.25">
      <c r="A747" s="985" t="str">
        <f>Inek2022A3[ZPD2]</f>
        <v>ZP67.15</v>
      </c>
      <c r="B747" s="985" t="str">
        <f>Inek2022A3[OPSKode]</f>
        <v>6-005.me</v>
      </c>
      <c r="C747" s="986">
        <f>Inek2022A3[Betrag2]</f>
        <v>5836.1</v>
      </c>
      <c r="D747" s="987" t="s">
        <v>2783</v>
      </c>
      <c r="E747" s="988" t="s">
        <v>2784</v>
      </c>
      <c r="F747" s="989" t="s">
        <v>2828</v>
      </c>
      <c r="G747" s="990" t="s">
        <v>2829</v>
      </c>
      <c r="H747" s="991" t="s">
        <v>2830</v>
      </c>
      <c r="I747" s="993">
        <v>5836.1</v>
      </c>
    </row>
    <row r="748" spans="1:9" x14ac:dyDescent="0.25">
      <c r="A748" s="985" t="str">
        <f>Inek2022A3[ZPD2]</f>
        <v>ZP67.16</v>
      </c>
      <c r="B748" s="985" t="str">
        <f>Inek2022A3[OPSKode]</f>
        <v>6-005.mf</v>
      </c>
      <c r="C748" s="986">
        <f>Inek2022A3[Betrag2]</f>
        <v>6700.71</v>
      </c>
      <c r="D748" s="987" t="s">
        <v>2783</v>
      </c>
      <c r="E748" s="988" t="s">
        <v>2784</v>
      </c>
      <c r="F748" s="989" t="s">
        <v>2831</v>
      </c>
      <c r="G748" s="990" t="s">
        <v>2832</v>
      </c>
      <c r="H748" s="991" t="s">
        <v>2833</v>
      </c>
      <c r="I748" s="993">
        <v>6700.71</v>
      </c>
    </row>
    <row r="749" spans="1:9" x14ac:dyDescent="0.25">
      <c r="A749" s="985" t="str">
        <f>Inek2022A3[ZPD2]</f>
        <v>ZP67.17</v>
      </c>
      <c r="B749" s="985" t="str">
        <f>Inek2022A3[OPSKode]</f>
        <v>6-005.mg</v>
      </c>
      <c r="C749" s="986">
        <f>Inek2022A3[Betrag2]</f>
        <v>7565.32</v>
      </c>
      <c r="D749" s="987" t="s">
        <v>2783</v>
      </c>
      <c r="E749" s="988" t="s">
        <v>2784</v>
      </c>
      <c r="F749" s="989" t="s">
        <v>2834</v>
      </c>
      <c r="G749" s="990" t="s">
        <v>2835</v>
      </c>
      <c r="H749" s="991" t="s">
        <v>2836</v>
      </c>
      <c r="I749" s="993">
        <v>7565.32</v>
      </c>
    </row>
    <row r="750" spans="1:9" x14ac:dyDescent="0.25">
      <c r="A750" s="985" t="str">
        <f>Inek2022A3[ZPD2]</f>
        <v>ZP67.18</v>
      </c>
      <c r="B750" s="985" t="str">
        <f>Inek2022A3[OPSKode]</f>
        <v>6-005.mh</v>
      </c>
      <c r="C750" s="986">
        <f>Inek2022A3[Betrag2]</f>
        <v>8429.93</v>
      </c>
      <c r="D750" s="987" t="s">
        <v>2783</v>
      </c>
      <c r="E750" s="988" t="s">
        <v>2784</v>
      </c>
      <c r="F750" s="989" t="s">
        <v>2837</v>
      </c>
      <c r="G750" s="990" t="s">
        <v>2838</v>
      </c>
      <c r="H750" s="991" t="s">
        <v>2839</v>
      </c>
      <c r="I750" s="993">
        <v>8429.93</v>
      </c>
    </row>
    <row r="751" spans="1:9" x14ac:dyDescent="0.25">
      <c r="A751" s="985" t="str">
        <f>Inek2022A3[ZPD2]</f>
        <v>ZP67.19</v>
      </c>
      <c r="B751" s="985" t="str">
        <f>Inek2022A3[OPSKode]</f>
        <v>6-005.mj</v>
      </c>
      <c r="C751" s="986">
        <f>Inek2022A3[Betrag2]</f>
        <v>9294.5400000000009</v>
      </c>
      <c r="D751" s="987" t="s">
        <v>2783</v>
      </c>
      <c r="E751" s="988" t="s">
        <v>2784</v>
      </c>
      <c r="F751" s="989" t="s">
        <v>2840</v>
      </c>
      <c r="G751" s="990" t="s">
        <v>2841</v>
      </c>
      <c r="H751" s="991" t="s">
        <v>2842</v>
      </c>
      <c r="I751" s="993">
        <v>9294.5400000000009</v>
      </c>
    </row>
    <row r="752" spans="1:9" x14ac:dyDescent="0.25">
      <c r="A752" s="985" t="str">
        <f>Inek2022A3[ZPD2]</f>
        <v>ZP67.20</v>
      </c>
      <c r="B752" s="985" t="str">
        <f>Inek2022A3[OPSKode]</f>
        <v>6-005.mk</v>
      </c>
      <c r="C752" s="986">
        <f>Inek2022A3[Betrag2]</f>
        <v>10159.14</v>
      </c>
      <c r="D752" s="987" t="s">
        <v>2783</v>
      </c>
      <c r="E752" s="988" t="s">
        <v>2784</v>
      </c>
      <c r="F752" s="989" t="s">
        <v>2843</v>
      </c>
      <c r="G752" s="990" t="s">
        <v>2844</v>
      </c>
      <c r="H752" s="991" t="s">
        <v>2845</v>
      </c>
      <c r="I752" s="993">
        <v>10159.14</v>
      </c>
    </row>
    <row r="753" spans="1:9" x14ac:dyDescent="0.25">
      <c r="A753" s="985" t="str">
        <f>Inek2022A3[ZPD2]</f>
        <v>ZP67.21</v>
      </c>
      <c r="B753" s="985" t="str">
        <f>Inek2022A3[OPSKode]</f>
        <v xml:space="preserve"> </v>
      </c>
      <c r="C753" s="986" t="s">
        <v>3365</v>
      </c>
      <c r="D753" s="987" t="s">
        <v>2783</v>
      </c>
      <c r="E753" s="988" t="s">
        <v>2784</v>
      </c>
      <c r="F753" s="989" t="s">
        <v>2846</v>
      </c>
      <c r="G753" s="990" t="s">
        <v>150</v>
      </c>
      <c r="H753" s="991" t="s">
        <v>3226</v>
      </c>
      <c r="I753" s="993"/>
    </row>
    <row r="754" spans="1:9" x14ac:dyDescent="0.25">
      <c r="A754" s="985" t="str">
        <f>Inek2022A3[ZPD2]</f>
        <v>ZP67.22</v>
      </c>
      <c r="B754" s="985" t="str">
        <f>Inek2022A3[OPSKode]</f>
        <v>6-005.mn</v>
      </c>
      <c r="C754" s="986">
        <f>Inek2022A3[Betrag2]</f>
        <v>11239.9</v>
      </c>
      <c r="D754" s="987" t="s">
        <v>2783</v>
      </c>
      <c r="E754" s="988" t="s">
        <v>2784</v>
      </c>
      <c r="F754" s="989" t="s">
        <v>3227</v>
      </c>
      <c r="G754" s="990" t="s">
        <v>3228</v>
      </c>
      <c r="H754" s="991" t="s">
        <v>3229</v>
      </c>
      <c r="I754" s="993">
        <v>11239.9</v>
      </c>
    </row>
    <row r="755" spans="1:9" x14ac:dyDescent="0.25">
      <c r="A755" s="985" t="str">
        <f>Inek2022A3[ZPD2]</f>
        <v>ZP67.23</v>
      </c>
      <c r="B755" s="985" t="str">
        <f>Inek2022A3[OPSKode]</f>
        <v>6-005.mp</v>
      </c>
      <c r="C755" s="986">
        <f>Inek2022A3[Betrag2]</f>
        <v>12969.12</v>
      </c>
      <c r="D755" s="987" t="s">
        <v>2783</v>
      </c>
      <c r="E755" s="988" t="s">
        <v>2784</v>
      </c>
      <c r="F755" s="989" t="s">
        <v>3230</v>
      </c>
      <c r="G755" s="990" t="s">
        <v>3231</v>
      </c>
      <c r="H755" s="991" t="s">
        <v>3232</v>
      </c>
      <c r="I755" s="993">
        <v>12969.12</v>
      </c>
    </row>
    <row r="756" spans="1:9" x14ac:dyDescent="0.25">
      <c r="A756" s="985" t="str">
        <f>Inek2022A3[ZPD2]</f>
        <v>ZP67.24</v>
      </c>
      <c r="B756" s="985" t="str">
        <f>Inek2022A3[OPSKode]</f>
        <v>6-005.mq</v>
      </c>
      <c r="C756" s="986">
        <f>Inek2022A3[Betrag2]</f>
        <v>14698.34</v>
      </c>
      <c r="D756" s="987" t="s">
        <v>2783</v>
      </c>
      <c r="E756" s="988" t="s">
        <v>2784</v>
      </c>
      <c r="F756" s="989" t="s">
        <v>3233</v>
      </c>
      <c r="G756" s="990" t="s">
        <v>3234</v>
      </c>
      <c r="H756" s="991" t="s">
        <v>3235</v>
      </c>
      <c r="I756" s="993">
        <v>14698.34</v>
      </c>
    </row>
    <row r="757" spans="1:9" x14ac:dyDescent="0.25">
      <c r="A757" s="985" t="str">
        <f>Inek2022A3[ZPD2]</f>
        <v>ZP67.25</v>
      </c>
      <c r="B757" s="985" t="str">
        <f>Inek2022A3[OPSKode]</f>
        <v>6-005.mr</v>
      </c>
      <c r="C757" s="986">
        <f>Inek2022A3[Betrag2]</f>
        <v>16427.55</v>
      </c>
      <c r="D757" s="987" t="s">
        <v>2783</v>
      </c>
      <c r="E757" s="988" t="s">
        <v>2784</v>
      </c>
      <c r="F757" s="989" t="s">
        <v>3236</v>
      </c>
      <c r="G757" s="990" t="s">
        <v>3237</v>
      </c>
      <c r="H757" s="991" t="s">
        <v>3238</v>
      </c>
      <c r="I757" s="993">
        <v>16427.55</v>
      </c>
    </row>
    <row r="758" spans="1:9" x14ac:dyDescent="0.25">
      <c r="A758" s="985" t="str">
        <f>Inek2022A3[ZPD2]</f>
        <v>ZP67.26</v>
      </c>
      <c r="B758" s="985" t="str">
        <f>Inek2022A3[OPSKode]</f>
        <v>6-005.ms</v>
      </c>
      <c r="C758" s="986">
        <f>Inek2022A3[Betrag2]</f>
        <v>18156.77</v>
      </c>
      <c r="D758" s="987" t="s">
        <v>2783</v>
      </c>
      <c r="E758" s="988" t="s">
        <v>2784</v>
      </c>
      <c r="F758" s="989" t="s">
        <v>3239</v>
      </c>
      <c r="G758" s="990" t="s">
        <v>3240</v>
      </c>
      <c r="H758" s="991" t="s">
        <v>3241</v>
      </c>
      <c r="I758" s="993">
        <v>18156.77</v>
      </c>
    </row>
    <row r="759" spans="1:9" x14ac:dyDescent="0.25">
      <c r="A759" s="985" t="str">
        <f>Inek2022A3[ZPD2]</f>
        <v>ZP67.27</v>
      </c>
      <c r="B759" s="985" t="str">
        <f>Inek2022A3[OPSKode]</f>
        <v>6-005.mt</v>
      </c>
      <c r="C759" s="986">
        <f>Inek2022A3[Betrag2]</f>
        <v>19885.98</v>
      </c>
      <c r="D759" s="987" t="s">
        <v>2783</v>
      </c>
      <c r="E759" s="988" t="s">
        <v>2784</v>
      </c>
      <c r="F759" s="989" t="s">
        <v>3242</v>
      </c>
      <c r="G759" s="990" t="s">
        <v>3243</v>
      </c>
      <c r="H759" s="991" t="s">
        <v>3244</v>
      </c>
      <c r="I759" s="993">
        <v>19885.98</v>
      </c>
    </row>
    <row r="760" spans="1:9" x14ac:dyDescent="0.25">
      <c r="A760" s="985" t="str">
        <f>Inek2022A3[ZPD2]</f>
        <v>ZP67.28</v>
      </c>
      <c r="B760" s="985" t="str">
        <f>Inek2022A3[OPSKode]</f>
        <v>6-005.mu</v>
      </c>
      <c r="C760" s="986">
        <f>Inek2022A3[Betrag2]</f>
        <v>21615.200000000001</v>
      </c>
      <c r="D760" s="987" t="s">
        <v>2783</v>
      </c>
      <c r="E760" s="988" t="s">
        <v>2784</v>
      </c>
      <c r="F760" s="989" t="s">
        <v>3245</v>
      </c>
      <c r="G760" s="990" t="s">
        <v>3246</v>
      </c>
      <c r="H760" s="991" t="s">
        <v>3247</v>
      </c>
      <c r="I760" s="993">
        <v>21615.200000000001</v>
      </c>
    </row>
    <row r="761" spans="1:9" x14ac:dyDescent="0.25">
      <c r="A761" s="985" t="str">
        <f>Inek2022A3[ZPD2]</f>
        <v>ZP67.29</v>
      </c>
      <c r="B761" s="985" t="str">
        <f>Inek2022A3[OPSKode]</f>
        <v>6-005.mv</v>
      </c>
      <c r="C761" s="986">
        <f>Inek2022A3[Betrag2]</f>
        <v>23344.42</v>
      </c>
      <c r="D761" s="987" t="s">
        <v>2783</v>
      </c>
      <c r="E761" s="988" t="s">
        <v>2784</v>
      </c>
      <c r="F761" s="989" t="s">
        <v>3248</v>
      </c>
      <c r="G761" s="990" t="s">
        <v>3249</v>
      </c>
      <c r="H761" s="991" t="s">
        <v>3250</v>
      </c>
      <c r="I761" s="993">
        <v>23344.42</v>
      </c>
    </row>
    <row r="762" spans="1:9" x14ac:dyDescent="0.25">
      <c r="A762" s="985"/>
      <c r="B762" s="985"/>
      <c r="C762" s="986"/>
      <c r="D762" s="987" t="s">
        <v>2849</v>
      </c>
      <c r="E762" s="988" t="s">
        <v>3350</v>
      </c>
      <c r="F762" s="989"/>
      <c r="G762" s="990"/>
      <c r="H762" s="991" t="s">
        <v>2851</v>
      </c>
      <c r="I762" s="992"/>
    </row>
    <row r="763" spans="1:9" x14ac:dyDescent="0.25">
      <c r="A763" s="985" t="str">
        <f>Inek2022A3[ZPD2]</f>
        <v>ZP69.01</v>
      </c>
      <c r="B763" s="985" t="str">
        <f>Inek2022A3[OPSKode]</f>
        <v>8-800.h1</v>
      </c>
      <c r="C763" s="986">
        <f>Inek2022A3[Betrag2]</f>
        <v>702.57</v>
      </c>
      <c r="D763" s="987" t="s">
        <v>2849</v>
      </c>
      <c r="E763" s="988" t="s">
        <v>3350</v>
      </c>
      <c r="F763" s="989" t="s">
        <v>2852</v>
      </c>
      <c r="G763" s="990" t="s">
        <v>2853</v>
      </c>
      <c r="H763" s="991" t="s">
        <v>2854</v>
      </c>
      <c r="I763" s="993">
        <v>702.57</v>
      </c>
    </row>
    <row r="764" spans="1:9" x14ac:dyDescent="0.25">
      <c r="A764" s="985" t="str">
        <f>Inek2022A3[ZPD2]</f>
        <v>ZP69.02</v>
      </c>
      <c r="B764" s="985" t="str">
        <f>Inek2022A3[OPSKode]</f>
        <v>8-800.h2</v>
      </c>
      <c r="C764" s="986">
        <f>Inek2022A3[Betrag2]</f>
        <v>1053.8599999999999</v>
      </c>
      <c r="D764" s="987" t="s">
        <v>2849</v>
      </c>
      <c r="E764" s="988" t="s">
        <v>3350</v>
      </c>
      <c r="F764" s="989" t="s">
        <v>2855</v>
      </c>
      <c r="G764" s="990" t="s">
        <v>2856</v>
      </c>
      <c r="H764" s="991" t="s">
        <v>2857</v>
      </c>
      <c r="I764" s="993">
        <v>1053.8599999999999</v>
      </c>
    </row>
    <row r="765" spans="1:9" x14ac:dyDescent="0.25">
      <c r="A765" s="985" t="str">
        <f>Inek2022A3[ZPD2]</f>
        <v>ZP69.03</v>
      </c>
      <c r="B765" s="985" t="str">
        <f>Inek2022A3[OPSKode]</f>
        <v>8-800.h3</v>
      </c>
      <c r="C765" s="986">
        <f>Inek2022A3[Betrag2]</f>
        <v>1405.15</v>
      </c>
      <c r="D765" s="987" t="s">
        <v>2849</v>
      </c>
      <c r="E765" s="988" t="s">
        <v>3350</v>
      </c>
      <c r="F765" s="989" t="s">
        <v>2858</v>
      </c>
      <c r="G765" s="990" t="s">
        <v>2859</v>
      </c>
      <c r="H765" s="991" t="s">
        <v>2860</v>
      </c>
      <c r="I765" s="993">
        <v>1405.15</v>
      </c>
    </row>
    <row r="766" spans="1:9" x14ac:dyDescent="0.25">
      <c r="A766" s="985" t="str">
        <f>Inek2022A3[ZPD2]</f>
        <v>ZP69.04</v>
      </c>
      <c r="B766" s="985" t="str">
        <f>Inek2022A3[OPSKode]</f>
        <v>8-800.h4</v>
      </c>
      <c r="C766" s="986">
        <f>Inek2022A3[Betrag2]</f>
        <v>1756.43</v>
      </c>
      <c r="D766" s="987" t="s">
        <v>2849</v>
      </c>
      <c r="E766" s="988" t="s">
        <v>3350</v>
      </c>
      <c r="F766" s="989" t="s">
        <v>2861</v>
      </c>
      <c r="G766" s="990" t="s">
        <v>2862</v>
      </c>
      <c r="H766" s="991" t="s">
        <v>2863</v>
      </c>
      <c r="I766" s="993">
        <v>1756.43</v>
      </c>
    </row>
    <row r="767" spans="1:9" x14ac:dyDescent="0.25">
      <c r="A767" s="985" t="str">
        <f>Inek2022A3[ZPD2]</f>
        <v>ZP69.05</v>
      </c>
      <c r="B767" s="985" t="str">
        <f>Inek2022A3[OPSKode]</f>
        <v>8-800.h5</v>
      </c>
      <c r="C767" s="986">
        <f>Inek2022A3[Betrag2]</f>
        <v>2283.36</v>
      </c>
      <c r="D767" s="987" t="s">
        <v>2849</v>
      </c>
      <c r="E767" s="988" t="s">
        <v>3350</v>
      </c>
      <c r="F767" s="989" t="s">
        <v>2864</v>
      </c>
      <c r="G767" s="990" t="s">
        <v>2865</v>
      </c>
      <c r="H767" s="991" t="s">
        <v>2866</v>
      </c>
      <c r="I767" s="993">
        <v>2283.36</v>
      </c>
    </row>
    <row r="768" spans="1:9" x14ac:dyDescent="0.25">
      <c r="A768" s="985" t="str">
        <f>Inek2022A3[ZPD2]</f>
        <v>ZP69.06</v>
      </c>
      <c r="B768" s="985" t="str">
        <f>Inek2022A3[OPSKode]</f>
        <v>8-800.h6</v>
      </c>
      <c r="C768" s="986">
        <f>Inek2022A3[Betrag2]</f>
        <v>2985.94</v>
      </c>
      <c r="D768" s="987" t="s">
        <v>2849</v>
      </c>
      <c r="E768" s="988" t="s">
        <v>3350</v>
      </c>
      <c r="F768" s="989" t="s">
        <v>2867</v>
      </c>
      <c r="G768" s="990" t="s">
        <v>2868</v>
      </c>
      <c r="H768" s="991" t="s">
        <v>2869</v>
      </c>
      <c r="I768" s="993">
        <v>2985.94</v>
      </c>
    </row>
    <row r="769" spans="1:9" x14ac:dyDescent="0.25">
      <c r="A769" s="985" t="str">
        <f>Inek2022A3[ZPD2]</f>
        <v>ZP69.07</v>
      </c>
      <c r="B769" s="985" t="str">
        <f>Inek2022A3[OPSKode]</f>
        <v>8-800.h7</v>
      </c>
      <c r="C769" s="986">
        <f>Inek2022A3[Betrag2]</f>
        <v>3688.51</v>
      </c>
      <c r="D769" s="987" t="s">
        <v>2849</v>
      </c>
      <c r="E769" s="988" t="s">
        <v>3350</v>
      </c>
      <c r="F769" s="989" t="s">
        <v>2870</v>
      </c>
      <c r="G769" s="990" t="s">
        <v>2871</v>
      </c>
      <c r="H769" s="991" t="s">
        <v>2872</v>
      </c>
      <c r="I769" s="993">
        <v>3688.51</v>
      </c>
    </row>
    <row r="770" spans="1:9" x14ac:dyDescent="0.25">
      <c r="A770" s="985" t="str">
        <f>Inek2022A3[ZPD2]</f>
        <v>ZP69.08</v>
      </c>
      <c r="B770" s="985" t="str">
        <f>Inek2022A3[OPSKode]</f>
        <v>8-800.h8</v>
      </c>
      <c r="C770" s="986">
        <f>Inek2022A3[Betrag2]</f>
        <v>4391.08</v>
      </c>
      <c r="D770" s="987" t="s">
        <v>2849</v>
      </c>
      <c r="E770" s="988" t="s">
        <v>3350</v>
      </c>
      <c r="F770" s="989" t="s">
        <v>2873</v>
      </c>
      <c r="G770" s="990" t="s">
        <v>2874</v>
      </c>
      <c r="H770" s="991" t="s">
        <v>2875</v>
      </c>
      <c r="I770" s="993">
        <v>4391.08</v>
      </c>
    </row>
    <row r="771" spans="1:9" x14ac:dyDescent="0.25">
      <c r="A771" s="985" t="str">
        <f>Inek2022A3[ZPD2]</f>
        <v>ZP69.09</v>
      </c>
      <c r="B771" s="985" t="str">
        <f>Inek2022A3[OPSKode]</f>
        <v>8-800.h9</v>
      </c>
      <c r="C771" s="986">
        <f>Inek2022A3[Betrag2]</f>
        <v>5093.6499999999996</v>
      </c>
      <c r="D771" s="987" t="s">
        <v>2849</v>
      </c>
      <c r="E771" s="988" t="s">
        <v>3350</v>
      </c>
      <c r="F771" s="989" t="s">
        <v>2876</v>
      </c>
      <c r="G771" s="990" t="s">
        <v>2877</v>
      </c>
      <c r="H771" s="991" t="s">
        <v>2878</v>
      </c>
      <c r="I771" s="993">
        <v>5093.6499999999996</v>
      </c>
    </row>
    <row r="772" spans="1:9" x14ac:dyDescent="0.25">
      <c r="A772" s="985" t="str">
        <f>Inek2022A3[ZPD2]</f>
        <v>ZP69.10</v>
      </c>
      <c r="B772" s="985" t="str">
        <f>Inek2022A3[OPSKode]</f>
        <v>8-800.ha</v>
      </c>
      <c r="C772" s="986">
        <f>Inek2022A3[Betrag2]</f>
        <v>5796.23</v>
      </c>
      <c r="D772" s="987" t="s">
        <v>2849</v>
      </c>
      <c r="E772" s="988" t="s">
        <v>3350</v>
      </c>
      <c r="F772" s="989" t="s">
        <v>2879</v>
      </c>
      <c r="G772" s="990" t="s">
        <v>2880</v>
      </c>
      <c r="H772" s="991" t="s">
        <v>2881</v>
      </c>
      <c r="I772" s="993">
        <v>5796.23</v>
      </c>
    </row>
    <row r="773" spans="1:9" x14ac:dyDescent="0.25">
      <c r="A773" s="985" t="str">
        <f>Inek2022A3[ZPD2]</f>
        <v>ZP69.11</v>
      </c>
      <c r="B773" s="985" t="str">
        <f>Inek2022A3[OPSKode]</f>
        <v>8-800.hb</v>
      </c>
      <c r="C773" s="986">
        <f>Inek2022A3[Betrag2]</f>
        <v>6498.8</v>
      </c>
      <c r="D773" s="987" t="s">
        <v>2849</v>
      </c>
      <c r="E773" s="988" t="s">
        <v>3350</v>
      </c>
      <c r="F773" s="989" t="s">
        <v>2882</v>
      </c>
      <c r="G773" s="990" t="s">
        <v>2883</v>
      </c>
      <c r="H773" s="991" t="s">
        <v>2884</v>
      </c>
      <c r="I773" s="993">
        <v>6498.8</v>
      </c>
    </row>
    <row r="774" spans="1:9" x14ac:dyDescent="0.25">
      <c r="A774" s="985" t="str">
        <f>Inek2022A3[ZPD2]</f>
        <v>ZP69.12</v>
      </c>
      <c r="B774" s="985" t="str">
        <f>Inek2022A3[OPSKode]</f>
        <v>8-800.hc</v>
      </c>
      <c r="C774" s="986">
        <f>Inek2022A3[Betrag2]</f>
        <v>7377.02</v>
      </c>
      <c r="D774" s="987" t="s">
        <v>2849</v>
      </c>
      <c r="E774" s="988" t="s">
        <v>3350</v>
      </c>
      <c r="F774" s="989" t="s">
        <v>2885</v>
      </c>
      <c r="G774" s="990" t="s">
        <v>2886</v>
      </c>
      <c r="H774" s="991" t="s">
        <v>2887</v>
      </c>
      <c r="I774" s="993">
        <v>7377.02</v>
      </c>
    </row>
    <row r="775" spans="1:9" x14ac:dyDescent="0.25">
      <c r="A775" s="985" t="str">
        <f>Inek2022A3[ZPD2]</f>
        <v>ZP69.13</v>
      </c>
      <c r="B775" s="985" t="str">
        <f>Inek2022A3[OPSKode]</f>
        <v>8-800.hd</v>
      </c>
      <c r="C775" s="986">
        <f>Inek2022A3[Betrag2]</f>
        <v>8782.16</v>
      </c>
      <c r="D775" s="987" t="s">
        <v>2849</v>
      </c>
      <c r="E775" s="988" t="s">
        <v>3350</v>
      </c>
      <c r="F775" s="989" t="s">
        <v>2888</v>
      </c>
      <c r="G775" s="990" t="s">
        <v>2889</v>
      </c>
      <c r="H775" s="991" t="s">
        <v>2890</v>
      </c>
      <c r="I775" s="993">
        <v>8782.16</v>
      </c>
    </row>
    <row r="776" spans="1:9" x14ac:dyDescent="0.25">
      <c r="A776" s="985" t="str">
        <f>Inek2022A3[ZPD2]</f>
        <v>ZP69.14</v>
      </c>
      <c r="B776" s="985" t="str">
        <f>Inek2022A3[OPSKode]</f>
        <v>8-800.he</v>
      </c>
      <c r="C776" s="986">
        <f>Inek2022A3[Betrag2]</f>
        <v>10187.31</v>
      </c>
      <c r="D776" s="987" t="s">
        <v>2849</v>
      </c>
      <c r="E776" s="988" t="s">
        <v>3350</v>
      </c>
      <c r="F776" s="989" t="s">
        <v>2891</v>
      </c>
      <c r="G776" s="990" t="s">
        <v>2892</v>
      </c>
      <c r="H776" s="991" t="s">
        <v>2893</v>
      </c>
      <c r="I776" s="993">
        <v>10187.31</v>
      </c>
    </row>
    <row r="777" spans="1:9" x14ac:dyDescent="0.25">
      <c r="A777" s="985" t="str">
        <f>Inek2022A3[ZPD2]</f>
        <v>ZP69.15</v>
      </c>
      <c r="B777" s="985" t="str">
        <f>Inek2022A3[OPSKode]</f>
        <v>8-800.hf</v>
      </c>
      <c r="C777" s="986">
        <f>Inek2022A3[Betrag2]</f>
        <v>11592.45</v>
      </c>
      <c r="D777" s="987" t="s">
        <v>2849</v>
      </c>
      <c r="E777" s="988" t="s">
        <v>3350</v>
      </c>
      <c r="F777" s="989" t="s">
        <v>2894</v>
      </c>
      <c r="G777" s="990" t="s">
        <v>2895</v>
      </c>
      <c r="H777" s="991" t="s">
        <v>2896</v>
      </c>
      <c r="I777" s="993">
        <v>11592.45</v>
      </c>
    </row>
    <row r="778" spans="1:9" x14ac:dyDescent="0.25">
      <c r="A778" s="985" t="str">
        <f>Inek2022A3[ZPD2]</f>
        <v>ZP69.16</v>
      </c>
      <c r="B778" s="985" t="str">
        <f>Inek2022A3[OPSKode]</f>
        <v>8-800.hg</v>
      </c>
      <c r="C778" s="986">
        <f>Inek2022A3[Betrag2]</f>
        <v>12997.6</v>
      </c>
      <c r="D778" s="987" t="s">
        <v>2849</v>
      </c>
      <c r="E778" s="988" t="s">
        <v>3350</v>
      </c>
      <c r="F778" s="989" t="s">
        <v>2897</v>
      </c>
      <c r="G778" s="990" t="s">
        <v>2898</v>
      </c>
      <c r="H778" s="991" t="s">
        <v>2899</v>
      </c>
      <c r="I778" s="993">
        <v>12997.6</v>
      </c>
    </row>
    <row r="779" spans="1:9" x14ac:dyDescent="0.25">
      <c r="A779" s="985" t="str">
        <f>Inek2022A3[ZPD2]</f>
        <v>ZP69.17</v>
      </c>
      <c r="B779" s="985" t="str">
        <f>Inek2022A3[OPSKode]</f>
        <v>8-800.hh</v>
      </c>
      <c r="C779" s="986">
        <f>Inek2022A3[Betrag2]</f>
        <v>14578.39</v>
      </c>
      <c r="D779" s="987" t="s">
        <v>2849</v>
      </c>
      <c r="E779" s="988" t="s">
        <v>3350</v>
      </c>
      <c r="F779" s="989" t="s">
        <v>2900</v>
      </c>
      <c r="G779" s="990" t="s">
        <v>2901</v>
      </c>
      <c r="H779" s="991" t="s">
        <v>2902</v>
      </c>
      <c r="I779" s="993">
        <v>14578.39</v>
      </c>
    </row>
    <row r="780" spans="1:9" x14ac:dyDescent="0.25">
      <c r="A780" s="985" t="str">
        <f>Inek2022A3[ZPD2]</f>
        <v>ZP69.18</v>
      </c>
      <c r="B780" s="985" t="str">
        <f>Inek2022A3[OPSKode]</f>
        <v>8-800.hj</v>
      </c>
      <c r="C780" s="986">
        <f>Inek2022A3[Betrag2]</f>
        <v>16686.11</v>
      </c>
      <c r="D780" s="987" t="s">
        <v>2849</v>
      </c>
      <c r="E780" s="988" t="s">
        <v>3350</v>
      </c>
      <c r="F780" s="989" t="s">
        <v>2903</v>
      </c>
      <c r="G780" s="990" t="s">
        <v>2904</v>
      </c>
      <c r="H780" s="991" t="s">
        <v>2905</v>
      </c>
      <c r="I780" s="993">
        <v>16686.11</v>
      </c>
    </row>
    <row r="781" spans="1:9" x14ac:dyDescent="0.25">
      <c r="A781" s="985" t="str">
        <f>Inek2022A3[ZPD2]</f>
        <v>ZP69.19</v>
      </c>
      <c r="B781" s="985" t="str">
        <f>Inek2022A3[OPSKode]</f>
        <v>8-800.hk</v>
      </c>
      <c r="C781" s="986">
        <f>Inek2022A3[Betrag2]</f>
        <v>18793.830000000002</v>
      </c>
      <c r="D781" s="987" t="s">
        <v>2849</v>
      </c>
      <c r="E781" s="988" t="s">
        <v>3350</v>
      </c>
      <c r="F781" s="989" t="s">
        <v>2906</v>
      </c>
      <c r="G781" s="990" t="s">
        <v>2907</v>
      </c>
      <c r="H781" s="991" t="s">
        <v>2908</v>
      </c>
      <c r="I781" s="993">
        <v>18793.830000000002</v>
      </c>
    </row>
    <row r="782" spans="1:9" x14ac:dyDescent="0.25">
      <c r="A782" s="985" t="str">
        <f>Inek2022A3[ZPD2]</f>
        <v>ZP69.20</v>
      </c>
      <c r="B782" s="985" t="str">
        <f>Inek2022A3[OPSKode]</f>
        <v>8-800.hm</v>
      </c>
      <c r="C782" s="986">
        <f>Inek2022A3[Betrag2]</f>
        <v>20901.55</v>
      </c>
      <c r="D782" s="987" t="s">
        <v>2849</v>
      </c>
      <c r="E782" s="988" t="s">
        <v>3350</v>
      </c>
      <c r="F782" s="989" t="s">
        <v>2909</v>
      </c>
      <c r="G782" s="990" t="s">
        <v>2910</v>
      </c>
      <c r="H782" s="991" t="s">
        <v>2911</v>
      </c>
      <c r="I782" s="993">
        <v>20901.55</v>
      </c>
    </row>
    <row r="783" spans="1:9" x14ac:dyDescent="0.25">
      <c r="A783" s="985" t="str">
        <f>Inek2022A3[ZPD2]</f>
        <v>ZP69.21</v>
      </c>
      <c r="B783" s="985" t="str">
        <f>Inek2022A3[OPSKode]</f>
        <v>8-800.hn</v>
      </c>
      <c r="C783" s="986">
        <f>Inek2022A3[Betrag2]</f>
        <v>23009.27</v>
      </c>
      <c r="D783" s="987" t="s">
        <v>2849</v>
      </c>
      <c r="E783" s="988" t="s">
        <v>3350</v>
      </c>
      <c r="F783" s="989" t="s">
        <v>2912</v>
      </c>
      <c r="G783" s="990" t="s">
        <v>2913</v>
      </c>
      <c r="H783" s="991" t="s">
        <v>2914</v>
      </c>
      <c r="I783" s="993">
        <v>23009.27</v>
      </c>
    </row>
    <row r="784" spans="1:9" x14ac:dyDescent="0.25">
      <c r="A784" s="985" t="str">
        <f>Inek2022A3[ZPD2]</f>
        <v>ZP69.22</v>
      </c>
      <c r="B784" s="985" t="str">
        <f>Inek2022A3[OPSKode]</f>
        <v>8-800.hp</v>
      </c>
      <c r="C784" s="986">
        <f>Inek2022A3[Betrag2]</f>
        <v>25292.63</v>
      </c>
      <c r="D784" s="987" t="s">
        <v>2849</v>
      </c>
      <c r="E784" s="988" t="s">
        <v>3350</v>
      </c>
      <c r="F784" s="989" t="s">
        <v>2915</v>
      </c>
      <c r="G784" s="990" t="s">
        <v>2916</v>
      </c>
      <c r="H784" s="991" t="s">
        <v>2917</v>
      </c>
      <c r="I784" s="993">
        <v>25292.63</v>
      </c>
    </row>
    <row r="785" spans="1:9" x14ac:dyDescent="0.25">
      <c r="A785" s="985" t="str">
        <f>Inek2022A3[ZPD2]</f>
        <v>ZP69.23</v>
      </c>
      <c r="B785" s="985" t="str">
        <f>Inek2022A3[OPSKode]</f>
        <v>8-800.hq</v>
      </c>
      <c r="C785" s="986">
        <f>Inek2022A3[Betrag2]</f>
        <v>28102.92</v>
      </c>
      <c r="D785" s="987" t="s">
        <v>2849</v>
      </c>
      <c r="E785" s="988" t="s">
        <v>3350</v>
      </c>
      <c r="F785" s="989" t="s">
        <v>2918</v>
      </c>
      <c r="G785" s="990" t="s">
        <v>2919</v>
      </c>
      <c r="H785" s="991" t="s">
        <v>2920</v>
      </c>
      <c r="I785" s="993">
        <v>28102.92</v>
      </c>
    </row>
    <row r="786" spans="1:9" x14ac:dyDescent="0.25">
      <c r="A786" s="985" t="str">
        <f>Inek2022A3[ZPD2]</f>
        <v>ZP69.24</v>
      </c>
      <c r="B786" s="985" t="str">
        <f>Inek2022A3[OPSKode]</f>
        <v>8-800.hr</v>
      </c>
      <c r="C786" s="986">
        <f>Inek2022A3[Betrag2]</f>
        <v>30913.21</v>
      </c>
      <c r="D786" s="987" t="s">
        <v>2849</v>
      </c>
      <c r="E786" s="988" t="s">
        <v>3350</v>
      </c>
      <c r="F786" s="989" t="s">
        <v>2921</v>
      </c>
      <c r="G786" s="990" t="s">
        <v>2922</v>
      </c>
      <c r="H786" s="991" t="s">
        <v>2923</v>
      </c>
      <c r="I786" s="993">
        <v>30913.21</v>
      </c>
    </row>
    <row r="787" spans="1:9" x14ac:dyDescent="0.25">
      <c r="A787" s="985" t="str">
        <f>Inek2022A3[ZPD2]</f>
        <v>ZP69.25</v>
      </c>
      <c r="B787" s="985" t="str">
        <f>Inek2022A3[OPSKode]</f>
        <v>8-800.hs</v>
      </c>
      <c r="C787" s="986">
        <f>Inek2022A3[Betrag2]</f>
        <v>33723.5</v>
      </c>
      <c r="D787" s="987" t="s">
        <v>2849</v>
      </c>
      <c r="E787" s="988" t="s">
        <v>3350</v>
      </c>
      <c r="F787" s="989" t="s">
        <v>2924</v>
      </c>
      <c r="G787" s="990" t="s">
        <v>2925</v>
      </c>
      <c r="H787" s="991" t="s">
        <v>2926</v>
      </c>
      <c r="I787" s="993">
        <v>33723.5</v>
      </c>
    </row>
    <row r="788" spans="1:9" x14ac:dyDescent="0.25">
      <c r="A788" s="985" t="str">
        <f>Inek2022A3[ZPD2]</f>
        <v>ZP69.26</v>
      </c>
      <c r="B788" s="985" t="str">
        <f>Inek2022A3[OPSKode]</f>
        <v>8-800.ht</v>
      </c>
      <c r="C788" s="986">
        <f>Inek2022A3[Betrag2]</f>
        <v>36533.800000000003</v>
      </c>
      <c r="D788" s="987" t="s">
        <v>2849</v>
      </c>
      <c r="E788" s="988" t="s">
        <v>3350</v>
      </c>
      <c r="F788" s="989" t="s">
        <v>2927</v>
      </c>
      <c r="G788" s="990" t="s">
        <v>2928</v>
      </c>
      <c r="H788" s="991" t="s">
        <v>2929</v>
      </c>
      <c r="I788" s="993">
        <v>36533.800000000003</v>
      </c>
    </row>
    <row r="789" spans="1:9" x14ac:dyDescent="0.25">
      <c r="A789" s="985" t="str">
        <f>Inek2022A3[ZPD2]</f>
        <v>ZP69.27</v>
      </c>
      <c r="B789" s="985" t="str">
        <f>Inek2022A3[OPSKode]</f>
        <v>8-800.hu</v>
      </c>
      <c r="C789" s="986">
        <f>Inek2022A3[Betrag2]</f>
        <v>39344.089999999997</v>
      </c>
      <c r="D789" s="987" t="s">
        <v>2849</v>
      </c>
      <c r="E789" s="988" t="s">
        <v>3350</v>
      </c>
      <c r="F789" s="989" t="s">
        <v>2930</v>
      </c>
      <c r="G789" s="990" t="s">
        <v>2931</v>
      </c>
      <c r="H789" s="991" t="s">
        <v>2932</v>
      </c>
      <c r="I789" s="993">
        <v>39344.089999999997</v>
      </c>
    </row>
    <row r="790" spans="1:9" x14ac:dyDescent="0.25">
      <c r="A790" s="985" t="str">
        <f>Inek2022A3[ZPD2]</f>
        <v>ZP69.28</v>
      </c>
      <c r="B790" s="985" t="str">
        <f>Inek2022A3[OPSKode]</f>
        <v>8-800.hv</v>
      </c>
      <c r="C790" s="986">
        <f>Inek2022A3[Betrag2]</f>
        <v>42154.38</v>
      </c>
      <c r="D790" s="987" t="s">
        <v>2849</v>
      </c>
      <c r="E790" s="988" t="s">
        <v>3350</v>
      </c>
      <c r="F790" s="989" t="s">
        <v>2933</v>
      </c>
      <c r="G790" s="990" t="s">
        <v>2934</v>
      </c>
      <c r="H790" s="991" t="s">
        <v>2935</v>
      </c>
      <c r="I790" s="993">
        <v>42154.38</v>
      </c>
    </row>
    <row r="791" spans="1:9" x14ac:dyDescent="0.25">
      <c r="A791" s="985" t="str">
        <f>Inek2022A3[ZPD2]</f>
        <v>ZP69.29</v>
      </c>
      <c r="B791" s="985" t="str">
        <f>Inek2022A3[OPSKode]</f>
        <v>8-800.hz</v>
      </c>
      <c r="C791" s="986">
        <f>Inek2022A3[Betrag2]</f>
        <v>44964.67</v>
      </c>
      <c r="D791" s="987" t="s">
        <v>2849</v>
      </c>
      <c r="E791" s="988" t="s">
        <v>3350</v>
      </c>
      <c r="F791" s="989" t="s">
        <v>2936</v>
      </c>
      <c r="G791" s="990" t="s">
        <v>2937</v>
      </c>
      <c r="H791" s="991" t="s">
        <v>2938</v>
      </c>
      <c r="I791" s="993">
        <v>44964.67</v>
      </c>
    </row>
    <row r="792" spans="1:9" x14ac:dyDescent="0.25">
      <c r="A792" s="985" t="str">
        <f>Inek2022A3[ZPD2]</f>
        <v>ZP69.30</v>
      </c>
      <c r="B792" s="985" t="str">
        <f>Inek2022A3[OPSKode]</f>
        <v>8-800.n0</v>
      </c>
      <c r="C792" s="986">
        <f>Inek2022A3[Betrag2]</f>
        <v>48126.25</v>
      </c>
      <c r="D792" s="987" t="s">
        <v>2849</v>
      </c>
      <c r="E792" s="988" t="s">
        <v>3350</v>
      </c>
      <c r="F792" s="989" t="s">
        <v>2939</v>
      </c>
      <c r="G792" s="990" t="s">
        <v>2940</v>
      </c>
      <c r="H792" s="991" t="s">
        <v>2941</v>
      </c>
      <c r="I792" s="993">
        <v>48126.25</v>
      </c>
    </row>
    <row r="793" spans="1:9" x14ac:dyDescent="0.25">
      <c r="A793" s="985" t="str">
        <f>Inek2022A3[ZPD2]</f>
        <v>ZP69.31</v>
      </c>
      <c r="B793" s="985" t="str">
        <f>Inek2022A3[OPSKode]</f>
        <v>8-800.n1</v>
      </c>
      <c r="C793" s="986">
        <f>Inek2022A3[Betrag2]</f>
        <v>52341.69</v>
      </c>
      <c r="D793" s="987" t="s">
        <v>2849</v>
      </c>
      <c r="E793" s="988" t="s">
        <v>3350</v>
      </c>
      <c r="F793" s="989" t="s">
        <v>2942</v>
      </c>
      <c r="G793" s="990" t="s">
        <v>2943</v>
      </c>
      <c r="H793" s="991" t="s">
        <v>2944</v>
      </c>
      <c r="I793" s="993">
        <v>52341.69</v>
      </c>
    </row>
    <row r="794" spans="1:9" x14ac:dyDescent="0.25">
      <c r="A794" s="985" t="str">
        <f>Inek2022A3[ZPD2]</f>
        <v>ZP69.32</v>
      </c>
      <c r="B794" s="985" t="str">
        <f>Inek2022A3[OPSKode]</f>
        <v>8-800.n2</v>
      </c>
      <c r="C794" s="986">
        <f>Inek2022A3[Betrag2]</f>
        <v>56557.13</v>
      </c>
      <c r="D794" s="987" t="s">
        <v>2849</v>
      </c>
      <c r="E794" s="988" t="s">
        <v>3350</v>
      </c>
      <c r="F794" s="989" t="s">
        <v>2945</v>
      </c>
      <c r="G794" s="990" t="s">
        <v>2946</v>
      </c>
      <c r="H794" s="991" t="s">
        <v>2947</v>
      </c>
      <c r="I794" s="993">
        <v>56557.13</v>
      </c>
    </row>
    <row r="795" spans="1:9" x14ac:dyDescent="0.25">
      <c r="A795" s="985" t="str">
        <f>Inek2022A3[ZPD2]</f>
        <v>ZP69.33</v>
      </c>
      <c r="B795" s="985" t="str">
        <f>Inek2022A3[OPSKode]</f>
        <v>8-800.n3</v>
      </c>
      <c r="C795" s="986">
        <f>Inek2022A3[Betrag2]</f>
        <v>60772.56</v>
      </c>
      <c r="D795" s="987" t="s">
        <v>2849</v>
      </c>
      <c r="E795" s="988" t="s">
        <v>3350</v>
      </c>
      <c r="F795" s="989" t="s">
        <v>2948</v>
      </c>
      <c r="G795" s="990" t="s">
        <v>2949</v>
      </c>
      <c r="H795" s="991" t="s">
        <v>2950</v>
      </c>
      <c r="I795" s="993">
        <v>60772.56</v>
      </c>
    </row>
    <row r="796" spans="1:9" x14ac:dyDescent="0.25">
      <c r="A796" s="985" t="str">
        <f>Inek2022A3[ZPD2]</f>
        <v>ZP69.34</v>
      </c>
      <c r="B796" s="985" t="str">
        <f>Inek2022A3[OPSKode]</f>
        <v>8-800.n4</v>
      </c>
      <c r="C796" s="986">
        <f>Inek2022A3[Betrag2]</f>
        <v>64988</v>
      </c>
      <c r="D796" s="987" t="s">
        <v>2849</v>
      </c>
      <c r="E796" s="988" t="s">
        <v>3350</v>
      </c>
      <c r="F796" s="989" t="s">
        <v>2951</v>
      </c>
      <c r="G796" s="990" t="s">
        <v>2952</v>
      </c>
      <c r="H796" s="991" t="s">
        <v>2953</v>
      </c>
      <c r="I796" s="993">
        <v>64988</v>
      </c>
    </row>
    <row r="797" spans="1:9" x14ac:dyDescent="0.25">
      <c r="A797" s="985" t="str">
        <f>Inek2022A3[ZPD2]</f>
        <v>ZP69.35</v>
      </c>
      <c r="B797" s="985" t="str">
        <f>Inek2022A3[OPSKode]</f>
        <v>8-800.n5</v>
      </c>
      <c r="C797" s="986">
        <f>Inek2022A3[Betrag2]</f>
        <v>69554.73</v>
      </c>
      <c r="D797" s="987" t="s">
        <v>2849</v>
      </c>
      <c r="E797" s="988" t="s">
        <v>3350</v>
      </c>
      <c r="F797" s="989" t="s">
        <v>2954</v>
      </c>
      <c r="G797" s="990" t="s">
        <v>2955</v>
      </c>
      <c r="H797" s="991" t="s">
        <v>2956</v>
      </c>
      <c r="I797" s="993">
        <v>69554.73</v>
      </c>
    </row>
    <row r="798" spans="1:9" x14ac:dyDescent="0.25">
      <c r="A798" s="985" t="str">
        <f>Inek2022A3[ZPD2]</f>
        <v>ZP69.36</v>
      </c>
      <c r="B798" s="985" t="str">
        <f>Inek2022A3[OPSKode]</f>
        <v>8-800.n6</v>
      </c>
      <c r="C798" s="986">
        <f>Inek2022A3[Betrag2]</f>
        <v>75175.31</v>
      </c>
      <c r="D798" s="987" t="s">
        <v>2849</v>
      </c>
      <c r="E798" s="988" t="s">
        <v>3350</v>
      </c>
      <c r="F798" s="989" t="s">
        <v>2957</v>
      </c>
      <c r="G798" s="990" t="s">
        <v>2958</v>
      </c>
      <c r="H798" s="991" t="s">
        <v>2959</v>
      </c>
      <c r="I798" s="993">
        <v>75175.31</v>
      </c>
    </row>
    <row r="799" spans="1:9" x14ac:dyDescent="0.25">
      <c r="A799" s="985" t="str">
        <f>Inek2022A3[ZPD2]</f>
        <v>ZP69.37</v>
      </c>
      <c r="B799" s="985" t="str">
        <f>Inek2022A3[OPSKode]</f>
        <v>8-800.n7</v>
      </c>
      <c r="C799" s="986">
        <f>Inek2022A3[Betrag2]</f>
        <v>80795.899999999994</v>
      </c>
      <c r="D799" s="987" t="s">
        <v>2849</v>
      </c>
      <c r="E799" s="988" t="s">
        <v>3350</v>
      </c>
      <c r="F799" s="989" t="s">
        <v>2960</v>
      </c>
      <c r="G799" s="990" t="s">
        <v>2961</v>
      </c>
      <c r="H799" s="991" t="s">
        <v>2962</v>
      </c>
      <c r="I799" s="993">
        <v>80795.899999999994</v>
      </c>
    </row>
    <row r="800" spans="1:9" x14ac:dyDescent="0.25">
      <c r="A800" s="985" t="str">
        <f>Inek2022A3[ZPD2]</f>
        <v>ZP69.38</v>
      </c>
      <c r="B800" s="985" t="str">
        <f>Inek2022A3[OPSKode]</f>
        <v>8-800.n8</v>
      </c>
      <c r="C800" s="986">
        <f>Inek2022A3[Betrag2]</f>
        <v>86416.48</v>
      </c>
      <c r="D800" s="987" t="s">
        <v>2849</v>
      </c>
      <c r="E800" s="988" t="s">
        <v>3350</v>
      </c>
      <c r="F800" s="989" t="s">
        <v>2963</v>
      </c>
      <c r="G800" s="990" t="s">
        <v>2964</v>
      </c>
      <c r="H800" s="991" t="s">
        <v>2965</v>
      </c>
      <c r="I800" s="993">
        <v>86416.48</v>
      </c>
    </row>
    <row r="801" spans="1:9" x14ac:dyDescent="0.25">
      <c r="A801" s="985" t="str">
        <f>Inek2022A3[ZPD2]</f>
        <v>ZP69.39</v>
      </c>
      <c r="B801" s="985" t="str">
        <f>Inek2022A3[OPSKode]</f>
        <v>8-800.n9</v>
      </c>
      <c r="C801" s="986">
        <f>Inek2022A3[Betrag2]</f>
        <v>92037.06</v>
      </c>
      <c r="D801" s="987" t="s">
        <v>2849</v>
      </c>
      <c r="E801" s="988" t="s">
        <v>3350</v>
      </c>
      <c r="F801" s="989" t="s">
        <v>2966</v>
      </c>
      <c r="G801" s="990" t="s">
        <v>2967</v>
      </c>
      <c r="H801" s="991" t="s">
        <v>2968</v>
      </c>
      <c r="I801" s="993">
        <v>92037.06</v>
      </c>
    </row>
    <row r="802" spans="1:9" x14ac:dyDescent="0.25">
      <c r="A802" s="985" t="str">
        <f>Inek2022A3[ZPD2]</f>
        <v>ZP69.40</v>
      </c>
      <c r="B802" s="985" t="str">
        <f>Inek2022A3[OPSKode]</f>
        <v>8-800.na</v>
      </c>
      <c r="C802" s="986">
        <f>Inek2022A3[Betrag2]</f>
        <v>98008.93</v>
      </c>
      <c r="D802" s="987" t="s">
        <v>2849</v>
      </c>
      <c r="E802" s="988" t="s">
        <v>3350</v>
      </c>
      <c r="F802" s="989" t="s">
        <v>2969</v>
      </c>
      <c r="G802" s="990" t="s">
        <v>2970</v>
      </c>
      <c r="H802" s="991" t="s">
        <v>2971</v>
      </c>
      <c r="I802" s="993">
        <v>98008.93</v>
      </c>
    </row>
    <row r="803" spans="1:9" x14ac:dyDescent="0.25">
      <c r="A803" s="985" t="str">
        <f>Inek2022A3[ZPD2]</f>
        <v>ZP69.41</v>
      </c>
      <c r="B803" s="985" t="str">
        <f>Inek2022A3[OPSKode]</f>
        <v>8-800.nb</v>
      </c>
      <c r="C803" s="986">
        <f>Inek2022A3[Betrag2]</f>
        <v>105034.66</v>
      </c>
      <c r="D803" s="987" t="s">
        <v>2849</v>
      </c>
      <c r="E803" s="988" t="s">
        <v>3350</v>
      </c>
      <c r="F803" s="989" t="s">
        <v>2972</v>
      </c>
      <c r="G803" s="990" t="s">
        <v>2973</v>
      </c>
      <c r="H803" s="991" t="s">
        <v>2974</v>
      </c>
      <c r="I803" s="993">
        <v>105034.66</v>
      </c>
    </row>
    <row r="804" spans="1:9" x14ac:dyDescent="0.25">
      <c r="A804" s="985" t="str">
        <f>Inek2022A3[ZPD2]</f>
        <v>ZP69.42</v>
      </c>
      <c r="B804" s="985" t="str">
        <f>Inek2022A3[OPSKode]</f>
        <v>8-800.nc</v>
      </c>
      <c r="C804" s="986">
        <f>Inek2022A3[Betrag2]</f>
        <v>112060.39</v>
      </c>
      <c r="D804" s="987" t="s">
        <v>2849</v>
      </c>
      <c r="E804" s="988" t="s">
        <v>3350</v>
      </c>
      <c r="F804" s="989" t="s">
        <v>2975</v>
      </c>
      <c r="G804" s="990" t="s">
        <v>2976</v>
      </c>
      <c r="H804" s="991" t="s">
        <v>2977</v>
      </c>
      <c r="I804" s="993">
        <v>112060.39</v>
      </c>
    </row>
    <row r="805" spans="1:9" x14ac:dyDescent="0.25">
      <c r="A805" s="985" t="str">
        <f>Inek2022A3[ZPD2]</f>
        <v>ZP69.43</v>
      </c>
      <c r="B805" s="985" t="str">
        <f>Inek2022A3[OPSKode]</f>
        <v>8-800.nd</v>
      </c>
      <c r="C805" s="986">
        <f>Inek2022A3[Betrag2]</f>
        <v>119086.12</v>
      </c>
      <c r="D805" s="987" t="s">
        <v>2849</v>
      </c>
      <c r="E805" s="988" t="s">
        <v>3350</v>
      </c>
      <c r="F805" s="989" t="s">
        <v>2978</v>
      </c>
      <c r="G805" s="990" t="s">
        <v>2979</v>
      </c>
      <c r="H805" s="991" t="s">
        <v>2980</v>
      </c>
      <c r="I805" s="993">
        <v>119086.12</v>
      </c>
    </row>
    <row r="806" spans="1:9" x14ac:dyDescent="0.25">
      <c r="A806" s="985" t="str">
        <f>Inek2022A3[ZPD2]</f>
        <v>ZP69.44</v>
      </c>
      <c r="B806" s="985" t="str">
        <f>Inek2022A3[OPSKode]</f>
        <v>8-800.ne</v>
      </c>
      <c r="C806" s="986">
        <f>Inek2022A3[Betrag2]</f>
        <v>126111.85</v>
      </c>
      <c r="D806" s="987" t="s">
        <v>2849</v>
      </c>
      <c r="E806" s="988" t="s">
        <v>3350</v>
      </c>
      <c r="F806" s="989" t="s">
        <v>2981</v>
      </c>
      <c r="G806" s="990" t="s">
        <v>2982</v>
      </c>
      <c r="H806" s="991" t="s">
        <v>2983</v>
      </c>
      <c r="I806" s="993">
        <v>126111.85</v>
      </c>
    </row>
    <row r="807" spans="1:9" x14ac:dyDescent="0.25">
      <c r="A807" s="985" t="str">
        <f>Inek2022A3[ZPD2]</f>
        <v>ZP69.45</v>
      </c>
      <c r="B807" s="985" t="str">
        <f>Inek2022A3[OPSKode]</f>
        <v>8-800.nf</v>
      </c>
      <c r="C807" s="986">
        <f>Inek2022A3[Betrag2]</f>
        <v>133137.57999999999</v>
      </c>
      <c r="D807" s="987" t="s">
        <v>2849</v>
      </c>
      <c r="E807" s="988" t="s">
        <v>3350</v>
      </c>
      <c r="F807" s="989" t="s">
        <v>2984</v>
      </c>
      <c r="G807" s="990" t="s">
        <v>2985</v>
      </c>
      <c r="H807" s="991" t="s">
        <v>2986</v>
      </c>
      <c r="I807" s="993">
        <v>133137.57999999999</v>
      </c>
    </row>
    <row r="808" spans="1:9" x14ac:dyDescent="0.25">
      <c r="A808" s="985"/>
      <c r="B808" s="985"/>
      <c r="C808" s="986"/>
      <c r="D808" s="987" t="s">
        <v>2987</v>
      </c>
      <c r="E808" s="988" t="s">
        <v>3351</v>
      </c>
      <c r="F808" s="989"/>
      <c r="G808" s="990"/>
      <c r="H808" s="991" t="s">
        <v>2989</v>
      </c>
      <c r="I808" s="992"/>
    </row>
    <row r="809" spans="1:9" x14ac:dyDescent="0.25">
      <c r="A809" s="985" t="str">
        <f>Inek2022A3[ZPD2]</f>
        <v>ZP70.01</v>
      </c>
      <c r="B809" s="985" t="str">
        <f>Inek2022A3[OPSKode]</f>
        <v>8-800.d0</v>
      </c>
      <c r="C809" s="986">
        <f>Inek2022A3[Betrag2]</f>
        <v>447.74</v>
      </c>
      <c r="D809" s="987" t="s">
        <v>2987</v>
      </c>
      <c r="E809" s="988" t="s">
        <v>3351</v>
      </c>
      <c r="F809" s="989" t="s">
        <v>2990</v>
      </c>
      <c r="G809" s="990" t="s">
        <v>2991</v>
      </c>
      <c r="H809" s="991" t="s">
        <v>2992</v>
      </c>
      <c r="I809" s="993">
        <v>447.74</v>
      </c>
    </row>
    <row r="810" spans="1:9" x14ac:dyDescent="0.25">
      <c r="A810" s="985" t="str">
        <f>Inek2022A3[ZPD2]</f>
        <v>ZP70.02</v>
      </c>
      <c r="B810" s="985" t="str">
        <f>Inek2022A3[OPSKode]</f>
        <v>8-800.d1</v>
      </c>
      <c r="C810" s="986">
        <f>Inek2022A3[Betrag2]</f>
        <v>895.49</v>
      </c>
      <c r="D810" s="987" t="s">
        <v>2987</v>
      </c>
      <c r="E810" s="988" t="s">
        <v>3351</v>
      </c>
      <c r="F810" s="989" t="s">
        <v>2993</v>
      </c>
      <c r="G810" s="990" t="s">
        <v>2994</v>
      </c>
      <c r="H810" s="991" t="s">
        <v>2995</v>
      </c>
      <c r="I810" s="993">
        <v>895.49</v>
      </c>
    </row>
    <row r="811" spans="1:9" x14ac:dyDescent="0.25">
      <c r="A811" s="985" t="str">
        <f>Inek2022A3[ZPD2]</f>
        <v>ZP70.03</v>
      </c>
      <c r="B811" s="985" t="str">
        <f>Inek2022A3[OPSKode]</f>
        <v>8-800.d2</v>
      </c>
      <c r="C811" s="986">
        <f>Inek2022A3[Betrag2]</f>
        <v>1343.23</v>
      </c>
      <c r="D811" s="987" t="s">
        <v>2987</v>
      </c>
      <c r="E811" s="988" t="s">
        <v>3351</v>
      </c>
      <c r="F811" s="989" t="s">
        <v>2996</v>
      </c>
      <c r="G811" s="990" t="s">
        <v>2997</v>
      </c>
      <c r="H811" s="991" t="s">
        <v>2998</v>
      </c>
      <c r="I811" s="993">
        <v>1343.23</v>
      </c>
    </row>
    <row r="812" spans="1:9" x14ac:dyDescent="0.25">
      <c r="A812" s="985" t="str">
        <f>Inek2022A3[ZPD2]</f>
        <v>ZP70.04</v>
      </c>
      <c r="B812" s="985" t="str">
        <f>Inek2022A3[OPSKode]</f>
        <v>8-800.d3</v>
      </c>
      <c r="C812" s="986">
        <f>Inek2022A3[Betrag2]</f>
        <v>1790.97</v>
      </c>
      <c r="D812" s="987" t="s">
        <v>2987</v>
      </c>
      <c r="E812" s="988" t="s">
        <v>3351</v>
      </c>
      <c r="F812" s="989" t="s">
        <v>2999</v>
      </c>
      <c r="G812" s="990" t="s">
        <v>3000</v>
      </c>
      <c r="H812" s="991" t="s">
        <v>3001</v>
      </c>
      <c r="I812" s="993">
        <v>1790.97</v>
      </c>
    </row>
    <row r="813" spans="1:9" x14ac:dyDescent="0.25">
      <c r="A813" s="985" t="str">
        <f>Inek2022A3[ZPD2]</f>
        <v>ZP70.05</v>
      </c>
      <c r="B813" s="985" t="str">
        <f>Inek2022A3[OPSKode]</f>
        <v>8-800.d4</v>
      </c>
      <c r="C813" s="986">
        <f>Inek2022A3[Betrag2]</f>
        <v>2238.7199999999998</v>
      </c>
      <c r="D813" s="987" t="s">
        <v>2987</v>
      </c>
      <c r="E813" s="988" t="s">
        <v>3351</v>
      </c>
      <c r="F813" s="989" t="s">
        <v>3002</v>
      </c>
      <c r="G813" s="990" t="s">
        <v>3003</v>
      </c>
      <c r="H813" s="991" t="s">
        <v>3004</v>
      </c>
      <c r="I813" s="993">
        <v>2238.7199999999998</v>
      </c>
    </row>
    <row r="814" spans="1:9" x14ac:dyDescent="0.25">
      <c r="A814" s="985" t="str">
        <f>Inek2022A3[ZPD2]</f>
        <v>ZP70.06</v>
      </c>
      <c r="B814" s="985" t="str">
        <f>Inek2022A3[OPSKode]</f>
        <v>8-800.d5</v>
      </c>
      <c r="C814" s="986">
        <f>Inek2022A3[Betrag2]</f>
        <v>2910.33</v>
      </c>
      <c r="D814" s="987" t="s">
        <v>2987</v>
      </c>
      <c r="E814" s="988" t="s">
        <v>3351</v>
      </c>
      <c r="F814" s="989" t="s">
        <v>3005</v>
      </c>
      <c r="G814" s="990" t="s">
        <v>3006</v>
      </c>
      <c r="H814" s="991" t="s">
        <v>3007</v>
      </c>
      <c r="I814" s="993">
        <v>2910.33</v>
      </c>
    </row>
    <row r="815" spans="1:9" x14ac:dyDescent="0.25">
      <c r="A815" s="985" t="str">
        <f>Inek2022A3[ZPD2]</f>
        <v>ZP70.07</v>
      </c>
      <c r="B815" s="985" t="str">
        <f>Inek2022A3[OPSKode]</f>
        <v>8-800.d6</v>
      </c>
      <c r="C815" s="986">
        <f>Inek2022A3[Betrag2]</f>
        <v>3805.82</v>
      </c>
      <c r="D815" s="987" t="s">
        <v>2987</v>
      </c>
      <c r="E815" s="988" t="s">
        <v>3351</v>
      </c>
      <c r="F815" s="989" t="s">
        <v>3008</v>
      </c>
      <c r="G815" s="990" t="s">
        <v>3009</v>
      </c>
      <c r="H815" s="991" t="s">
        <v>3010</v>
      </c>
      <c r="I815" s="993">
        <v>3805.82</v>
      </c>
    </row>
    <row r="816" spans="1:9" x14ac:dyDescent="0.25">
      <c r="A816" s="985" t="str">
        <f>Inek2022A3[ZPD2]</f>
        <v>ZP70.08</v>
      </c>
      <c r="B816" s="985" t="str">
        <f>Inek2022A3[OPSKode]</f>
        <v>8-800.d7</v>
      </c>
      <c r="C816" s="986">
        <f>Inek2022A3[Betrag2]</f>
        <v>4701.3</v>
      </c>
      <c r="D816" s="987" t="s">
        <v>2987</v>
      </c>
      <c r="E816" s="988" t="s">
        <v>3351</v>
      </c>
      <c r="F816" s="989" t="s">
        <v>3011</v>
      </c>
      <c r="G816" s="990" t="s">
        <v>3012</v>
      </c>
      <c r="H816" s="991" t="s">
        <v>3013</v>
      </c>
      <c r="I816" s="993">
        <v>4701.3</v>
      </c>
    </row>
    <row r="817" spans="1:9" x14ac:dyDescent="0.25">
      <c r="A817" s="985" t="str">
        <f>Inek2022A3[ZPD2]</f>
        <v>ZP70.09</v>
      </c>
      <c r="B817" s="985" t="str">
        <f>Inek2022A3[OPSKode]</f>
        <v>8-800.d8</v>
      </c>
      <c r="C817" s="986">
        <f>Inek2022A3[Betrag2]</f>
        <v>5596.79</v>
      </c>
      <c r="D817" s="987" t="s">
        <v>2987</v>
      </c>
      <c r="E817" s="988" t="s">
        <v>3351</v>
      </c>
      <c r="F817" s="989" t="s">
        <v>3014</v>
      </c>
      <c r="G817" s="990" t="s">
        <v>3015</v>
      </c>
      <c r="H817" s="991" t="s">
        <v>3016</v>
      </c>
      <c r="I817" s="993">
        <v>5596.79</v>
      </c>
    </row>
    <row r="818" spans="1:9" x14ac:dyDescent="0.25">
      <c r="A818" s="985" t="str">
        <f>Inek2022A3[ZPD2]</f>
        <v>ZP70.10</v>
      </c>
      <c r="B818" s="985" t="str">
        <f>Inek2022A3[OPSKode]</f>
        <v>8-800.d9</v>
      </c>
      <c r="C818" s="986">
        <f>Inek2022A3[Betrag2]</f>
        <v>6492.27</v>
      </c>
      <c r="D818" s="987" t="s">
        <v>2987</v>
      </c>
      <c r="E818" s="988" t="s">
        <v>3351</v>
      </c>
      <c r="F818" s="989" t="s">
        <v>3017</v>
      </c>
      <c r="G818" s="990" t="s">
        <v>3018</v>
      </c>
      <c r="H818" s="991" t="s">
        <v>3019</v>
      </c>
      <c r="I818" s="993">
        <v>6492.27</v>
      </c>
    </row>
    <row r="819" spans="1:9" x14ac:dyDescent="0.25">
      <c r="A819" s="985" t="str">
        <f>Inek2022A3[ZPD2]</f>
        <v>ZP70.11</v>
      </c>
      <c r="B819" s="985" t="str">
        <f>Inek2022A3[OPSKode]</f>
        <v>8-800.da</v>
      </c>
      <c r="C819" s="986">
        <f>Inek2022A3[Betrag2]</f>
        <v>7387.76</v>
      </c>
      <c r="D819" s="987" t="s">
        <v>2987</v>
      </c>
      <c r="E819" s="988" t="s">
        <v>3351</v>
      </c>
      <c r="F819" s="989" t="s">
        <v>3020</v>
      </c>
      <c r="G819" s="990" t="s">
        <v>3021</v>
      </c>
      <c r="H819" s="991" t="s">
        <v>3022</v>
      </c>
      <c r="I819" s="993">
        <v>7387.76</v>
      </c>
    </row>
    <row r="820" spans="1:9" x14ac:dyDescent="0.25">
      <c r="A820" s="985" t="str">
        <f>Inek2022A3[ZPD2]</f>
        <v>ZP70.12</v>
      </c>
      <c r="B820" s="985" t="str">
        <f>Inek2022A3[OPSKode]</f>
        <v>8-800.db</v>
      </c>
      <c r="C820" s="986">
        <f>Inek2022A3[Betrag2]</f>
        <v>8283.25</v>
      </c>
      <c r="D820" s="987" t="s">
        <v>2987</v>
      </c>
      <c r="E820" s="988" t="s">
        <v>3351</v>
      </c>
      <c r="F820" s="989" t="s">
        <v>3023</v>
      </c>
      <c r="G820" s="990" t="s">
        <v>3024</v>
      </c>
      <c r="H820" s="991" t="s">
        <v>3025</v>
      </c>
      <c r="I820" s="993">
        <v>8283.25</v>
      </c>
    </row>
    <row r="821" spans="1:9" x14ac:dyDescent="0.25">
      <c r="A821" s="985" t="str">
        <f>Inek2022A3[ZPD2]</f>
        <v>ZP70.13</v>
      </c>
      <c r="B821" s="985" t="str">
        <f>Inek2022A3[OPSKode]</f>
        <v>8-800.dc</v>
      </c>
      <c r="C821" s="986">
        <f>Inek2022A3[Betrag2]</f>
        <v>9402.6</v>
      </c>
      <c r="D821" s="987" t="s">
        <v>2987</v>
      </c>
      <c r="E821" s="988" t="s">
        <v>3351</v>
      </c>
      <c r="F821" s="989" t="s">
        <v>3026</v>
      </c>
      <c r="G821" s="990" t="s">
        <v>3027</v>
      </c>
      <c r="H821" s="991" t="s">
        <v>3028</v>
      </c>
      <c r="I821" s="993">
        <v>9402.6</v>
      </c>
    </row>
    <row r="822" spans="1:9" x14ac:dyDescent="0.25">
      <c r="A822" s="985" t="str">
        <f>Inek2022A3[ZPD2]</f>
        <v>ZP70.14</v>
      </c>
      <c r="B822" s="985" t="str">
        <f>Inek2022A3[OPSKode]</f>
        <v>8-800.dd</v>
      </c>
      <c r="C822" s="986">
        <f>Inek2022A3[Betrag2]</f>
        <v>11193.58</v>
      </c>
      <c r="D822" s="987" t="s">
        <v>2987</v>
      </c>
      <c r="E822" s="988" t="s">
        <v>3351</v>
      </c>
      <c r="F822" s="989" t="s">
        <v>3029</v>
      </c>
      <c r="G822" s="990" t="s">
        <v>3030</v>
      </c>
      <c r="H822" s="991" t="s">
        <v>3031</v>
      </c>
      <c r="I822" s="993">
        <v>11193.58</v>
      </c>
    </row>
    <row r="823" spans="1:9" x14ac:dyDescent="0.25">
      <c r="A823" s="985" t="str">
        <f>Inek2022A3[ZPD2]</f>
        <v>ZP70.15</v>
      </c>
      <c r="B823" s="985" t="str">
        <f>Inek2022A3[OPSKode]</f>
        <v>8-800.de</v>
      </c>
      <c r="C823" s="986">
        <f>Inek2022A3[Betrag2]</f>
        <v>12984.55</v>
      </c>
      <c r="D823" s="987" t="s">
        <v>2987</v>
      </c>
      <c r="E823" s="988" t="s">
        <v>3351</v>
      </c>
      <c r="F823" s="989" t="s">
        <v>3032</v>
      </c>
      <c r="G823" s="990" t="s">
        <v>3033</v>
      </c>
      <c r="H823" s="991" t="s">
        <v>3034</v>
      </c>
      <c r="I823" s="993">
        <v>12984.55</v>
      </c>
    </row>
    <row r="824" spans="1:9" x14ac:dyDescent="0.25">
      <c r="A824" s="985" t="str">
        <f>Inek2022A3[ZPD2]</f>
        <v>ZP70.16</v>
      </c>
      <c r="B824" s="985" t="str">
        <f>Inek2022A3[OPSKode]</f>
        <v>8-800.df</v>
      </c>
      <c r="C824" s="986">
        <f>Inek2022A3[Betrag2]</f>
        <v>14775.52</v>
      </c>
      <c r="D824" s="987" t="s">
        <v>2987</v>
      </c>
      <c r="E824" s="988" t="s">
        <v>3351</v>
      </c>
      <c r="F824" s="989" t="s">
        <v>3035</v>
      </c>
      <c r="G824" s="990" t="s">
        <v>3036</v>
      </c>
      <c r="H824" s="991" t="s">
        <v>3037</v>
      </c>
      <c r="I824" s="993">
        <v>14775.52</v>
      </c>
    </row>
    <row r="825" spans="1:9" x14ac:dyDescent="0.25">
      <c r="A825" s="985" t="str">
        <f>Inek2022A3[ZPD2]</f>
        <v>ZP70.17</v>
      </c>
      <c r="B825" s="985" t="str">
        <f>Inek2022A3[OPSKode]</f>
        <v>8-800.dg</v>
      </c>
      <c r="C825" s="986">
        <f>Inek2022A3[Betrag2]</f>
        <v>16566.490000000002</v>
      </c>
      <c r="D825" s="987" t="s">
        <v>2987</v>
      </c>
      <c r="E825" s="988" t="s">
        <v>3351</v>
      </c>
      <c r="F825" s="989" t="s">
        <v>3038</v>
      </c>
      <c r="G825" s="990" t="s">
        <v>3039</v>
      </c>
      <c r="H825" s="991" t="s">
        <v>3040</v>
      </c>
      <c r="I825" s="993">
        <v>16566.490000000002</v>
      </c>
    </row>
    <row r="826" spans="1:9" x14ac:dyDescent="0.25">
      <c r="A826" s="985" t="str">
        <f>Inek2022A3[ZPD2]</f>
        <v>ZP70.18</v>
      </c>
      <c r="B826" s="985" t="str">
        <f>Inek2022A3[OPSKode]</f>
        <v>8-800.dh</v>
      </c>
      <c r="C826" s="986">
        <f>Inek2022A3[Betrag2]</f>
        <v>18581.330000000002</v>
      </c>
      <c r="D826" s="987" t="s">
        <v>2987</v>
      </c>
      <c r="E826" s="988" t="s">
        <v>3351</v>
      </c>
      <c r="F826" s="989" t="s">
        <v>3041</v>
      </c>
      <c r="G826" s="990" t="s">
        <v>3042</v>
      </c>
      <c r="H826" s="991" t="s">
        <v>3043</v>
      </c>
      <c r="I826" s="993">
        <v>18581.330000000002</v>
      </c>
    </row>
    <row r="827" spans="1:9" x14ac:dyDescent="0.25">
      <c r="A827" s="985" t="str">
        <f>Inek2022A3[ZPD2]</f>
        <v>ZP70.19</v>
      </c>
      <c r="B827" s="985" t="str">
        <f>Inek2022A3[OPSKode]</f>
        <v>8-800.dj</v>
      </c>
      <c r="C827" s="986">
        <f>Inek2022A3[Betrag2]</f>
        <v>21267.79</v>
      </c>
      <c r="D827" s="987" t="s">
        <v>2987</v>
      </c>
      <c r="E827" s="988" t="s">
        <v>3351</v>
      </c>
      <c r="F827" s="989" t="s">
        <v>3044</v>
      </c>
      <c r="G827" s="990" t="s">
        <v>3045</v>
      </c>
      <c r="H827" s="991" t="s">
        <v>3046</v>
      </c>
      <c r="I827" s="993">
        <v>21267.79</v>
      </c>
    </row>
    <row r="828" spans="1:9" x14ac:dyDescent="0.25">
      <c r="A828" s="985" t="str">
        <f>Inek2022A3[ZPD2]</f>
        <v>ZP70.20</v>
      </c>
      <c r="B828" s="985" t="str">
        <f>Inek2022A3[OPSKode]</f>
        <v>8-800.dk</v>
      </c>
      <c r="C828" s="986">
        <f>Inek2022A3[Betrag2]</f>
        <v>23954.25</v>
      </c>
      <c r="D828" s="987" t="s">
        <v>2987</v>
      </c>
      <c r="E828" s="988" t="s">
        <v>3351</v>
      </c>
      <c r="F828" s="989" t="s">
        <v>3047</v>
      </c>
      <c r="G828" s="990" t="s">
        <v>3048</v>
      </c>
      <c r="H828" s="991" t="s">
        <v>3049</v>
      </c>
      <c r="I828" s="993">
        <v>23954.25</v>
      </c>
    </row>
    <row r="829" spans="1:9" x14ac:dyDescent="0.25">
      <c r="A829" s="985" t="str">
        <f>Inek2022A3[ZPD2]</f>
        <v>ZP70.21</v>
      </c>
      <c r="B829" s="985" t="str">
        <f>Inek2022A3[OPSKode]</f>
        <v>8-800.dm</v>
      </c>
      <c r="C829" s="986">
        <f>Inek2022A3[Betrag2]</f>
        <v>26640.71</v>
      </c>
      <c r="D829" s="987" t="s">
        <v>2987</v>
      </c>
      <c r="E829" s="988" t="s">
        <v>3351</v>
      </c>
      <c r="F829" s="989" t="s">
        <v>3050</v>
      </c>
      <c r="G829" s="990" t="s">
        <v>3051</v>
      </c>
      <c r="H829" s="991" t="s">
        <v>3052</v>
      </c>
      <c r="I829" s="993">
        <v>26640.71</v>
      </c>
    </row>
    <row r="830" spans="1:9" x14ac:dyDescent="0.25">
      <c r="A830" s="985" t="str">
        <f>Inek2022A3[ZPD2]</f>
        <v>ZP70.22</v>
      </c>
      <c r="B830" s="985" t="str">
        <f>Inek2022A3[OPSKode]</f>
        <v>8-800.dn</v>
      </c>
      <c r="C830" s="986">
        <f>Inek2022A3[Betrag2]</f>
        <v>29327.17</v>
      </c>
      <c r="D830" s="987" t="s">
        <v>2987</v>
      </c>
      <c r="E830" s="988" t="s">
        <v>3351</v>
      </c>
      <c r="F830" s="989" t="s">
        <v>3053</v>
      </c>
      <c r="G830" s="990" t="s">
        <v>3054</v>
      </c>
      <c r="H830" s="991" t="s">
        <v>3055</v>
      </c>
      <c r="I830" s="993">
        <v>29327.17</v>
      </c>
    </row>
    <row r="831" spans="1:9" x14ac:dyDescent="0.25">
      <c r="A831" s="985" t="str">
        <f>Inek2022A3[ZPD2]</f>
        <v>ZP70.23</v>
      </c>
      <c r="B831" s="985" t="str">
        <f>Inek2022A3[OPSKode]</f>
        <v>8-800.dp</v>
      </c>
      <c r="C831" s="986">
        <f>Inek2022A3[Betrag2]</f>
        <v>32237.5</v>
      </c>
      <c r="D831" s="987" t="s">
        <v>2987</v>
      </c>
      <c r="E831" s="988" t="s">
        <v>3351</v>
      </c>
      <c r="F831" s="989" t="s">
        <v>3056</v>
      </c>
      <c r="G831" s="990" t="s">
        <v>3057</v>
      </c>
      <c r="H831" s="991" t="s">
        <v>3058</v>
      </c>
      <c r="I831" s="993">
        <v>32237.5</v>
      </c>
    </row>
    <row r="832" spans="1:9" x14ac:dyDescent="0.25">
      <c r="A832" s="985" t="str">
        <f>Inek2022A3[ZPD2]</f>
        <v>ZP70.24</v>
      </c>
      <c r="B832" s="985" t="str">
        <f>Inek2022A3[OPSKode]</f>
        <v>8-800.dq</v>
      </c>
      <c r="C832" s="986">
        <f>Inek2022A3[Betrag2]</f>
        <v>35819.440000000002</v>
      </c>
      <c r="D832" s="987" t="s">
        <v>2987</v>
      </c>
      <c r="E832" s="988" t="s">
        <v>3351</v>
      </c>
      <c r="F832" s="989" t="s">
        <v>3059</v>
      </c>
      <c r="G832" s="990" t="s">
        <v>3060</v>
      </c>
      <c r="H832" s="991" t="s">
        <v>3061</v>
      </c>
      <c r="I832" s="993">
        <v>35819.440000000002</v>
      </c>
    </row>
    <row r="833" spans="1:9" x14ac:dyDescent="0.25">
      <c r="A833" s="985" t="str">
        <f>Inek2022A3[ZPD2]</f>
        <v>ZP70.25</v>
      </c>
      <c r="B833" s="985" t="str">
        <f>Inek2022A3[OPSKode]</f>
        <v>8-800.dr</v>
      </c>
      <c r="C833" s="986">
        <f>Inek2022A3[Betrag2]</f>
        <v>39401.379999999997</v>
      </c>
      <c r="D833" s="987" t="s">
        <v>2987</v>
      </c>
      <c r="E833" s="988" t="s">
        <v>3351</v>
      </c>
      <c r="F833" s="989" t="s">
        <v>3062</v>
      </c>
      <c r="G833" s="990" t="s">
        <v>3063</v>
      </c>
      <c r="H833" s="991" t="s">
        <v>3064</v>
      </c>
      <c r="I833" s="993">
        <v>39401.379999999997</v>
      </c>
    </row>
    <row r="834" spans="1:9" x14ac:dyDescent="0.25">
      <c r="A834" s="985" t="str">
        <f>Inek2022A3[ZPD2]</f>
        <v>ZP70.26</v>
      </c>
      <c r="B834" s="985" t="str">
        <f>Inek2022A3[OPSKode]</f>
        <v>8-800.ds</v>
      </c>
      <c r="C834" s="986">
        <f>Inek2022A3[Betrag2]</f>
        <v>42983.33</v>
      </c>
      <c r="D834" s="987" t="s">
        <v>2987</v>
      </c>
      <c r="E834" s="988" t="s">
        <v>3351</v>
      </c>
      <c r="F834" s="989" t="s">
        <v>3065</v>
      </c>
      <c r="G834" s="990" t="s">
        <v>3066</v>
      </c>
      <c r="H834" s="991" t="s">
        <v>3067</v>
      </c>
      <c r="I834" s="993">
        <v>42983.33</v>
      </c>
    </row>
    <row r="835" spans="1:9" x14ac:dyDescent="0.25">
      <c r="A835" s="985" t="str">
        <f>Inek2022A3[ZPD2]</f>
        <v>ZP70.27</v>
      </c>
      <c r="B835" s="985" t="str">
        <f>Inek2022A3[OPSKode]</f>
        <v>8-800.dt</v>
      </c>
      <c r="C835" s="986">
        <f>Inek2022A3[Betrag2]</f>
        <v>46565.27</v>
      </c>
      <c r="D835" s="987" t="s">
        <v>2987</v>
      </c>
      <c r="E835" s="988" t="s">
        <v>3351</v>
      </c>
      <c r="F835" s="989" t="s">
        <v>3068</v>
      </c>
      <c r="G835" s="990" t="s">
        <v>3069</v>
      </c>
      <c r="H835" s="991" t="s">
        <v>3070</v>
      </c>
      <c r="I835" s="993">
        <v>46565.27</v>
      </c>
    </row>
    <row r="836" spans="1:9" x14ac:dyDescent="0.25">
      <c r="A836" s="985" t="str">
        <f>Inek2022A3[ZPD2]</f>
        <v>ZP70.28</v>
      </c>
      <c r="B836" s="985" t="str">
        <f>Inek2022A3[OPSKode]</f>
        <v>8-800.du</v>
      </c>
      <c r="C836" s="986">
        <f>Inek2022A3[Betrag2]</f>
        <v>50147.22</v>
      </c>
      <c r="D836" s="987" t="s">
        <v>2987</v>
      </c>
      <c r="E836" s="988" t="s">
        <v>3351</v>
      </c>
      <c r="F836" s="989" t="s">
        <v>3071</v>
      </c>
      <c r="G836" s="990" t="s">
        <v>3072</v>
      </c>
      <c r="H836" s="991" t="s">
        <v>3073</v>
      </c>
      <c r="I836" s="993">
        <v>50147.22</v>
      </c>
    </row>
    <row r="837" spans="1:9" x14ac:dyDescent="0.25">
      <c r="A837" s="985" t="str">
        <f>Inek2022A3[ZPD2]</f>
        <v>ZP70.29</v>
      </c>
      <c r="B837" s="985" t="str">
        <f>Inek2022A3[OPSKode]</f>
        <v>8-800.dv</v>
      </c>
      <c r="C837" s="986">
        <f>Inek2022A3[Betrag2]</f>
        <v>53729.16</v>
      </c>
      <c r="D837" s="987" t="s">
        <v>2987</v>
      </c>
      <c r="E837" s="988" t="s">
        <v>3351</v>
      </c>
      <c r="F837" s="989" t="s">
        <v>3074</v>
      </c>
      <c r="G837" s="990" t="s">
        <v>3075</v>
      </c>
      <c r="H837" s="991" t="s">
        <v>3076</v>
      </c>
      <c r="I837" s="993">
        <v>53729.16</v>
      </c>
    </row>
    <row r="838" spans="1:9" x14ac:dyDescent="0.25">
      <c r="A838" s="985" t="str">
        <f>Inek2022A3[ZPD2]</f>
        <v>ZP70.30</v>
      </c>
      <c r="B838" s="985" t="str">
        <f>Inek2022A3[OPSKode]</f>
        <v>8-800.dz</v>
      </c>
      <c r="C838" s="986">
        <f>Inek2022A3[Betrag2]</f>
        <v>57311.1</v>
      </c>
      <c r="D838" s="987" t="s">
        <v>2987</v>
      </c>
      <c r="E838" s="988" t="s">
        <v>3351</v>
      </c>
      <c r="F838" s="989" t="s">
        <v>3077</v>
      </c>
      <c r="G838" s="990" t="s">
        <v>3078</v>
      </c>
      <c r="H838" s="991" t="s">
        <v>3079</v>
      </c>
      <c r="I838" s="993">
        <v>57311.1</v>
      </c>
    </row>
    <row r="839" spans="1:9" x14ac:dyDescent="0.25">
      <c r="A839" s="985" t="str">
        <f>Inek2022A3[ZPD2]</f>
        <v>ZP70.31</v>
      </c>
      <c r="B839" s="985" t="str">
        <f>Inek2022A3[OPSKode]</f>
        <v>8-800.j0</v>
      </c>
      <c r="C839" s="986">
        <f>Inek2022A3[Betrag2]</f>
        <v>61340.79</v>
      </c>
      <c r="D839" s="987" t="s">
        <v>2987</v>
      </c>
      <c r="E839" s="988" t="s">
        <v>3351</v>
      </c>
      <c r="F839" s="989" t="s">
        <v>3080</v>
      </c>
      <c r="G839" s="990" t="s">
        <v>3081</v>
      </c>
      <c r="H839" s="991" t="s">
        <v>3082</v>
      </c>
      <c r="I839" s="993">
        <v>61340.79</v>
      </c>
    </row>
    <row r="840" spans="1:9" x14ac:dyDescent="0.25">
      <c r="A840" s="985" t="str">
        <f>Inek2022A3[ZPD2]</f>
        <v>ZP70.32</v>
      </c>
      <c r="B840" s="985" t="str">
        <f>Inek2022A3[OPSKode]</f>
        <v>8-800.j1</v>
      </c>
      <c r="C840" s="986">
        <f>Inek2022A3[Betrag2]</f>
        <v>66713.710000000006</v>
      </c>
      <c r="D840" s="987" t="s">
        <v>2987</v>
      </c>
      <c r="E840" s="988" t="s">
        <v>3351</v>
      </c>
      <c r="F840" s="989" t="s">
        <v>3083</v>
      </c>
      <c r="G840" s="990" t="s">
        <v>3084</v>
      </c>
      <c r="H840" s="991" t="s">
        <v>3085</v>
      </c>
      <c r="I840" s="993">
        <v>66713.710000000006</v>
      </c>
    </row>
    <row r="841" spans="1:9" x14ac:dyDescent="0.25">
      <c r="A841" s="985" t="str">
        <f>Inek2022A3[ZPD2]</f>
        <v>ZP70.33</v>
      </c>
      <c r="B841" s="985" t="str">
        <f>Inek2022A3[OPSKode]</f>
        <v>8-800.j2</v>
      </c>
      <c r="C841" s="986">
        <f>Inek2022A3[Betrag2]</f>
        <v>72086.62</v>
      </c>
      <c r="D841" s="987" t="s">
        <v>2987</v>
      </c>
      <c r="E841" s="988" t="s">
        <v>3351</v>
      </c>
      <c r="F841" s="989" t="s">
        <v>3086</v>
      </c>
      <c r="G841" s="990" t="s">
        <v>3087</v>
      </c>
      <c r="H841" s="991" t="s">
        <v>3088</v>
      </c>
      <c r="I841" s="993">
        <v>72086.62</v>
      </c>
    </row>
    <row r="842" spans="1:9" x14ac:dyDescent="0.25">
      <c r="A842" s="985" t="str">
        <f>Inek2022A3[ZPD2]</f>
        <v>ZP70.34</v>
      </c>
      <c r="B842" s="985" t="str">
        <f>Inek2022A3[OPSKode]</f>
        <v>8-800.j3</v>
      </c>
      <c r="C842" s="986">
        <f>Inek2022A3[Betrag2]</f>
        <v>77459.539999999994</v>
      </c>
      <c r="D842" s="987" t="s">
        <v>2987</v>
      </c>
      <c r="E842" s="988" t="s">
        <v>3351</v>
      </c>
      <c r="F842" s="989" t="s">
        <v>3089</v>
      </c>
      <c r="G842" s="990" t="s">
        <v>3090</v>
      </c>
      <c r="H842" s="991" t="s">
        <v>3091</v>
      </c>
      <c r="I842" s="993">
        <v>77459.539999999994</v>
      </c>
    </row>
    <row r="843" spans="1:9" x14ac:dyDescent="0.25">
      <c r="A843" s="985" t="str">
        <f>Inek2022A3[ZPD2]</f>
        <v>ZP70.35</v>
      </c>
      <c r="B843" s="985" t="str">
        <f>Inek2022A3[OPSKode]</f>
        <v>8-800.j4</v>
      </c>
      <c r="C843" s="986">
        <f>Inek2022A3[Betrag2]</f>
        <v>82832.460000000006</v>
      </c>
      <c r="D843" s="987" t="s">
        <v>2987</v>
      </c>
      <c r="E843" s="988" t="s">
        <v>3351</v>
      </c>
      <c r="F843" s="989" t="s">
        <v>3092</v>
      </c>
      <c r="G843" s="990" t="s">
        <v>3093</v>
      </c>
      <c r="H843" s="991" t="s">
        <v>3094</v>
      </c>
      <c r="I843" s="993">
        <v>82832.460000000006</v>
      </c>
    </row>
    <row r="844" spans="1:9" x14ac:dyDescent="0.25">
      <c r="A844" s="985" t="str">
        <f>Inek2022A3[ZPD2]</f>
        <v>ZP70.36</v>
      </c>
      <c r="B844" s="985" t="str">
        <f>Inek2022A3[OPSKode]</f>
        <v>8-800.j5</v>
      </c>
      <c r="C844" s="986">
        <f>Inek2022A3[Betrag2]</f>
        <v>88653.11</v>
      </c>
      <c r="D844" s="987" t="s">
        <v>2987</v>
      </c>
      <c r="E844" s="988" t="s">
        <v>3351</v>
      </c>
      <c r="F844" s="989" t="s">
        <v>3095</v>
      </c>
      <c r="G844" s="990" t="s">
        <v>3096</v>
      </c>
      <c r="H844" s="991" t="s">
        <v>3097</v>
      </c>
      <c r="I844" s="993">
        <v>88653.11</v>
      </c>
    </row>
    <row r="845" spans="1:9" x14ac:dyDescent="0.25">
      <c r="A845" s="985" t="str">
        <f>Inek2022A3[ZPD2]</f>
        <v>ZP70.37</v>
      </c>
      <c r="B845" s="985" t="str">
        <f>Inek2022A3[OPSKode]</f>
        <v>8-800.j6</v>
      </c>
      <c r="C845" s="986">
        <f>Inek2022A3[Betrag2]</f>
        <v>95817</v>
      </c>
      <c r="D845" s="987" t="s">
        <v>2987</v>
      </c>
      <c r="E845" s="988" t="s">
        <v>3351</v>
      </c>
      <c r="F845" s="989" t="s">
        <v>3098</v>
      </c>
      <c r="G845" s="990" t="s">
        <v>3099</v>
      </c>
      <c r="H845" s="991" t="s">
        <v>3100</v>
      </c>
      <c r="I845" s="993">
        <v>95817</v>
      </c>
    </row>
    <row r="846" spans="1:9" x14ac:dyDescent="0.25">
      <c r="A846" s="985" t="str">
        <f>Inek2022A3[ZPD2]</f>
        <v>ZP70.38</v>
      </c>
      <c r="B846" s="985" t="str">
        <f>Inek2022A3[OPSKode]</f>
        <v>8-800.j7</v>
      </c>
      <c r="C846" s="986">
        <f>Inek2022A3[Betrag2]</f>
        <v>102980.89</v>
      </c>
      <c r="D846" s="987" t="s">
        <v>2987</v>
      </c>
      <c r="E846" s="988" t="s">
        <v>3351</v>
      </c>
      <c r="F846" s="989" t="s">
        <v>3101</v>
      </c>
      <c r="G846" s="990" t="s">
        <v>3102</v>
      </c>
      <c r="H846" s="991" t="s">
        <v>3103</v>
      </c>
      <c r="I846" s="993">
        <v>102980.89</v>
      </c>
    </row>
    <row r="847" spans="1:9" x14ac:dyDescent="0.25">
      <c r="A847" s="985" t="str">
        <f>Inek2022A3[ZPD2]</f>
        <v>ZP70.39</v>
      </c>
      <c r="B847" s="985" t="str">
        <f>Inek2022A3[OPSKode]</f>
        <v>8-800.j8</v>
      </c>
      <c r="C847" s="986">
        <f>Inek2022A3[Betrag2]</f>
        <v>110144.78</v>
      </c>
      <c r="D847" s="987" t="s">
        <v>2987</v>
      </c>
      <c r="E847" s="988" t="s">
        <v>3351</v>
      </c>
      <c r="F847" s="989" t="s">
        <v>3104</v>
      </c>
      <c r="G847" s="990" t="s">
        <v>3105</v>
      </c>
      <c r="H847" s="991" t="s">
        <v>3106</v>
      </c>
      <c r="I847" s="993">
        <v>110144.78</v>
      </c>
    </row>
    <row r="848" spans="1:9" x14ac:dyDescent="0.25">
      <c r="A848" s="985" t="str">
        <f>Inek2022A3[ZPD2]</f>
        <v>ZP70.40</v>
      </c>
      <c r="B848" s="985" t="str">
        <f>Inek2022A3[OPSKode]</f>
        <v>8-800.j9</v>
      </c>
      <c r="C848" s="986">
        <f>Inek2022A3[Betrag2]</f>
        <v>117308.67</v>
      </c>
      <c r="D848" s="987" t="s">
        <v>2987</v>
      </c>
      <c r="E848" s="988" t="s">
        <v>3351</v>
      </c>
      <c r="F848" s="989" t="s">
        <v>3107</v>
      </c>
      <c r="G848" s="990" t="s">
        <v>3108</v>
      </c>
      <c r="H848" s="991" t="s">
        <v>3109</v>
      </c>
      <c r="I848" s="993">
        <v>117308.67</v>
      </c>
    </row>
    <row r="849" spans="1:9" x14ac:dyDescent="0.25">
      <c r="A849" s="985" t="str">
        <f>Inek2022A3[ZPD2]</f>
        <v>ZP70.41</v>
      </c>
      <c r="B849" s="985" t="str">
        <f>Inek2022A3[OPSKode]</f>
        <v>8-800.ja</v>
      </c>
      <c r="C849" s="986">
        <f>Inek2022A3[Betrag2]</f>
        <v>124920.3</v>
      </c>
      <c r="D849" s="987" t="s">
        <v>2987</v>
      </c>
      <c r="E849" s="988" t="s">
        <v>3351</v>
      </c>
      <c r="F849" s="989" t="s">
        <v>3110</v>
      </c>
      <c r="G849" s="990" t="s">
        <v>3111</v>
      </c>
      <c r="H849" s="991" t="s">
        <v>3112</v>
      </c>
      <c r="I849" s="993">
        <v>124920.3</v>
      </c>
    </row>
    <row r="850" spans="1:9" x14ac:dyDescent="0.25">
      <c r="A850" s="985" t="str">
        <f>Inek2022A3[ZPD2]</f>
        <v>ZP70.42</v>
      </c>
      <c r="B850" s="985" t="str">
        <f>Inek2022A3[OPSKode]</f>
        <v>8-800.jb</v>
      </c>
      <c r="C850" s="986">
        <f>Inek2022A3[Betrag2]</f>
        <v>133875.16</v>
      </c>
      <c r="D850" s="987" t="s">
        <v>2987</v>
      </c>
      <c r="E850" s="988" t="s">
        <v>3351</v>
      </c>
      <c r="F850" s="989" t="s">
        <v>3113</v>
      </c>
      <c r="G850" s="990" t="s">
        <v>3114</v>
      </c>
      <c r="H850" s="991" t="s">
        <v>3115</v>
      </c>
      <c r="I850" s="993">
        <v>133875.16</v>
      </c>
    </row>
    <row r="851" spans="1:9" x14ac:dyDescent="0.25">
      <c r="A851" s="985" t="str">
        <f>Inek2022A3[ZPD2]</f>
        <v>ZP70.43</v>
      </c>
      <c r="B851" s="985" t="str">
        <f>Inek2022A3[OPSKode]</f>
        <v>8-800.jc</v>
      </c>
      <c r="C851" s="986">
        <f>Inek2022A3[Betrag2]</f>
        <v>142830.01999999999</v>
      </c>
      <c r="D851" s="987" t="s">
        <v>2987</v>
      </c>
      <c r="E851" s="988" t="s">
        <v>3351</v>
      </c>
      <c r="F851" s="989" t="s">
        <v>3116</v>
      </c>
      <c r="G851" s="990" t="s">
        <v>3117</v>
      </c>
      <c r="H851" s="991" t="s">
        <v>3118</v>
      </c>
      <c r="I851" s="993">
        <v>142830.01999999999</v>
      </c>
    </row>
    <row r="852" spans="1:9" x14ac:dyDescent="0.25">
      <c r="A852" s="985" t="str">
        <f>Inek2022A3[ZPD2]</f>
        <v>ZP70.44</v>
      </c>
      <c r="B852" s="985" t="str">
        <f>Inek2022A3[OPSKode]</f>
        <v>8-800.jd</v>
      </c>
      <c r="C852" s="986">
        <f>Inek2022A3[Betrag2]</f>
        <v>151784.88</v>
      </c>
      <c r="D852" s="987" t="s">
        <v>2987</v>
      </c>
      <c r="E852" s="988" t="s">
        <v>3351</v>
      </c>
      <c r="F852" s="989" t="s">
        <v>3119</v>
      </c>
      <c r="G852" s="990" t="s">
        <v>3120</v>
      </c>
      <c r="H852" s="991" t="s">
        <v>3121</v>
      </c>
      <c r="I852" s="993">
        <v>151784.88</v>
      </c>
    </row>
    <row r="853" spans="1:9" x14ac:dyDescent="0.25">
      <c r="A853" s="985" t="str">
        <f>Inek2022A3[ZPD2]</f>
        <v>ZP70.45</v>
      </c>
      <c r="B853" s="985" t="str">
        <f>Inek2022A3[OPSKode]</f>
        <v>8-800.je</v>
      </c>
      <c r="C853" s="986">
        <f>Inek2022A3[Betrag2]</f>
        <v>160739.74</v>
      </c>
      <c r="D853" s="987" t="s">
        <v>2987</v>
      </c>
      <c r="E853" s="988" t="s">
        <v>3351</v>
      </c>
      <c r="F853" s="989" t="s">
        <v>3122</v>
      </c>
      <c r="G853" s="990" t="s">
        <v>3123</v>
      </c>
      <c r="H853" s="991" t="s">
        <v>3124</v>
      </c>
      <c r="I853" s="993">
        <v>160739.74</v>
      </c>
    </row>
    <row r="854" spans="1:9" x14ac:dyDescent="0.25">
      <c r="A854" s="985" t="str">
        <f>Inek2022A3[ZPD2]</f>
        <v>ZP70.46</v>
      </c>
      <c r="B854" s="985" t="str">
        <f>Inek2022A3[OPSKode]</f>
        <v>8-800.jf</v>
      </c>
      <c r="C854" s="986">
        <f>Inek2022A3[Betrag2]</f>
        <v>169694.6</v>
      </c>
      <c r="D854" s="987" t="s">
        <v>2987</v>
      </c>
      <c r="E854" s="988" t="s">
        <v>3351</v>
      </c>
      <c r="F854" s="989" t="s">
        <v>3125</v>
      </c>
      <c r="G854" s="990" t="s">
        <v>3126</v>
      </c>
      <c r="H854" s="991" t="s">
        <v>3127</v>
      </c>
      <c r="I854" s="993">
        <v>169694.6</v>
      </c>
    </row>
    <row r="855" spans="1:9" x14ac:dyDescent="0.25">
      <c r="A855" s="985"/>
      <c r="B855" s="985"/>
      <c r="C855" s="986"/>
      <c r="D855" s="987" t="s">
        <v>3128</v>
      </c>
      <c r="E855" s="988" t="s">
        <v>3129</v>
      </c>
      <c r="F855" s="989"/>
      <c r="G855" s="990"/>
      <c r="H855" s="991" t="s">
        <v>3129</v>
      </c>
      <c r="I855" s="992"/>
    </row>
    <row r="856" spans="1:9" x14ac:dyDescent="0.25">
      <c r="A856" s="985" t="str">
        <f>Inek2022A3[ZPD2]</f>
        <v>ZP73.01</v>
      </c>
      <c r="B856" s="985" t="str">
        <f>Inek2022A3[OPSKode]</f>
        <v>8-630.2</v>
      </c>
      <c r="C856" s="986">
        <f>Inek2022A3[Betrag2]</f>
        <v>394.58</v>
      </c>
      <c r="D856" s="987" t="s">
        <v>3128</v>
      </c>
      <c r="E856" s="988" t="s">
        <v>3129</v>
      </c>
      <c r="F856" s="989" t="s">
        <v>3130</v>
      </c>
      <c r="G856" s="990" t="s">
        <v>3131</v>
      </c>
      <c r="H856" s="991" t="s">
        <v>3132</v>
      </c>
      <c r="I856" s="993">
        <v>394.58</v>
      </c>
    </row>
    <row r="857" spans="1:9" x14ac:dyDescent="0.25">
      <c r="A857" s="985" t="str">
        <f>Inek2022A3[ZPD2]</f>
        <v>ZP73.02</v>
      </c>
      <c r="B857" s="985" t="str">
        <f>Inek2022A3[OPSKode]</f>
        <v>8-630.3</v>
      </c>
      <c r="C857" s="986">
        <f>Inek2022A3[Betrag2]</f>
        <v>298.23</v>
      </c>
      <c r="D857" s="987" t="s">
        <v>3128</v>
      </c>
      <c r="E857" s="988" t="s">
        <v>3129</v>
      </c>
      <c r="F857" s="989" t="s">
        <v>3133</v>
      </c>
      <c r="G857" s="990" t="s">
        <v>3134</v>
      </c>
      <c r="H857" s="991" t="s">
        <v>3135</v>
      </c>
      <c r="I857" s="993">
        <v>298.23</v>
      </c>
    </row>
    <row r="858" spans="1:9" x14ac:dyDescent="0.25">
      <c r="A858" s="985"/>
      <c r="B858" s="985"/>
      <c r="C858" s="986"/>
      <c r="D858" s="987" t="s">
        <v>3136</v>
      </c>
      <c r="E858" s="988" t="s">
        <v>3137</v>
      </c>
      <c r="F858" s="989"/>
      <c r="G858" s="990"/>
      <c r="H858" s="991" t="s">
        <v>3138</v>
      </c>
      <c r="I858" s="992"/>
    </row>
    <row r="859" spans="1:9" x14ac:dyDescent="0.25">
      <c r="A859" s="985" t="str">
        <f>Inek2022A3[ZPD2]</f>
        <v>ZP74.01</v>
      </c>
      <c r="B859" s="985" t="str">
        <f>Inek2022A3[OPSKode]</f>
        <v>6-006.j0</v>
      </c>
      <c r="C859" s="986">
        <f>Inek2022A3[Betrag2]</f>
        <v>1658.03</v>
      </c>
      <c r="D859" s="987" t="s">
        <v>3136</v>
      </c>
      <c r="E859" s="988" t="s">
        <v>3137</v>
      </c>
      <c r="F859" s="989" t="s">
        <v>3139</v>
      </c>
      <c r="G859" s="990" t="s">
        <v>3140</v>
      </c>
      <c r="H859" s="991" t="s">
        <v>1006</v>
      </c>
      <c r="I859" s="993">
        <v>1658.03</v>
      </c>
    </row>
    <row r="860" spans="1:9" x14ac:dyDescent="0.25">
      <c r="A860" s="985" t="str">
        <f>Inek2022A3[ZPD2]</f>
        <v>ZP74.02</v>
      </c>
      <c r="B860" s="985" t="str">
        <f>Inek2022A3[OPSKode]</f>
        <v>6-006.j1</v>
      </c>
      <c r="C860" s="986">
        <f>Inek2022A3[Betrag2]</f>
        <v>2368.61</v>
      </c>
      <c r="D860" s="987" t="s">
        <v>3136</v>
      </c>
      <c r="E860" s="988" t="s">
        <v>3137</v>
      </c>
      <c r="F860" s="989" t="s">
        <v>3141</v>
      </c>
      <c r="G860" s="990" t="s">
        <v>3142</v>
      </c>
      <c r="H860" s="991" t="s">
        <v>1009</v>
      </c>
      <c r="I860" s="993">
        <v>2368.61</v>
      </c>
    </row>
    <row r="861" spans="1:9" x14ac:dyDescent="0.25">
      <c r="A861" s="985" t="str">
        <f>Inek2022A3[ZPD2]</f>
        <v>ZP74.03</v>
      </c>
      <c r="B861" s="985" t="str">
        <f>Inek2022A3[OPSKode]</f>
        <v>6-006.j2</v>
      </c>
      <c r="C861" s="986">
        <f>Inek2022A3[Betrag2]</f>
        <v>3079.19</v>
      </c>
      <c r="D861" s="987" t="s">
        <v>3136</v>
      </c>
      <c r="E861" s="988" t="s">
        <v>3137</v>
      </c>
      <c r="F861" s="989" t="s">
        <v>3143</v>
      </c>
      <c r="G861" s="990" t="s">
        <v>3144</v>
      </c>
      <c r="H861" s="991" t="s">
        <v>1012</v>
      </c>
      <c r="I861" s="993">
        <v>3079.19</v>
      </c>
    </row>
    <row r="862" spans="1:9" x14ac:dyDescent="0.25">
      <c r="A862" s="985" t="str">
        <f>Inek2022A3[ZPD2]</f>
        <v>ZP74.04</v>
      </c>
      <c r="B862" s="985" t="str">
        <f>Inek2022A3[OPSKode]</f>
        <v>6-006.j3</v>
      </c>
      <c r="C862" s="986">
        <f>Inek2022A3[Betrag2]</f>
        <v>3789.78</v>
      </c>
      <c r="D862" s="987" t="s">
        <v>3136</v>
      </c>
      <c r="E862" s="988" t="s">
        <v>3137</v>
      </c>
      <c r="F862" s="989" t="s">
        <v>3145</v>
      </c>
      <c r="G862" s="990" t="s">
        <v>3146</v>
      </c>
      <c r="H862" s="991" t="s">
        <v>1015</v>
      </c>
      <c r="I862" s="993">
        <v>3789.78</v>
      </c>
    </row>
    <row r="863" spans="1:9" x14ac:dyDescent="0.25">
      <c r="A863" s="985" t="str">
        <f>Inek2022A3[ZPD2]</f>
        <v>ZP74.05</v>
      </c>
      <c r="B863" s="985" t="str">
        <f>Inek2022A3[OPSKode]</f>
        <v>6-006.j4</v>
      </c>
      <c r="C863" s="986">
        <f>Inek2022A3[Betrag2]</f>
        <v>4500.3599999999997</v>
      </c>
      <c r="D863" s="987" t="s">
        <v>3136</v>
      </c>
      <c r="E863" s="988" t="s">
        <v>3137</v>
      </c>
      <c r="F863" s="989" t="s">
        <v>3147</v>
      </c>
      <c r="G863" s="990" t="s">
        <v>3148</v>
      </c>
      <c r="H863" s="991" t="s">
        <v>1018</v>
      </c>
      <c r="I863" s="993">
        <v>4500.3599999999997</v>
      </c>
    </row>
    <row r="864" spans="1:9" x14ac:dyDescent="0.25">
      <c r="A864" s="985" t="str">
        <f>Inek2022A3[ZPD2]</f>
        <v>ZP74.06</v>
      </c>
      <c r="B864" s="985" t="str">
        <f>Inek2022A3[OPSKode]</f>
        <v>6-006.j5</v>
      </c>
      <c r="C864" s="986">
        <f>Inek2022A3[Betrag2]</f>
        <v>5204.3100000000004</v>
      </c>
      <c r="D864" s="987" t="s">
        <v>3136</v>
      </c>
      <c r="E864" s="988" t="s">
        <v>3137</v>
      </c>
      <c r="F864" s="989" t="s">
        <v>3149</v>
      </c>
      <c r="G864" s="990" t="s">
        <v>3150</v>
      </c>
      <c r="H864" s="991" t="s">
        <v>1021</v>
      </c>
      <c r="I864" s="993">
        <v>5204.3100000000004</v>
      </c>
    </row>
    <row r="865" spans="1:9" x14ac:dyDescent="0.25">
      <c r="A865" s="985" t="str">
        <f>Inek2022A3[ZPD2]</f>
        <v>ZP74.07</v>
      </c>
      <c r="B865" s="985" t="str">
        <f>Inek2022A3[OPSKode]</f>
        <v>6-006.j6</v>
      </c>
      <c r="C865" s="986">
        <f>Inek2022A3[Betrag2]</f>
        <v>5921.53</v>
      </c>
      <c r="D865" s="987" t="s">
        <v>3136</v>
      </c>
      <c r="E865" s="988" t="s">
        <v>3137</v>
      </c>
      <c r="F865" s="989" t="s">
        <v>3151</v>
      </c>
      <c r="G865" s="990" t="s">
        <v>3152</v>
      </c>
      <c r="H865" s="991" t="s">
        <v>1024</v>
      </c>
      <c r="I865" s="993">
        <v>5921.53</v>
      </c>
    </row>
    <row r="866" spans="1:9" x14ac:dyDescent="0.25">
      <c r="A866" s="985" t="str">
        <f>Inek2022A3[ZPD2]</f>
        <v>ZP74.08</v>
      </c>
      <c r="B866" s="985" t="str">
        <f>Inek2022A3[OPSKode]</f>
        <v>6-006.j7</v>
      </c>
      <c r="C866" s="986">
        <f>Inek2022A3[Betrag2]</f>
        <v>6559.39</v>
      </c>
      <c r="D866" s="987" t="s">
        <v>3136</v>
      </c>
      <c r="E866" s="988" t="s">
        <v>3137</v>
      </c>
      <c r="F866" s="989" t="s">
        <v>3153</v>
      </c>
      <c r="G866" s="990" t="s">
        <v>3154</v>
      </c>
      <c r="H866" s="991" t="s">
        <v>1027</v>
      </c>
      <c r="I866" s="993">
        <v>6559.39</v>
      </c>
    </row>
    <row r="867" spans="1:9" x14ac:dyDescent="0.25">
      <c r="A867" s="985" t="str">
        <f>Inek2022A3[ZPD2]</f>
        <v>ZP74.09</v>
      </c>
      <c r="B867" s="985" t="str">
        <f>Inek2022A3[OPSKode]</f>
        <v>6-006.j8</v>
      </c>
      <c r="C867" s="986">
        <f>Inek2022A3[Betrag2]</f>
        <v>7579.55</v>
      </c>
      <c r="D867" s="987" t="s">
        <v>3136</v>
      </c>
      <c r="E867" s="988" t="s">
        <v>3137</v>
      </c>
      <c r="F867" s="989" t="s">
        <v>3155</v>
      </c>
      <c r="G867" s="990" t="s">
        <v>3156</v>
      </c>
      <c r="H867" s="991" t="s">
        <v>3157</v>
      </c>
      <c r="I867" s="993">
        <v>7579.55</v>
      </c>
    </row>
    <row r="868" spans="1:9" x14ac:dyDescent="0.25">
      <c r="A868" s="985" t="str">
        <f>Inek2022A3[ZPD2]</f>
        <v>ZP74.10</v>
      </c>
      <c r="B868" s="985" t="str">
        <f>Inek2022A3[OPSKode]</f>
        <v>6-006.j9</v>
      </c>
      <c r="C868" s="986">
        <f>Inek2022A3[Betrag2]</f>
        <v>9000.7199999999993</v>
      </c>
      <c r="D868" s="987" t="s">
        <v>3136</v>
      </c>
      <c r="E868" s="988" t="s">
        <v>3137</v>
      </c>
      <c r="F868" s="989" t="s">
        <v>3158</v>
      </c>
      <c r="G868" s="990" t="s">
        <v>3159</v>
      </c>
      <c r="H868" s="991" t="s">
        <v>1036</v>
      </c>
      <c r="I868" s="993">
        <v>9000.7199999999993</v>
      </c>
    </row>
    <row r="869" spans="1:9" x14ac:dyDescent="0.25">
      <c r="A869" s="985" t="str">
        <f>Inek2022A3[ZPD2]</f>
        <v>ZP74.11</v>
      </c>
      <c r="B869" s="985" t="str">
        <f>Inek2022A3[OPSKode]</f>
        <v>6-006.ja</v>
      </c>
      <c r="C869" s="986">
        <f>Inek2022A3[Betrag2]</f>
        <v>10421.879999999999</v>
      </c>
      <c r="D869" s="987" t="s">
        <v>3136</v>
      </c>
      <c r="E869" s="988" t="s">
        <v>3137</v>
      </c>
      <c r="F869" s="989" t="s">
        <v>3160</v>
      </c>
      <c r="G869" s="990" t="s">
        <v>3161</v>
      </c>
      <c r="H869" s="991" t="s">
        <v>1039</v>
      </c>
      <c r="I869" s="993">
        <v>10421.879999999999</v>
      </c>
    </row>
    <row r="870" spans="1:9" x14ac:dyDescent="0.25">
      <c r="A870" s="985" t="str">
        <f>Inek2022A3[ZPD2]</f>
        <v>ZP74.12</v>
      </c>
      <c r="B870" s="985" t="str">
        <f>Inek2022A3[OPSKode]</f>
        <v>6-006.jb</v>
      </c>
      <c r="C870" s="986">
        <f>Inek2022A3[Betrag2]</f>
        <v>11843.05</v>
      </c>
      <c r="D870" s="987" t="s">
        <v>3136</v>
      </c>
      <c r="E870" s="988" t="s">
        <v>3137</v>
      </c>
      <c r="F870" s="989" t="s">
        <v>3162</v>
      </c>
      <c r="G870" s="990" t="s">
        <v>3163</v>
      </c>
      <c r="H870" s="991" t="s">
        <v>1042</v>
      </c>
      <c r="I870" s="993">
        <v>11843.05</v>
      </c>
    </row>
    <row r="871" spans="1:9" x14ac:dyDescent="0.25">
      <c r="A871" s="985" t="str">
        <f>Inek2022A3[ZPD2]</f>
        <v>ZP74.13</v>
      </c>
      <c r="B871" s="985" t="str">
        <f>Inek2022A3[OPSKode]</f>
        <v>6-006.jc</v>
      </c>
      <c r="C871" s="986">
        <f>Inek2022A3[Betrag2]</f>
        <v>13264.22</v>
      </c>
      <c r="D871" s="987" t="s">
        <v>3136</v>
      </c>
      <c r="E871" s="988" t="s">
        <v>3137</v>
      </c>
      <c r="F871" s="989" t="s">
        <v>3164</v>
      </c>
      <c r="G871" s="990" t="s">
        <v>3165</v>
      </c>
      <c r="H871" s="991" t="s">
        <v>1045</v>
      </c>
      <c r="I871" s="993">
        <v>13264.22</v>
      </c>
    </row>
    <row r="872" spans="1:9" x14ac:dyDescent="0.25">
      <c r="A872" s="985" t="str">
        <f>Inek2022A3[ZPD2]</f>
        <v>ZP74.14</v>
      </c>
      <c r="B872" s="985" t="str">
        <f>Inek2022A3[OPSKode]</f>
        <v>6-006.jd</v>
      </c>
      <c r="C872" s="986">
        <f>Inek2022A3[Betrag2]</f>
        <v>14685.38</v>
      </c>
      <c r="D872" s="987" t="s">
        <v>3136</v>
      </c>
      <c r="E872" s="988" t="s">
        <v>3137</v>
      </c>
      <c r="F872" s="989" t="s">
        <v>3166</v>
      </c>
      <c r="G872" s="990" t="s">
        <v>3167</v>
      </c>
      <c r="H872" s="991" t="s">
        <v>1048</v>
      </c>
      <c r="I872" s="993">
        <v>14685.38</v>
      </c>
    </row>
    <row r="873" spans="1:9" x14ac:dyDescent="0.25">
      <c r="A873" s="985" t="str">
        <f>Inek2022A3[ZPD2]</f>
        <v>ZP74.15</v>
      </c>
      <c r="B873" s="985" t="str">
        <f>Inek2022A3[OPSKode]</f>
        <v>6-006.je</v>
      </c>
      <c r="C873" s="986">
        <f>Inek2022A3[Betrag2]</f>
        <v>16106.55</v>
      </c>
      <c r="D873" s="987" t="s">
        <v>3136</v>
      </c>
      <c r="E873" s="988" t="s">
        <v>3137</v>
      </c>
      <c r="F873" s="989" t="s">
        <v>3168</v>
      </c>
      <c r="G873" s="990" t="s">
        <v>3169</v>
      </c>
      <c r="H873" s="991" t="s">
        <v>1051</v>
      </c>
      <c r="I873" s="993">
        <v>16106.55</v>
      </c>
    </row>
    <row r="874" spans="1:9" x14ac:dyDescent="0.25">
      <c r="A874" s="985" t="str">
        <f>Inek2022A3[ZPD2]</f>
        <v>ZP74.16</v>
      </c>
      <c r="B874" s="985" t="str">
        <f>Inek2022A3[OPSKode]</f>
        <v>6-006.jf</v>
      </c>
      <c r="C874" s="986">
        <f>Inek2022A3[Betrag2]</f>
        <v>17515.87</v>
      </c>
      <c r="D874" s="987" t="s">
        <v>3136</v>
      </c>
      <c r="E874" s="988" t="s">
        <v>3137</v>
      </c>
      <c r="F874" s="989" t="s">
        <v>3170</v>
      </c>
      <c r="G874" s="990" t="s">
        <v>3171</v>
      </c>
      <c r="H874" s="991" t="s">
        <v>1054</v>
      </c>
      <c r="I874" s="993">
        <v>17515.87</v>
      </c>
    </row>
    <row r="875" spans="1:9" x14ac:dyDescent="0.25">
      <c r="A875" s="985" t="str">
        <f>Inek2022A3[ZPD2]</f>
        <v>ZP74.17</v>
      </c>
      <c r="B875" s="985" t="str">
        <f>Inek2022A3[OPSKode]</f>
        <v>6-006.jg</v>
      </c>
      <c r="C875" s="986">
        <f>Inek2022A3[Betrag2]</f>
        <v>19422.599999999999</v>
      </c>
      <c r="D875" s="987" t="s">
        <v>3136</v>
      </c>
      <c r="E875" s="988" t="s">
        <v>3137</v>
      </c>
      <c r="F875" s="989" t="s">
        <v>3172</v>
      </c>
      <c r="G875" s="990" t="s">
        <v>3173</v>
      </c>
      <c r="H875" s="991" t="s">
        <v>3174</v>
      </c>
      <c r="I875" s="993">
        <v>19422.599999999999</v>
      </c>
    </row>
    <row r="876" spans="1:9" x14ac:dyDescent="0.25">
      <c r="A876" s="985" t="str">
        <f>Inek2022A3[ZPD2]</f>
        <v>ZP74.18</v>
      </c>
      <c r="B876" s="985" t="str">
        <f>Inek2022A3[OPSKode]</f>
        <v>6-006.jh</v>
      </c>
      <c r="C876" s="986">
        <f>Inek2022A3[Betrag2]</f>
        <v>22264.93</v>
      </c>
      <c r="D876" s="987" t="s">
        <v>3136</v>
      </c>
      <c r="E876" s="988" t="s">
        <v>3137</v>
      </c>
      <c r="F876" s="989" t="s">
        <v>3175</v>
      </c>
      <c r="G876" s="990" t="s">
        <v>3176</v>
      </c>
      <c r="H876" s="991" t="s">
        <v>3177</v>
      </c>
      <c r="I876" s="993">
        <v>22264.93</v>
      </c>
    </row>
    <row r="877" spans="1:9" x14ac:dyDescent="0.25">
      <c r="A877" s="985" t="str">
        <f>Inek2022A3[ZPD2]</f>
        <v>ZP74.19</v>
      </c>
      <c r="B877" s="985" t="str">
        <f>Inek2022A3[OPSKode]</f>
        <v>6-006.jj</v>
      </c>
      <c r="C877" s="986">
        <f>Inek2022A3[Betrag2]</f>
        <v>25107.27</v>
      </c>
      <c r="D877" s="987" t="s">
        <v>3136</v>
      </c>
      <c r="E877" s="988" t="s">
        <v>3137</v>
      </c>
      <c r="F877" s="989" t="s">
        <v>3178</v>
      </c>
      <c r="G877" s="990" t="s">
        <v>3179</v>
      </c>
      <c r="H877" s="991" t="s">
        <v>3180</v>
      </c>
      <c r="I877" s="993">
        <v>25107.27</v>
      </c>
    </row>
    <row r="878" spans="1:9" x14ac:dyDescent="0.25">
      <c r="A878" s="985" t="str">
        <f>Inek2022A3[ZPD2]</f>
        <v>ZP74.20</v>
      </c>
      <c r="B878" s="985" t="str">
        <f>Inek2022A3[OPSKode]</f>
        <v>6-006.jk</v>
      </c>
      <c r="C878" s="986">
        <f>Inek2022A3[Betrag2]</f>
        <v>27949.599999999999</v>
      </c>
      <c r="D878" s="987" t="s">
        <v>3136</v>
      </c>
      <c r="E878" s="988" t="s">
        <v>3137</v>
      </c>
      <c r="F878" s="989" t="s">
        <v>3181</v>
      </c>
      <c r="G878" s="990" t="s">
        <v>3182</v>
      </c>
      <c r="H878" s="991" t="s">
        <v>3183</v>
      </c>
      <c r="I878" s="993">
        <v>27949.599999999999</v>
      </c>
    </row>
    <row r="879" spans="1:9" x14ac:dyDescent="0.25">
      <c r="A879" s="985" t="str">
        <f>Inek2022A3[ZPD2]</f>
        <v>ZP74.21</v>
      </c>
      <c r="B879" s="985" t="str">
        <f>Inek2022A3[OPSKode]</f>
        <v>6-006.jm</v>
      </c>
      <c r="C879" s="986">
        <f>Inek2022A3[Betrag2]</f>
        <v>30791.93</v>
      </c>
      <c r="D879" s="987" t="s">
        <v>3136</v>
      </c>
      <c r="E879" s="988" t="s">
        <v>3137</v>
      </c>
      <c r="F879" s="989" t="s">
        <v>3184</v>
      </c>
      <c r="G879" s="990" t="s">
        <v>3185</v>
      </c>
      <c r="H879" s="991" t="s">
        <v>3186</v>
      </c>
      <c r="I879" s="993">
        <v>30791.93</v>
      </c>
    </row>
    <row r="880" spans="1:9" x14ac:dyDescent="0.25">
      <c r="A880" s="985" t="str">
        <f>Inek2022A3[ZPD2]</f>
        <v>ZP74.22</v>
      </c>
      <c r="B880" s="985" t="str">
        <f>Inek2022A3[OPSKode]</f>
        <v>6-006.jn</v>
      </c>
      <c r="C880" s="986">
        <f>Inek2022A3[Betrag2]</f>
        <v>34581.71</v>
      </c>
      <c r="D880" s="987" t="s">
        <v>3136</v>
      </c>
      <c r="E880" s="988" t="s">
        <v>3137</v>
      </c>
      <c r="F880" s="989" t="s">
        <v>3187</v>
      </c>
      <c r="G880" s="990" t="s">
        <v>3188</v>
      </c>
      <c r="H880" s="991" t="s">
        <v>3189</v>
      </c>
      <c r="I880" s="993">
        <v>34581.71</v>
      </c>
    </row>
    <row r="881" spans="1:9" x14ac:dyDescent="0.25">
      <c r="A881" s="985" t="str">
        <f>Inek2022A3[ZPD2]</f>
        <v>ZP74.23</v>
      </c>
      <c r="B881" s="985" t="str">
        <f>Inek2022A3[OPSKode]</f>
        <v>6-006.jp</v>
      </c>
      <c r="C881" s="986">
        <f>Inek2022A3[Betrag2]</f>
        <v>40266.370000000003</v>
      </c>
      <c r="D881" s="987" t="s">
        <v>3136</v>
      </c>
      <c r="E881" s="988" t="s">
        <v>3137</v>
      </c>
      <c r="F881" s="989" t="s">
        <v>3190</v>
      </c>
      <c r="G881" s="990" t="s">
        <v>3191</v>
      </c>
      <c r="H881" s="991" t="s">
        <v>3192</v>
      </c>
      <c r="I881" s="993">
        <v>40266.370000000003</v>
      </c>
    </row>
    <row r="882" spans="1:9" x14ac:dyDescent="0.25">
      <c r="A882" s="985" t="str">
        <f>Inek2022A3[ZPD2]</f>
        <v>ZP74.24</v>
      </c>
      <c r="B882" s="985" t="str">
        <f>Inek2022A3[OPSKode]</f>
        <v>6-006.jq</v>
      </c>
      <c r="C882" s="986">
        <f>Inek2022A3[Betrag2]</f>
        <v>45951.03</v>
      </c>
      <c r="D882" s="987" t="s">
        <v>3136</v>
      </c>
      <c r="E882" s="988" t="s">
        <v>3137</v>
      </c>
      <c r="F882" s="989" t="s">
        <v>3193</v>
      </c>
      <c r="G882" s="990" t="s">
        <v>3194</v>
      </c>
      <c r="H882" s="991" t="s">
        <v>3195</v>
      </c>
      <c r="I882" s="993">
        <v>45951.03</v>
      </c>
    </row>
    <row r="883" spans="1:9" x14ac:dyDescent="0.25">
      <c r="A883" s="985" t="str">
        <f>Inek2022A3[ZPD2]</f>
        <v>ZP74.25</v>
      </c>
      <c r="B883" s="985" t="str">
        <f>Inek2022A3[OPSKode]</f>
        <v>6-006.jr</v>
      </c>
      <c r="C883" s="986">
        <f>Inek2022A3[Betrag2]</f>
        <v>53530.59</v>
      </c>
      <c r="D883" s="987" t="s">
        <v>3136</v>
      </c>
      <c r="E883" s="988" t="s">
        <v>3137</v>
      </c>
      <c r="F883" s="989" t="s">
        <v>3196</v>
      </c>
      <c r="G883" s="990" t="s">
        <v>3197</v>
      </c>
      <c r="H883" s="991" t="s">
        <v>3198</v>
      </c>
      <c r="I883" s="993">
        <v>53530.59</v>
      </c>
    </row>
    <row r="884" spans="1:9" x14ac:dyDescent="0.25">
      <c r="A884" s="985" t="str">
        <f>Inek2022A3[ZPD2]</f>
        <v>ZP74.26</v>
      </c>
      <c r="B884" s="985" t="str">
        <f>Inek2022A3[OPSKode]</f>
        <v>6-006.js</v>
      </c>
      <c r="C884" s="986">
        <f>Inek2022A3[Betrag2]</f>
        <v>64899.91</v>
      </c>
      <c r="D884" s="987" t="s">
        <v>3136</v>
      </c>
      <c r="E884" s="988" t="s">
        <v>3137</v>
      </c>
      <c r="F884" s="989" t="s">
        <v>3199</v>
      </c>
      <c r="G884" s="990" t="s">
        <v>3200</v>
      </c>
      <c r="H884" s="991" t="s">
        <v>3201</v>
      </c>
      <c r="I884" s="993">
        <v>64899.91</v>
      </c>
    </row>
    <row r="885" spans="1:9" x14ac:dyDescent="0.25">
      <c r="A885" s="985" t="str">
        <f>Inek2022A3[ZPD2]</f>
        <v>ZP74.27</v>
      </c>
      <c r="B885" s="985" t="str">
        <f>Inek2022A3[OPSKode]</f>
        <v>6-006.jt</v>
      </c>
      <c r="C885" s="986">
        <f>Inek2022A3[Betrag2]</f>
        <v>76269.240000000005</v>
      </c>
      <c r="D885" s="987" t="s">
        <v>3136</v>
      </c>
      <c r="E885" s="988" t="s">
        <v>3137</v>
      </c>
      <c r="F885" s="989" t="s">
        <v>3202</v>
      </c>
      <c r="G885" s="990" t="s">
        <v>3203</v>
      </c>
      <c r="H885" s="991" t="s">
        <v>3204</v>
      </c>
      <c r="I885" s="993">
        <v>76269.240000000005</v>
      </c>
    </row>
    <row r="886" spans="1:9" x14ac:dyDescent="0.25">
      <c r="A886" s="985" t="str">
        <f>Inek2022A3[ZPD2]</f>
        <v>ZP74.28</v>
      </c>
      <c r="B886" s="985" t="str">
        <f>Inek2022A3[OPSKode]</f>
        <v>6-006.ju</v>
      </c>
      <c r="C886" s="986">
        <f>Inek2022A3[Betrag2]</f>
        <v>87638.57</v>
      </c>
      <c r="D886" s="987" t="s">
        <v>3136</v>
      </c>
      <c r="E886" s="988" t="s">
        <v>3137</v>
      </c>
      <c r="F886" s="989" t="s">
        <v>3205</v>
      </c>
      <c r="G886" s="990" t="s">
        <v>3206</v>
      </c>
      <c r="H886" s="991" t="s">
        <v>3207</v>
      </c>
      <c r="I886" s="993">
        <v>87638.57</v>
      </c>
    </row>
    <row r="887" spans="1:9" x14ac:dyDescent="0.25">
      <c r="A887" s="985" t="str">
        <f>Inek2022A3[ZPD2]</f>
        <v>ZP74.29</v>
      </c>
      <c r="B887" s="985" t="str">
        <f>Inek2022A3[OPSKode]</f>
        <v>6-006.jv</v>
      </c>
      <c r="C887" s="986">
        <f>Inek2022A3[Betrag2]</f>
        <v>99007.9</v>
      </c>
      <c r="D887" s="987" t="s">
        <v>3136</v>
      </c>
      <c r="E887" s="988" t="s">
        <v>3137</v>
      </c>
      <c r="F887" s="989" t="s">
        <v>3208</v>
      </c>
      <c r="G887" s="990" t="s">
        <v>3209</v>
      </c>
      <c r="H887" s="991" t="s">
        <v>3210</v>
      </c>
      <c r="I887" s="993">
        <v>99007.9</v>
      </c>
    </row>
    <row r="888" spans="1:9" x14ac:dyDescent="0.25">
      <c r="A888" s="985" t="str">
        <f>Inek2022A3[ZPD2]</f>
        <v>ZP74.30</v>
      </c>
      <c r="B888" s="985" t="str">
        <f>Inek2022A3[OPSKode]</f>
        <v>6-006.jw</v>
      </c>
      <c r="C888" s="986">
        <f>Inek2022A3[Betrag2]</f>
        <v>110377.23</v>
      </c>
      <c r="D888" s="987" t="s">
        <v>3136</v>
      </c>
      <c r="E888" s="988" t="s">
        <v>3137</v>
      </c>
      <c r="F888" s="989" t="s">
        <v>3211</v>
      </c>
      <c r="G888" s="990" t="s">
        <v>3212</v>
      </c>
      <c r="H888" s="991" t="s">
        <v>3213</v>
      </c>
      <c r="I888" s="993">
        <v>110377.23</v>
      </c>
    </row>
    <row r="889" spans="1:9" x14ac:dyDescent="0.25">
      <c r="A889" s="985"/>
      <c r="B889" s="985"/>
      <c r="C889" s="986"/>
      <c r="D889" s="987" t="s">
        <v>3251</v>
      </c>
      <c r="E889" s="988" t="s">
        <v>3252</v>
      </c>
      <c r="F889" s="989"/>
      <c r="G889" s="990"/>
      <c r="H889" s="991" t="s">
        <v>3252</v>
      </c>
      <c r="I889" s="992"/>
    </row>
    <row r="890" spans="1:9" x14ac:dyDescent="0.25">
      <c r="A890" s="985" t="str">
        <f>Inek2022A3[ZPD2]</f>
        <v>ZP75.01</v>
      </c>
      <c r="B890" s="985" t="str">
        <f>Inek2022A3[OPSKode]</f>
        <v>8-632.0</v>
      </c>
      <c r="C890" s="986">
        <f>Inek2022A3[Betrag2]</f>
        <v>106.29</v>
      </c>
      <c r="D890" s="987" t="s">
        <v>3251</v>
      </c>
      <c r="E890" s="988" t="s">
        <v>3252</v>
      </c>
      <c r="F890" s="989" t="s">
        <v>3253</v>
      </c>
      <c r="G890" s="990" t="s">
        <v>3254</v>
      </c>
      <c r="H890" s="991" t="s">
        <v>3132</v>
      </c>
      <c r="I890" s="993">
        <v>106.29</v>
      </c>
    </row>
    <row r="891" spans="1:9" x14ac:dyDescent="0.25">
      <c r="A891" s="985" t="str">
        <f>Inek2022A3[ZPD2]</f>
        <v>ZP75.02</v>
      </c>
      <c r="B891" s="985" t="str">
        <f>Inek2022A3[OPSKode]</f>
        <v>8-632.1</v>
      </c>
      <c r="C891" s="986">
        <f>Inek2022A3[Betrag2]</f>
        <v>68.19</v>
      </c>
      <c r="D891" s="987" t="s">
        <v>3251</v>
      </c>
      <c r="E891" s="988" t="s">
        <v>3252</v>
      </c>
      <c r="F891" s="989" t="s">
        <v>3255</v>
      </c>
      <c r="G891" s="990" t="s">
        <v>3256</v>
      </c>
      <c r="H891" s="991" t="s">
        <v>3135</v>
      </c>
      <c r="I891" s="993">
        <v>68.19</v>
      </c>
    </row>
  </sheetData>
  <pageMargins left="0.7" right="0.7" top="0.78740157499999996" bottom="0.78740157499999996"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00B0F0"/>
  </sheetPr>
  <dimension ref="A1:G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7" x14ac:dyDescent="0.2">
      <c r="A1" s="909" t="s">
        <v>150</v>
      </c>
      <c r="B1" s="909"/>
      <c r="C1" s="909"/>
      <c r="D1" s="909"/>
      <c r="E1" s="909"/>
      <c r="F1" s="909"/>
    </row>
    <row r="2" spans="1:7" ht="15" x14ac:dyDescent="0.2">
      <c r="A2" s="561" t="s">
        <v>151</v>
      </c>
      <c r="B2" s="926">
        <f>'A1'!B2</f>
        <v>2022</v>
      </c>
      <c r="C2" s="887"/>
      <c r="D2" s="887"/>
      <c r="E2" s="887"/>
      <c r="F2" s="887"/>
    </row>
    <row r="3" spans="1:7" ht="15" x14ac:dyDescent="0.2">
      <c r="A3" s="561" t="s">
        <v>152</v>
      </c>
      <c r="B3" s="927">
        <f>'A1'!B3</f>
        <v>33596</v>
      </c>
      <c r="C3" s="887"/>
      <c r="D3" s="887"/>
      <c r="E3" s="887"/>
      <c r="F3" s="887"/>
    </row>
    <row r="4" spans="1:7" ht="15" x14ac:dyDescent="0.2">
      <c r="A4" s="561" t="s">
        <v>153</v>
      </c>
      <c r="B4" s="926" t="str">
        <f>'A1'!B4</f>
        <v>BEZEICHNUNG IHRER KLINIK</v>
      </c>
      <c r="C4" s="896"/>
      <c r="D4" s="896"/>
      <c r="E4" s="896"/>
      <c r="F4" s="896"/>
    </row>
    <row r="5" spans="1:7" ht="15" x14ac:dyDescent="0.2">
      <c r="A5" s="561" t="s">
        <v>154</v>
      </c>
      <c r="B5" s="926" t="s">
        <v>36</v>
      </c>
    </row>
    <row r="6" spans="1:7" x14ac:dyDescent="0.2">
      <c r="A6" s="909"/>
      <c r="B6" s="909"/>
      <c r="C6" s="909"/>
      <c r="D6" s="909"/>
      <c r="E6" s="909"/>
      <c r="F6" s="909"/>
    </row>
    <row r="7" spans="1:7" ht="16.5" x14ac:dyDescent="0.2">
      <c r="A7" s="1055" t="s">
        <v>31</v>
      </c>
      <c r="B7" s="1055"/>
      <c r="C7" s="1055"/>
      <c r="D7" s="1055"/>
      <c r="E7" s="1055"/>
      <c r="F7" s="1055"/>
    </row>
    <row r="8" spans="1:7" ht="16.5" x14ac:dyDescent="0.2">
      <c r="A8" s="1055" t="s">
        <v>32</v>
      </c>
      <c r="B8" s="1055"/>
      <c r="C8" s="1055"/>
      <c r="D8" s="1055"/>
      <c r="E8" s="1055"/>
      <c r="F8" s="1055"/>
    </row>
    <row r="9" spans="1:7" ht="16.5" x14ac:dyDescent="0.2">
      <c r="A9" s="899" t="s">
        <v>158</v>
      </c>
      <c r="B9" s="1056" t="s">
        <v>520</v>
      </c>
      <c r="C9" s="1056"/>
      <c r="D9" s="1056"/>
      <c r="E9" s="1056"/>
      <c r="F9" s="1056"/>
      <c r="G9" s="1056"/>
    </row>
    <row r="10" spans="1:7" ht="16.5" x14ac:dyDescent="0.2">
      <c r="A10" s="551"/>
      <c r="B10" s="551"/>
      <c r="C10" s="551"/>
      <c r="D10" s="551"/>
      <c r="E10" s="551"/>
      <c r="F10" s="909"/>
    </row>
    <row r="11" spans="1:7" x14ac:dyDescent="0.2">
      <c r="A11" s="80"/>
      <c r="B11" s="81"/>
      <c r="C11" s="82"/>
      <c r="D11" s="82"/>
      <c r="E11" s="81"/>
      <c r="F11" s="81"/>
    </row>
    <row r="12" spans="1:7" ht="42.75" x14ac:dyDescent="0.2">
      <c r="A12" s="265" t="s">
        <v>159</v>
      </c>
      <c r="B12" s="17" t="s">
        <v>165</v>
      </c>
      <c r="C12" s="925" t="s">
        <v>372</v>
      </c>
      <c r="D12" s="925" t="s">
        <v>373</v>
      </c>
      <c r="E12" s="17" t="s">
        <v>164</v>
      </c>
      <c r="F12" s="79" t="s">
        <v>160</v>
      </c>
    </row>
    <row r="13" spans="1:7" x14ac:dyDescent="0.2">
      <c r="A13" s="373">
        <v>1</v>
      </c>
      <c r="B13" s="88">
        <v>2</v>
      </c>
      <c r="C13" s="373">
        <v>3</v>
      </c>
      <c r="D13" s="373">
        <v>4</v>
      </c>
      <c r="E13" s="88">
        <v>5</v>
      </c>
      <c r="F13" s="88">
        <v>6</v>
      </c>
    </row>
    <row r="14" spans="1:7" ht="15" x14ac:dyDescent="0.2">
      <c r="A14" s="379" t="s">
        <v>161</v>
      </c>
      <c r="B14" s="866"/>
      <c r="C14" s="866"/>
      <c r="D14" s="909"/>
      <c r="E14" s="909"/>
      <c r="F14" s="909"/>
    </row>
    <row r="15" spans="1:7" x14ac:dyDescent="0.2">
      <c r="A15" s="381" t="s">
        <v>162</v>
      </c>
      <c r="B15" s="381" t="s">
        <v>162</v>
      </c>
      <c r="C15" s="387">
        <f>SUM($C$17:C996)</f>
        <v>0</v>
      </c>
      <c r="D15" s="387">
        <f>SUM($D$17:D996)</f>
        <v>0</v>
      </c>
      <c r="E15" s="381" t="s">
        <v>162</v>
      </c>
      <c r="F15" s="100">
        <f>SUM($F$17:F996)</f>
        <v>0</v>
      </c>
    </row>
    <row r="16" spans="1:7" ht="15" x14ac:dyDescent="0.2">
      <c r="A16" s="388" t="s">
        <v>163</v>
      </c>
      <c r="B16" s="208"/>
      <c r="C16" s="208"/>
      <c r="D16" s="209"/>
      <c r="E16" s="209"/>
      <c r="F16" s="209"/>
    </row>
    <row r="17" spans="1:6" x14ac:dyDescent="0.2">
      <c r="A17" s="12" t="s">
        <v>396</v>
      </c>
      <c r="B17" s="16">
        <v>1</v>
      </c>
      <c r="C17" s="14">
        <v>0</v>
      </c>
      <c r="D17" s="18">
        <v>0</v>
      </c>
      <c r="E17" s="387">
        <f>VLOOKUP(A17&amp;"#"&amp;B17,Inek2021A1a2a[],3,FALSE)</f>
        <v>2.2709999999999999</v>
      </c>
      <c r="F17" s="100">
        <f>D17*E17</f>
        <v>0</v>
      </c>
    </row>
  </sheetData>
  <mergeCells count="3">
    <mergeCell ref="A7:F7"/>
    <mergeCell ref="A8:F8"/>
    <mergeCell ref="B9:G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29">
        <f>'A1'!B2</f>
        <v>2022</v>
      </c>
      <c r="C2" s="887"/>
      <c r="D2" s="887"/>
      <c r="E2" s="887"/>
      <c r="F2" s="887"/>
    </row>
    <row r="3" spans="1:6" ht="15" x14ac:dyDescent="0.2">
      <c r="A3" s="561" t="s">
        <v>152</v>
      </c>
      <c r="B3" s="927">
        <f>'A1'!B3</f>
        <v>33596</v>
      </c>
      <c r="C3" s="887"/>
      <c r="D3" s="887"/>
      <c r="E3" s="887"/>
      <c r="F3" s="887"/>
    </row>
    <row r="4" spans="1:6" ht="15" x14ac:dyDescent="0.2">
      <c r="A4" s="561" t="s">
        <v>153</v>
      </c>
      <c r="B4" s="929" t="str">
        <f>'A1'!B4</f>
        <v>BEZEICHNUNG IHRER KLINIK</v>
      </c>
      <c r="C4" s="896"/>
      <c r="D4" s="896"/>
      <c r="E4" s="896"/>
      <c r="F4" s="896"/>
    </row>
    <row r="5" spans="1:6" ht="15" x14ac:dyDescent="0.2">
      <c r="A5" s="561" t="s">
        <v>154</v>
      </c>
      <c r="B5" s="929" t="s">
        <v>37</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542</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30" t="s">
        <v>372</v>
      </c>
      <c r="D12" s="930"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VLOOKUP(A17&amp;"#"&amp;B17,Inek2021A1a2a[],3,FALSE)</f>
        <v>2.2709999999999999</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29">
        <f>'A1'!B2</f>
        <v>2022</v>
      </c>
      <c r="C2" s="887"/>
      <c r="D2" s="887"/>
      <c r="E2" s="887"/>
      <c r="F2" s="887"/>
    </row>
    <row r="3" spans="1:6" ht="15" x14ac:dyDescent="0.2">
      <c r="A3" s="561" t="s">
        <v>152</v>
      </c>
      <c r="B3" s="927">
        <f>'A1'!B3</f>
        <v>33596</v>
      </c>
      <c r="C3" s="887"/>
      <c r="D3" s="887"/>
      <c r="E3" s="887"/>
      <c r="F3" s="887"/>
    </row>
    <row r="4" spans="1:6" ht="15" x14ac:dyDescent="0.2">
      <c r="A4" s="561" t="s">
        <v>153</v>
      </c>
      <c r="B4" s="929" t="str">
        <f>'A1'!B4</f>
        <v>BEZEICHNUNG IHRER KLINIK</v>
      </c>
      <c r="C4" s="896"/>
      <c r="D4" s="896"/>
      <c r="E4" s="896"/>
      <c r="F4" s="896"/>
    </row>
    <row r="5" spans="1:6" ht="15" x14ac:dyDescent="0.2">
      <c r="A5" s="561" t="s">
        <v>154</v>
      </c>
      <c r="B5" s="929" t="s">
        <v>38</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543</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30" t="s">
        <v>372</v>
      </c>
      <c r="D12" s="930"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VLOOKUP(A17&amp;"#"&amp;B17,Inek2022A1a2a[],3,FALSE)</f>
        <v>2.2347000000000001</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39">
        <f>'A1'!B2</f>
        <v>2022</v>
      </c>
      <c r="C2" s="887"/>
      <c r="D2" s="887"/>
      <c r="E2" s="887"/>
      <c r="F2" s="887"/>
    </row>
    <row r="3" spans="1:6" ht="15" x14ac:dyDescent="0.2">
      <c r="A3" s="561" t="s">
        <v>152</v>
      </c>
      <c r="B3" s="927">
        <f>'A1'!B3</f>
        <v>33596</v>
      </c>
      <c r="C3" s="887"/>
      <c r="D3" s="887"/>
      <c r="E3" s="887"/>
      <c r="F3" s="887"/>
    </row>
    <row r="4" spans="1:6" ht="15" x14ac:dyDescent="0.2">
      <c r="A4" s="561" t="s">
        <v>153</v>
      </c>
      <c r="B4" s="939" t="str">
        <f>'A1'!B4</f>
        <v>BEZEICHNUNG IHRER KLINIK</v>
      </c>
      <c r="C4" s="896"/>
      <c r="D4" s="896"/>
      <c r="E4" s="896"/>
      <c r="F4" s="896"/>
    </row>
    <row r="5" spans="1:6" ht="15" x14ac:dyDescent="0.2">
      <c r="A5" s="561" t="s">
        <v>154</v>
      </c>
      <c r="B5" s="939" t="s">
        <v>39</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551</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40" t="s">
        <v>372</v>
      </c>
      <c r="D12" s="940"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VLOOKUP(A17&amp;"#"&amp;B17,Inek2022A1a2a[],3,FALSE)</f>
        <v>2.2347000000000001</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46">
        <f>'A1'!B2</f>
        <v>2022</v>
      </c>
      <c r="C2" s="887"/>
      <c r="D2" s="887"/>
      <c r="E2" s="887"/>
      <c r="F2" s="887"/>
    </row>
    <row r="3" spans="1:6" ht="15" x14ac:dyDescent="0.2">
      <c r="A3" s="561" t="s">
        <v>152</v>
      </c>
      <c r="B3" s="927">
        <f>'A1'!B3</f>
        <v>33596</v>
      </c>
      <c r="C3" s="887"/>
      <c r="D3" s="887"/>
      <c r="E3" s="887"/>
      <c r="F3" s="887"/>
    </row>
    <row r="4" spans="1:6" ht="15" x14ac:dyDescent="0.2">
      <c r="A4" s="561" t="s">
        <v>153</v>
      </c>
      <c r="B4" s="946" t="str">
        <f>'A1'!B4</f>
        <v>BEZEICHNUNG IHRER KLINIK</v>
      </c>
      <c r="C4" s="896"/>
      <c r="D4" s="896"/>
      <c r="E4" s="896"/>
      <c r="F4" s="896"/>
    </row>
    <row r="5" spans="1:6" ht="15" x14ac:dyDescent="0.2">
      <c r="A5" s="561" t="s">
        <v>154</v>
      </c>
      <c r="B5" s="946" t="s">
        <v>40</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552</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47" t="s">
        <v>372</v>
      </c>
      <c r="D12" s="947"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VLOOKUP(A17&amp;"#"&amp;B17,Inek2022A1a2a[],3,FALSE)</f>
        <v>2.2347000000000001</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rgb="FFFFFF00"/>
  </sheetPr>
  <dimension ref="A1:D16"/>
  <sheetViews>
    <sheetView workbookViewId="0"/>
  </sheetViews>
  <sheetFormatPr baseColWidth="10" defaultRowHeight="14.25" x14ac:dyDescent="0.2"/>
  <cols>
    <col min="1" max="4" width="25" customWidth="1"/>
  </cols>
  <sheetData>
    <row r="1" spans="1:4" x14ac:dyDescent="0.2">
      <c r="A1" s="85" t="s">
        <v>150</v>
      </c>
      <c r="B1" s="85"/>
      <c r="C1" s="85"/>
      <c r="D1" s="85"/>
    </row>
    <row r="2" spans="1:4" ht="15" x14ac:dyDescent="0.2">
      <c r="A2" s="91" t="s">
        <v>151</v>
      </c>
      <c r="B2" s="95"/>
      <c r="C2" s="94"/>
      <c r="D2" s="94"/>
    </row>
    <row r="3" spans="1:4" ht="15" x14ac:dyDescent="0.2">
      <c r="A3" s="91" t="s">
        <v>152</v>
      </c>
      <c r="B3" s="95"/>
      <c r="C3" s="94"/>
      <c r="D3" s="94"/>
    </row>
    <row r="4" spans="1:4" ht="15" x14ac:dyDescent="0.2">
      <c r="A4" s="91" t="s">
        <v>153</v>
      </c>
      <c r="B4" s="101"/>
      <c r="C4" s="101"/>
      <c r="D4" s="101"/>
    </row>
    <row r="5" spans="1:4" ht="15" x14ac:dyDescent="0.2">
      <c r="A5" s="91" t="s">
        <v>154</v>
      </c>
      <c r="B5" s="95" t="s">
        <v>42</v>
      </c>
      <c r="C5" s="84"/>
      <c r="D5" s="84"/>
    </row>
    <row r="6" spans="1:4" x14ac:dyDescent="0.2">
      <c r="A6" s="85"/>
      <c r="B6" s="85"/>
      <c r="C6" s="85"/>
      <c r="D6" s="85"/>
    </row>
    <row r="7" spans="1:4" ht="16.5" x14ac:dyDescent="0.2">
      <c r="A7" s="1055" t="s">
        <v>166</v>
      </c>
      <c r="B7" s="1055"/>
      <c r="C7" s="1055"/>
      <c r="D7" s="1055"/>
    </row>
    <row r="8" spans="1:4" ht="16.5" x14ac:dyDescent="0.2">
      <c r="A8" s="1055" t="s">
        <v>43</v>
      </c>
      <c r="B8" s="1055"/>
      <c r="C8" s="1055"/>
      <c r="D8" s="1055"/>
    </row>
    <row r="9" spans="1:4" ht="16.5" x14ac:dyDescent="0.2">
      <c r="A9" s="102" t="s">
        <v>158</v>
      </c>
      <c r="B9" s="1056"/>
      <c r="C9" s="1056"/>
      <c r="D9" s="1056"/>
    </row>
    <row r="10" spans="1:4" x14ac:dyDescent="0.2">
      <c r="A10" s="84"/>
      <c r="B10" s="84"/>
      <c r="C10" s="84"/>
      <c r="D10" s="84"/>
    </row>
    <row r="11" spans="1:4" ht="42.75" x14ac:dyDescent="0.2">
      <c r="A11" s="93" t="s">
        <v>167</v>
      </c>
      <c r="B11" s="92" t="s">
        <v>374</v>
      </c>
      <c r="C11" s="92" t="s">
        <v>164</v>
      </c>
      <c r="D11" s="92" t="s">
        <v>168</v>
      </c>
    </row>
    <row r="12" spans="1:4" x14ac:dyDescent="0.2">
      <c r="A12" s="88">
        <v>1</v>
      </c>
      <c r="B12" s="87">
        <v>2</v>
      </c>
      <c r="C12" s="88">
        <v>3</v>
      </c>
      <c r="D12" s="87">
        <v>4</v>
      </c>
    </row>
    <row r="13" spans="1:4" ht="15" x14ac:dyDescent="0.2">
      <c r="A13" s="89" t="s">
        <v>161</v>
      </c>
      <c r="B13" s="86"/>
      <c r="C13" s="86"/>
      <c r="D13" s="85"/>
    </row>
    <row r="14" spans="1:4" x14ac:dyDescent="0.2">
      <c r="A14" s="90" t="s">
        <v>162</v>
      </c>
      <c r="B14" s="96"/>
      <c r="C14" s="90" t="s">
        <v>162</v>
      </c>
      <c r="D14" s="100"/>
    </row>
    <row r="15" spans="1:4" ht="15" x14ac:dyDescent="0.2">
      <c r="A15" s="97" t="s">
        <v>163</v>
      </c>
      <c r="B15" s="98"/>
      <c r="C15" s="98"/>
      <c r="D15" s="99"/>
    </row>
    <row r="16" spans="1:4" x14ac:dyDescent="0.2">
      <c r="A16" s="83"/>
      <c r="B16" s="18"/>
      <c r="C16" s="387"/>
      <c r="D16" s="100"/>
    </row>
  </sheetData>
  <mergeCells count="3">
    <mergeCell ref="A7:D7"/>
    <mergeCell ref="B9:D9"/>
    <mergeCell ref="A8:D8"/>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rgb="FF00B0F0"/>
  </sheetPr>
  <dimension ref="A1:H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8" x14ac:dyDescent="0.2">
      <c r="A1" s="909" t="s">
        <v>150</v>
      </c>
      <c r="B1" s="909"/>
      <c r="C1" s="909"/>
      <c r="D1" s="909"/>
    </row>
    <row r="2" spans="1:8" ht="15" x14ac:dyDescent="0.2">
      <c r="A2" s="561" t="s">
        <v>151</v>
      </c>
      <c r="B2" s="946">
        <f>'A1'!B2</f>
        <v>2022</v>
      </c>
      <c r="C2" s="887"/>
      <c r="D2" s="887"/>
    </row>
    <row r="3" spans="1:8" ht="15" x14ac:dyDescent="0.2">
      <c r="A3" s="561" t="s">
        <v>152</v>
      </c>
      <c r="B3" s="927">
        <f>'A1'!B3</f>
        <v>33596</v>
      </c>
      <c r="C3" s="887"/>
      <c r="D3" s="887"/>
    </row>
    <row r="4" spans="1:8" ht="15" x14ac:dyDescent="0.2">
      <c r="A4" s="561" t="s">
        <v>153</v>
      </c>
      <c r="B4" s="946" t="str">
        <f>'A1'!B4</f>
        <v>BEZEICHNUNG IHRER KLINIK</v>
      </c>
      <c r="C4" s="896"/>
      <c r="D4" s="896"/>
    </row>
    <row r="5" spans="1:8" ht="15" x14ac:dyDescent="0.2">
      <c r="A5" s="561" t="s">
        <v>154</v>
      </c>
      <c r="B5" s="946" t="s">
        <v>41</v>
      </c>
    </row>
    <row r="6" spans="1:8" x14ac:dyDescent="0.2">
      <c r="A6" s="909"/>
      <c r="B6" s="909"/>
      <c r="C6" s="909"/>
      <c r="D6" s="909"/>
    </row>
    <row r="7" spans="1:8" ht="16.5" x14ac:dyDescent="0.2">
      <c r="A7" s="1055" t="s">
        <v>166</v>
      </c>
      <c r="B7" s="1055"/>
      <c r="C7" s="1055"/>
      <c r="D7" s="1055"/>
    </row>
    <row r="8" spans="1:8" ht="16.5" x14ac:dyDescent="0.2">
      <c r="A8" s="1055" t="s">
        <v>43</v>
      </c>
      <c r="B8" s="1055"/>
      <c r="C8" s="1055"/>
      <c r="D8" s="1055"/>
    </row>
    <row r="9" spans="1:8" ht="16.5" x14ac:dyDescent="0.2">
      <c r="A9" s="899" t="s">
        <v>158</v>
      </c>
      <c r="B9" s="1056" t="s">
        <v>385</v>
      </c>
      <c r="C9" s="1056"/>
      <c r="D9" s="1056"/>
      <c r="E9" s="1056"/>
      <c r="F9" s="1056"/>
      <c r="G9" s="1056"/>
      <c r="H9" s="1056"/>
    </row>
    <row r="11" spans="1:8" ht="42.75" x14ac:dyDescent="0.2">
      <c r="A11" s="948" t="s">
        <v>167</v>
      </c>
      <c r="B11" s="947" t="s">
        <v>374</v>
      </c>
      <c r="C11" s="947" t="s">
        <v>164</v>
      </c>
      <c r="D11" s="947" t="s">
        <v>168</v>
      </c>
    </row>
    <row r="12" spans="1:8" x14ac:dyDescent="0.2">
      <c r="A12" s="88">
        <v>1</v>
      </c>
      <c r="B12" s="373">
        <v>2</v>
      </c>
      <c r="C12" s="88">
        <v>3</v>
      </c>
      <c r="D12" s="373">
        <v>4</v>
      </c>
    </row>
    <row r="13" spans="1:8" ht="15" x14ac:dyDescent="0.2">
      <c r="A13" s="379" t="s">
        <v>161</v>
      </c>
      <c r="B13" s="866"/>
      <c r="C13" s="866"/>
      <c r="D13" s="909"/>
    </row>
    <row r="14" spans="1:8" x14ac:dyDescent="0.2">
      <c r="A14" s="381" t="s">
        <v>162</v>
      </c>
      <c r="B14" s="387">
        <f>SUM($B$16:B1000)</f>
        <v>0</v>
      </c>
      <c r="C14" s="381" t="s">
        <v>162</v>
      </c>
      <c r="D14" s="100">
        <f>SUM($D$16:D1000)</f>
        <v>0</v>
      </c>
    </row>
    <row r="15" spans="1:8" ht="15" x14ac:dyDescent="0.2">
      <c r="A15" s="388" t="s">
        <v>163</v>
      </c>
      <c r="B15" s="208"/>
      <c r="C15" s="208"/>
      <c r="D15" s="209"/>
    </row>
    <row r="16" spans="1:8" x14ac:dyDescent="0.2">
      <c r="A16" s="83" t="s">
        <v>566</v>
      </c>
      <c r="B16" s="18">
        <v>0</v>
      </c>
      <c r="C16" s="387">
        <f>VLOOKUP(A16,Inek2019A5[],3,FALSE)</f>
        <v>1.1997</v>
      </c>
      <c r="D16" s="100">
        <f>B16*C16</f>
        <v>0</v>
      </c>
    </row>
  </sheetData>
  <mergeCells count="3">
    <mergeCell ref="A7:D7"/>
    <mergeCell ref="A8:D8"/>
    <mergeCell ref="B9:H9"/>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00B0F0"/>
  </sheetPr>
  <dimension ref="A1:J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10" x14ac:dyDescent="0.2">
      <c r="A1" s="909" t="s">
        <v>150</v>
      </c>
      <c r="B1" s="909"/>
      <c r="C1" s="909"/>
      <c r="D1" s="909"/>
    </row>
    <row r="2" spans="1:10" ht="15" x14ac:dyDescent="0.2">
      <c r="A2" s="561" t="s">
        <v>151</v>
      </c>
      <c r="B2" s="955">
        <f>'A1'!B2</f>
        <v>2022</v>
      </c>
      <c r="C2" s="887"/>
      <c r="D2" s="887"/>
    </row>
    <row r="3" spans="1:10" ht="15" x14ac:dyDescent="0.2">
      <c r="A3" s="561" t="s">
        <v>152</v>
      </c>
      <c r="B3" s="927">
        <f>'A1'!B3</f>
        <v>33596</v>
      </c>
      <c r="C3" s="887"/>
      <c r="D3" s="887"/>
    </row>
    <row r="4" spans="1:10" ht="15" x14ac:dyDescent="0.2">
      <c r="A4" s="561" t="s">
        <v>153</v>
      </c>
      <c r="B4" s="955" t="str">
        <f>'A1'!B4</f>
        <v>BEZEICHNUNG IHRER KLINIK</v>
      </c>
      <c r="C4" s="896"/>
      <c r="D4" s="896"/>
    </row>
    <row r="5" spans="1:10" ht="15" x14ac:dyDescent="0.2">
      <c r="A5" s="561" t="s">
        <v>154</v>
      </c>
      <c r="B5" s="955" t="s">
        <v>610</v>
      </c>
    </row>
    <row r="6" spans="1:10" x14ac:dyDescent="0.2">
      <c r="A6" s="909"/>
      <c r="B6" s="909"/>
      <c r="C6" s="909"/>
      <c r="D6" s="909"/>
    </row>
    <row r="7" spans="1:10" ht="16.5" x14ac:dyDescent="0.2">
      <c r="A7" s="1055" t="s">
        <v>166</v>
      </c>
      <c r="B7" s="1055"/>
      <c r="C7" s="1055"/>
      <c r="D7" s="1055"/>
    </row>
    <row r="8" spans="1:10" ht="16.5" x14ac:dyDescent="0.2">
      <c r="A8" s="1055" t="s">
        <v>43</v>
      </c>
      <c r="B8" s="1055"/>
      <c r="C8" s="1055"/>
      <c r="D8" s="1055"/>
    </row>
    <row r="9" spans="1:10" ht="16.5" x14ac:dyDescent="0.2">
      <c r="A9" s="899" t="s">
        <v>158</v>
      </c>
      <c r="B9" s="1056" t="s">
        <v>498</v>
      </c>
      <c r="C9" s="1056"/>
      <c r="D9" s="1056"/>
      <c r="E9" s="1056"/>
      <c r="F9" s="1056"/>
      <c r="G9" s="1056"/>
      <c r="H9" s="1056"/>
      <c r="I9" s="1056"/>
      <c r="J9" s="1056"/>
    </row>
    <row r="11" spans="1:10" ht="42.75" x14ac:dyDescent="0.2">
      <c r="A11" s="957" t="s">
        <v>167</v>
      </c>
      <c r="B11" s="956" t="s">
        <v>374</v>
      </c>
      <c r="C11" s="956" t="s">
        <v>164</v>
      </c>
      <c r="D11" s="956" t="s">
        <v>168</v>
      </c>
    </row>
    <row r="12" spans="1:10" x14ac:dyDescent="0.2">
      <c r="A12" s="88">
        <v>1</v>
      </c>
      <c r="B12" s="373">
        <v>2</v>
      </c>
      <c r="C12" s="88">
        <v>3</v>
      </c>
      <c r="D12" s="373">
        <v>4</v>
      </c>
    </row>
    <row r="13" spans="1:10" ht="15" x14ac:dyDescent="0.2">
      <c r="A13" s="379" t="s">
        <v>161</v>
      </c>
      <c r="B13" s="866"/>
      <c r="C13" s="866"/>
      <c r="D13" s="909"/>
    </row>
    <row r="14" spans="1:10" x14ac:dyDescent="0.2">
      <c r="A14" s="381" t="s">
        <v>162</v>
      </c>
      <c r="B14" s="387">
        <f>SUM($B$16:B1000)</f>
        <v>0</v>
      </c>
      <c r="C14" s="381" t="s">
        <v>162</v>
      </c>
      <c r="D14" s="100">
        <f>SUM($D$16:D1000)</f>
        <v>0</v>
      </c>
    </row>
    <row r="15" spans="1:10" ht="15" x14ac:dyDescent="0.2">
      <c r="A15" s="388" t="s">
        <v>163</v>
      </c>
      <c r="B15" s="208"/>
      <c r="C15" s="208"/>
      <c r="D15" s="209"/>
    </row>
    <row r="16" spans="1:10" x14ac:dyDescent="0.2">
      <c r="A16" s="83" t="s">
        <v>566</v>
      </c>
      <c r="B16" s="18">
        <v>0</v>
      </c>
      <c r="C16" s="387">
        <f>VLOOKUP(A16,Inek2020A5[],3,FALSE)</f>
        <v>1.2306999999999999</v>
      </c>
      <c r="D16" s="100">
        <f>B16*C16</f>
        <v>0</v>
      </c>
    </row>
  </sheetData>
  <mergeCells count="3">
    <mergeCell ref="A7:D7"/>
    <mergeCell ref="A8:D8"/>
    <mergeCell ref="B9:J9"/>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00B0F0"/>
  </sheetPr>
  <dimension ref="A1:E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5" x14ac:dyDescent="0.2">
      <c r="A1" s="909" t="s">
        <v>150</v>
      </c>
      <c r="B1" s="909"/>
      <c r="C1" s="909"/>
      <c r="D1" s="909"/>
    </row>
    <row r="2" spans="1:5" ht="15" x14ac:dyDescent="0.2">
      <c r="A2" s="561" t="s">
        <v>151</v>
      </c>
      <c r="B2" s="955">
        <f>'A1'!B2</f>
        <v>2022</v>
      </c>
      <c r="C2" s="887"/>
      <c r="D2" s="887"/>
    </row>
    <row r="3" spans="1:5" ht="15" x14ac:dyDescent="0.2">
      <c r="A3" s="561" t="s">
        <v>152</v>
      </c>
      <c r="B3" s="927">
        <f>'A1'!B3</f>
        <v>33596</v>
      </c>
      <c r="C3" s="887"/>
      <c r="D3" s="887"/>
    </row>
    <row r="4" spans="1:5" ht="15" x14ac:dyDescent="0.2">
      <c r="A4" s="561" t="s">
        <v>153</v>
      </c>
      <c r="B4" s="955" t="str">
        <f>'A1'!B4</f>
        <v>BEZEICHNUNG IHRER KLINIK</v>
      </c>
      <c r="C4" s="896"/>
      <c r="D4" s="896"/>
    </row>
    <row r="5" spans="1:5" ht="15" x14ac:dyDescent="0.2">
      <c r="A5" s="561" t="s">
        <v>154</v>
      </c>
      <c r="B5" s="955" t="s">
        <v>44</v>
      </c>
    </row>
    <row r="6" spans="1:5" x14ac:dyDescent="0.2">
      <c r="A6" s="909"/>
      <c r="B6" s="909"/>
      <c r="C6" s="909"/>
      <c r="D6" s="909"/>
    </row>
    <row r="7" spans="1:5" ht="16.5" x14ac:dyDescent="0.2">
      <c r="A7" s="1055" t="s">
        <v>166</v>
      </c>
      <c r="B7" s="1055"/>
      <c r="C7" s="1055"/>
      <c r="D7" s="1055"/>
    </row>
    <row r="8" spans="1:5" ht="16.5" x14ac:dyDescent="0.2">
      <c r="A8" s="1055" t="s">
        <v>43</v>
      </c>
      <c r="B8" s="1055"/>
      <c r="C8" s="1055"/>
      <c r="D8" s="1055"/>
    </row>
    <row r="9" spans="1:5" ht="16.5" x14ac:dyDescent="0.2">
      <c r="A9" s="899" t="s">
        <v>158</v>
      </c>
      <c r="B9" s="1056" t="s">
        <v>518</v>
      </c>
      <c r="C9" s="1056"/>
      <c r="D9" s="1056"/>
      <c r="E9" s="1056"/>
    </row>
    <row r="11" spans="1:5" ht="42.75" x14ac:dyDescent="0.2">
      <c r="A11" s="957" t="s">
        <v>167</v>
      </c>
      <c r="B11" s="956" t="s">
        <v>374</v>
      </c>
      <c r="C11" s="956" t="s">
        <v>164</v>
      </c>
      <c r="D11" s="956" t="s">
        <v>168</v>
      </c>
    </row>
    <row r="12" spans="1:5" x14ac:dyDescent="0.2">
      <c r="A12" s="88">
        <v>1</v>
      </c>
      <c r="B12" s="373">
        <v>2</v>
      </c>
      <c r="C12" s="88">
        <v>3</v>
      </c>
      <c r="D12" s="373">
        <v>4</v>
      </c>
    </row>
    <row r="13" spans="1:5" ht="15" x14ac:dyDescent="0.2">
      <c r="A13" s="379" t="s">
        <v>161</v>
      </c>
      <c r="B13" s="866"/>
      <c r="C13" s="866"/>
      <c r="D13" s="909"/>
    </row>
    <row r="14" spans="1:5" x14ac:dyDescent="0.2">
      <c r="A14" s="381" t="s">
        <v>162</v>
      </c>
      <c r="B14" s="387">
        <f>SUM($B$16:B1000)</f>
        <v>0</v>
      </c>
      <c r="C14" s="381" t="s">
        <v>162</v>
      </c>
      <c r="D14" s="100">
        <f>SUM($D$16:D1000)</f>
        <v>0</v>
      </c>
    </row>
    <row r="15" spans="1:5" ht="15" x14ac:dyDescent="0.2">
      <c r="A15" s="388" t="s">
        <v>163</v>
      </c>
      <c r="B15" s="208"/>
      <c r="C15" s="208"/>
      <c r="D15" s="209"/>
    </row>
    <row r="16" spans="1:5" x14ac:dyDescent="0.2">
      <c r="A16" s="83" t="s">
        <v>566</v>
      </c>
      <c r="B16" s="18">
        <v>0</v>
      </c>
      <c r="C16" s="387">
        <f>VLOOKUP(A16,Inek2020A5[],3,FALSE)</f>
        <v>1.2306999999999999</v>
      </c>
      <c r="D16" s="100">
        <f>B16*C16</f>
        <v>0</v>
      </c>
    </row>
  </sheetData>
  <mergeCells count="3">
    <mergeCell ref="A7:D7"/>
    <mergeCell ref="A8:D8"/>
    <mergeCell ref="B9:E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00B0F0"/>
  </sheetPr>
  <dimension ref="A1:I82"/>
  <sheetViews>
    <sheetView zoomScaleNormal="100" workbookViewId="0"/>
  </sheetViews>
  <sheetFormatPr baseColWidth="10" defaultRowHeight="14.25" x14ac:dyDescent="0.2"/>
  <cols>
    <col min="1" max="1" width="7.75" customWidth="1"/>
    <col min="2" max="2" width="11.875" customWidth="1"/>
    <col min="3" max="3" width="10.125" bestFit="1" customWidth="1"/>
    <col min="4" max="4" width="68.625" bestFit="1" customWidth="1"/>
    <col min="5" max="5" width="85.875" bestFit="1" customWidth="1"/>
    <col min="6" max="6" width="23.875" bestFit="1" customWidth="1"/>
    <col min="7" max="7" width="93.625" bestFit="1" customWidth="1"/>
    <col min="8" max="8" width="103.625" bestFit="1" customWidth="1"/>
    <col min="9" max="9" width="9.375" bestFit="1" customWidth="1"/>
  </cols>
  <sheetData>
    <row r="1" spans="1:9" ht="18" x14ac:dyDescent="0.25">
      <c r="A1" s="9" t="s">
        <v>15</v>
      </c>
      <c r="B1" s="9"/>
      <c r="C1" s="9"/>
      <c r="D1" s="10"/>
      <c r="E1" s="10"/>
      <c r="F1" s="10"/>
      <c r="G1" s="10"/>
      <c r="H1" s="10"/>
      <c r="I1" s="10"/>
    </row>
    <row r="3" spans="1:9" ht="15" x14ac:dyDescent="0.25">
      <c r="A3" s="10" t="s">
        <v>16</v>
      </c>
      <c r="B3" s="10" t="s">
        <v>17</v>
      </c>
      <c r="C3" s="10" t="s">
        <v>18</v>
      </c>
      <c r="D3" s="10" t="s">
        <v>19</v>
      </c>
      <c r="E3" s="10" t="s">
        <v>20</v>
      </c>
      <c r="F3" s="10" t="s">
        <v>21</v>
      </c>
      <c r="G3" s="10" t="s">
        <v>22</v>
      </c>
      <c r="H3" s="10" t="s">
        <v>23</v>
      </c>
      <c r="I3" s="10" t="s">
        <v>24</v>
      </c>
    </row>
    <row r="4" spans="1:9" ht="15" x14ac:dyDescent="0.25">
      <c r="A4" s="10">
        <v>1</v>
      </c>
      <c r="B4" s="1002" t="s">
        <v>25</v>
      </c>
      <c r="C4" s="10" t="s">
        <v>25</v>
      </c>
      <c r="D4" s="10" t="s">
        <v>26</v>
      </c>
      <c r="E4" s="10" t="s">
        <v>27</v>
      </c>
      <c r="F4" s="10" t="s">
        <v>27</v>
      </c>
      <c r="G4" s="10" t="s">
        <v>27</v>
      </c>
      <c r="H4" s="10" t="s">
        <v>27</v>
      </c>
      <c r="I4" s="10" t="s">
        <v>28</v>
      </c>
    </row>
    <row r="5" spans="1:9" ht="15" x14ac:dyDescent="0.25">
      <c r="A5" s="907">
        <v>2</v>
      </c>
      <c r="B5" s="1002" t="s">
        <v>157</v>
      </c>
      <c r="C5" s="908" t="s">
        <v>157</v>
      </c>
      <c r="D5" s="908" t="s">
        <v>189</v>
      </c>
      <c r="E5" s="908" t="s">
        <v>27</v>
      </c>
      <c r="F5" s="908" t="s">
        <v>27</v>
      </c>
      <c r="G5" s="908" t="s">
        <v>27</v>
      </c>
      <c r="H5" s="908" t="s">
        <v>27</v>
      </c>
      <c r="I5" s="908" t="s">
        <v>28</v>
      </c>
    </row>
    <row r="6" spans="1:9" ht="15" x14ac:dyDescent="0.25">
      <c r="A6" s="10">
        <v>3</v>
      </c>
      <c r="B6" s="1002" t="s">
        <v>29</v>
      </c>
      <c r="C6" s="10" t="s">
        <v>30</v>
      </c>
      <c r="D6" s="10" t="s">
        <v>31</v>
      </c>
      <c r="E6" s="10" t="s">
        <v>32</v>
      </c>
      <c r="F6" s="10" t="s">
        <v>27</v>
      </c>
      <c r="G6" s="10" t="s">
        <v>27</v>
      </c>
      <c r="H6" s="928" t="s">
        <v>385</v>
      </c>
      <c r="I6" s="10" t="s">
        <v>28</v>
      </c>
    </row>
    <row r="7" spans="1:9" ht="15" x14ac:dyDescent="0.25">
      <c r="A7" s="907">
        <v>4</v>
      </c>
      <c r="B7" s="1002" t="s">
        <v>33</v>
      </c>
      <c r="C7" s="10" t="s">
        <v>30</v>
      </c>
      <c r="D7" s="10" t="s">
        <v>31</v>
      </c>
      <c r="E7" s="10" t="s">
        <v>32</v>
      </c>
      <c r="F7" s="10" t="s">
        <v>27</v>
      </c>
      <c r="G7" s="10" t="s">
        <v>27</v>
      </c>
      <c r="H7" s="937" t="s">
        <v>498</v>
      </c>
      <c r="I7" s="10" t="s">
        <v>28</v>
      </c>
    </row>
    <row r="8" spans="1:9" ht="15" x14ac:dyDescent="0.25">
      <c r="A8" s="10">
        <v>5</v>
      </c>
      <c r="B8" s="1002" t="s">
        <v>34</v>
      </c>
      <c r="C8" s="10" t="s">
        <v>30</v>
      </c>
      <c r="D8" s="10" t="s">
        <v>31</v>
      </c>
      <c r="E8" s="10" t="s">
        <v>32</v>
      </c>
      <c r="F8" s="10" t="s">
        <v>27</v>
      </c>
      <c r="G8" s="10" t="s">
        <v>27</v>
      </c>
      <c r="H8" s="937" t="s">
        <v>518</v>
      </c>
      <c r="I8" s="10" t="s">
        <v>28</v>
      </c>
    </row>
    <row r="9" spans="1:9" ht="15" x14ac:dyDescent="0.25">
      <c r="A9" s="907">
        <v>6</v>
      </c>
      <c r="B9" s="1002" t="s">
        <v>35</v>
      </c>
      <c r="C9" s="10" t="s">
        <v>30</v>
      </c>
      <c r="D9" s="10" t="s">
        <v>31</v>
      </c>
      <c r="E9" s="10" t="s">
        <v>32</v>
      </c>
      <c r="F9" s="10" t="s">
        <v>27</v>
      </c>
      <c r="G9" s="10" t="s">
        <v>27</v>
      </c>
      <c r="H9" s="937" t="s">
        <v>519</v>
      </c>
      <c r="I9" s="10" t="s">
        <v>28</v>
      </c>
    </row>
    <row r="10" spans="1:9" ht="15" x14ac:dyDescent="0.25">
      <c r="A10" s="10">
        <v>7</v>
      </c>
      <c r="B10" s="1002" t="s">
        <v>36</v>
      </c>
      <c r="C10" s="10" t="s">
        <v>30</v>
      </c>
      <c r="D10" s="10" t="s">
        <v>31</v>
      </c>
      <c r="E10" s="10" t="s">
        <v>32</v>
      </c>
      <c r="F10" s="10" t="s">
        <v>27</v>
      </c>
      <c r="G10" s="10" t="s">
        <v>27</v>
      </c>
      <c r="H10" s="937" t="s">
        <v>520</v>
      </c>
      <c r="I10" s="10" t="s">
        <v>28</v>
      </c>
    </row>
    <row r="11" spans="1:9" ht="15" x14ac:dyDescent="0.25">
      <c r="A11" s="907">
        <v>8</v>
      </c>
      <c r="B11" s="1002" t="s">
        <v>37</v>
      </c>
      <c r="C11" s="10" t="s">
        <v>30</v>
      </c>
      <c r="D11" s="10" t="s">
        <v>31</v>
      </c>
      <c r="E11" s="10" t="s">
        <v>32</v>
      </c>
      <c r="F11" s="10" t="s">
        <v>27</v>
      </c>
      <c r="G11" s="10" t="s">
        <v>27</v>
      </c>
      <c r="H11" s="945" t="s">
        <v>542</v>
      </c>
      <c r="I11" s="10" t="s">
        <v>28</v>
      </c>
    </row>
    <row r="12" spans="1:9" ht="15" x14ac:dyDescent="0.25">
      <c r="A12" s="10">
        <v>9</v>
      </c>
      <c r="B12" s="1002" t="s">
        <v>38</v>
      </c>
      <c r="C12" s="10" t="s">
        <v>30</v>
      </c>
      <c r="D12" s="10" t="s">
        <v>31</v>
      </c>
      <c r="E12" s="10" t="s">
        <v>32</v>
      </c>
      <c r="F12" s="10" t="s">
        <v>27</v>
      </c>
      <c r="G12" s="10" t="s">
        <v>27</v>
      </c>
      <c r="H12" s="945" t="s">
        <v>543</v>
      </c>
      <c r="I12" s="10" t="s">
        <v>28</v>
      </c>
    </row>
    <row r="13" spans="1:9" ht="15" x14ac:dyDescent="0.25">
      <c r="A13" s="907">
        <v>10</v>
      </c>
      <c r="B13" s="1002" t="s">
        <v>39</v>
      </c>
      <c r="C13" s="10" t="s">
        <v>30</v>
      </c>
      <c r="D13" s="10" t="s">
        <v>31</v>
      </c>
      <c r="E13" s="10" t="s">
        <v>32</v>
      </c>
      <c r="F13" s="10" t="s">
        <v>27</v>
      </c>
      <c r="G13" s="10" t="s">
        <v>27</v>
      </c>
      <c r="H13" s="954" t="s">
        <v>551</v>
      </c>
      <c r="I13" s="10" t="s">
        <v>28</v>
      </c>
    </row>
    <row r="14" spans="1:9" ht="15" x14ac:dyDescent="0.25">
      <c r="A14" s="10">
        <v>11</v>
      </c>
      <c r="B14" s="1002" t="s">
        <v>40</v>
      </c>
      <c r="C14" s="10" t="s">
        <v>30</v>
      </c>
      <c r="D14" s="10" t="s">
        <v>31</v>
      </c>
      <c r="E14" s="10" t="s">
        <v>32</v>
      </c>
      <c r="F14" s="10" t="s">
        <v>27</v>
      </c>
      <c r="G14" s="10" t="s">
        <v>27</v>
      </c>
      <c r="H14" s="958" t="s">
        <v>552</v>
      </c>
      <c r="I14" s="10" t="s">
        <v>28</v>
      </c>
    </row>
    <row r="15" spans="1:9" ht="15" x14ac:dyDescent="0.25">
      <c r="A15" s="907">
        <v>12</v>
      </c>
      <c r="B15" s="1002" t="s">
        <v>41</v>
      </c>
      <c r="C15" s="10" t="s">
        <v>42</v>
      </c>
      <c r="D15" s="10" t="s">
        <v>31</v>
      </c>
      <c r="E15" s="10" t="s">
        <v>43</v>
      </c>
      <c r="F15" s="10" t="s">
        <v>27</v>
      </c>
      <c r="G15" s="10" t="s">
        <v>27</v>
      </c>
      <c r="H15" s="958" t="s">
        <v>385</v>
      </c>
      <c r="I15" s="10" t="s">
        <v>28</v>
      </c>
    </row>
    <row r="16" spans="1:9" ht="15" x14ac:dyDescent="0.25">
      <c r="A16" s="10">
        <v>13</v>
      </c>
      <c r="B16" s="1002" t="s">
        <v>610</v>
      </c>
      <c r="C16" s="10" t="s">
        <v>42</v>
      </c>
      <c r="D16" s="10" t="s">
        <v>31</v>
      </c>
      <c r="E16" s="10" t="s">
        <v>43</v>
      </c>
      <c r="F16" s="10" t="s">
        <v>27</v>
      </c>
      <c r="G16" s="10" t="s">
        <v>27</v>
      </c>
      <c r="H16" s="965" t="s">
        <v>498</v>
      </c>
      <c r="I16" s="10" t="s">
        <v>28</v>
      </c>
    </row>
    <row r="17" spans="1:9" ht="15" x14ac:dyDescent="0.25">
      <c r="A17" s="907">
        <v>14</v>
      </c>
      <c r="B17" s="1002" t="s">
        <v>44</v>
      </c>
      <c r="C17" s="10" t="s">
        <v>42</v>
      </c>
      <c r="D17" s="10" t="s">
        <v>31</v>
      </c>
      <c r="E17" s="10" t="s">
        <v>43</v>
      </c>
      <c r="F17" s="10" t="s">
        <v>27</v>
      </c>
      <c r="G17" s="10" t="s">
        <v>27</v>
      </c>
      <c r="H17" s="965" t="s">
        <v>518</v>
      </c>
      <c r="I17" s="10" t="s">
        <v>28</v>
      </c>
    </row>
    <row r="18" spans="1:9" ht="15" x14ac:dyDescent="0.25">
      <c r="A18" s="10">
        <v>15</v>
      </c>
      <c r="B18" s="1002" t="s">
        <v>45</v>
      </c>
      <c r="C18" s="10" t="s">
        <v>42</v>
      </c>
      <c r="D18" s="10" t="s">
        <v>31</v>
      </c>
      <c r="E18" s="10" t="s">
        <v>43</v>
      </c>
      <c r="F18" s="10" t="s">
        <v>27</v>
      </c>
      <c r="G18" s="10" t="s">
        <v>27</v>
      </c>
      <c r="H18" s="965" t="s">
        <v>519</v>
      </c>
      <c r="I18" s="10" t="s">
        <v>28</v>
      </c>
    </row>
    <row r="19" spans="1:9" ht="15" x14ac:dyDescent="0.25">
      <c r="A19" s="907">
        <v>16</v>
      </c>
      <c r="B19" s="1002" t="s">
        <v>46</v>
      </c>
      <c r="C19" s="10" t="s">
        <v>42</v>
      </c>
      <c r="D19" s="10" t="s">
        <v>31</v>
      </c>
      <c r="E19" s="10" t="s">
        <v>43</v>
      </c>
      <c r="F19" s="10" t="s">
        <v>27</v>
      </c>
      <c r="G19" s="10" t="s">
        <v>27</v>
      </c>
      <c r="H19" s="965" t="s">
        <v>520</v>
      </c>
      <c r="I19" s="10" t="s">
        <v>28</v>
      </c>
    </row>
    <row r="20" spans="1:9" ht="15" x14ac:dyDescent="0.25">
      <c r="A20" s="10">
        <v>17</v>
      </c>
      <c r="B20" s="1002" t="s">
        <v>47</v>
      </c>
      <c r="C20" s="10" t="s">
        <v>42</v>
      </c>
      <c r="D20" s="10" t="s">
        <v>31</v>
      </c>
      <c r="E20" s="10" t="s">
        <v>43</v>
      </c>
      <c r="F20" s="10" t="s">
        <v>27</v>
      </c>
      <c r="G20" s="10" t="s">
        <v>27</v>
      </c>
      <c r="H20" s="965" t="s">
        <v>542</v>
      </c>
      <c r="I20" s="10" t="s">
        <v>28</v>
      </c>
    </row>
    <row r="21" spans="1:9" ht="15" x14ac:dyDescent="0.25">
      <c r="A21" s="907">
        <v>18</v>
      </c>
      <c r="B21" s="1002" t="s">
        <v>48</v>
      </c>
      <c r="C21" s="10" t="s">
        <v>42</v>
      </c>
      <c r="D21" s="10" t="s">
        <v>31</v>
      </c>
      <c r="E21" s="10" t="s">
        <v>43</v>
      </c>
      <c r="F21" s="10" t="s">
        <v>27</v>
      </c>
      <c r="G21" s="10" t="s">
        <v>27</v>
      </c>
      <c r="H21" s="965" t="s">
        <v>543</v>
      </c>
      <c r="I21" s="10" t="s">
        <v>28</v>
      </c>
    </row>
    <row r="22" spans="1:9" ht="15" x14ac:dyDescent="0.25">
      <c r="A22" s="10">
        <v>19</v>
      </c>
      <c r="B22" s="1002" t="s">
        <v>49</v>
      </c>
      <c r="C22" s="10" t="s">
        <v>42</v>
      </c>
      <c r="D22" s="10" t="s">
        <v>31</v>
      </c>
      <c r="E22" s="10" t="s">
        <v>43</v>
      </c>
      <c r="F22" s="10" t="s">
        <v>27</v>
      </c>
      <c r="G22" s="10" t="s">
        <v>27</v>
      </c>
      <c r="H22" s="965" t="s">
        <v>551</v>
      </c>
      <c r="I22" s="10" t="s">
        <v>28</v>
      </c>
    </row>
    <row r="23" spans="1:9" ht="15" x14ac:dyDescent="0.25">
      <c r="A23" s="907">
        <v>20</v>
      </c>
      <c r="B23" s="1002" t="s">
        <v>50</v>
      </c>
      <c r="C23" s="10" t="s">
        <v>42</v>
      </c>
      <c r="D23" s="10" t="s">
        <v>31</v>
      </c>
      <c r="E23" s="10" t="s">
        <v>43</v>
      </c>
      <c r="F23" s="10" t="s">
        <v>27</v>
      </c>
      <c r="G23" s="10" t="s">
        <v>27</v>
      </c>
      <c r="H23" s="965" t="s">
        <v>552</v>
      </c>
      <c r="I23" s="10" t="s">
        <v>28</v>
      </c>
    </row>
    <row r="24" spans="1:9" ht="15" x14ac:dyDescent="0.25">
      <c r="A24" s="10">
        <v>21</v>
      </c>
      <c r="B24" s="1002" t="s">
        <v>51</v>
      </c>
      <c r="C24" s="10" t="s">
        <v>52</v>
      </c>
      <c r="D24" s="10" t="s">
        <v>53</v>
      </c>
      <c r="E24" s="10" t="s">
        <v>27</v>
      </c>
      <c r="F24" s="10" t="s">
        <v>27</v>
      </c>
      <c r="G24" s="10" t="s">
        <v>27</v>
      </c>
      <c r="H24" s="972" t="s">
        <v>615</v>
      </c>
      <c r="I24" s="10" t="s">
        <v>28</v>
      </c>
    </row>
    <row r="25" spans="1:9" ht="15" x14ac:dyDescent="0.25">
      <c r="A25" s="907">
        <v>22</v>
      </c>
      <c r="B25" s="1002" t="s">
        <v>54</v>
      </c>
      <c r="C25" s="10" t="s">
        <v>52</v>
      </c>
      <c r="D25" s="10" t="s">
        <v>53</v>
      </c>
      <c r="E25" s="10" t="s">
        <v>27</v>
      </c>
      <c r="F25" s="10" t="s">
        <v>27</v>
      </c>
      <c r="G25" s="10" t="s">
        <v>27</v>
      </c>
      <c r="H25" s="972" t="s">
        <v>3214</v>
      </c>
      <c r="I25" s="10" t="s">
        <v>28</v>
      </c>
    </row>
    <row r="26" spans="1:9" ht="15" x14ac:dyDescent="0.25">
      <c r="A26" s="10">
        <v>23</v>
      </c>
      <c r="B26" s="1002" t="s">
        <v>55</v>
      </c>
      <c r="C26" s="10" t="s">
        <v>52</v>
      </c>
      <c r="D26" s="10" t="s">
        <v>53</v>
      </c>
      <c r="E26" s="10" t="s">
        <v>27</v>
      </c>
      <c r="F26" s="10" t="s">
        <v>27</v>
      </c>
      <c r="G26" s="10" t="s">
        <v>27</v>
      </c>
      <c r="H26" s="977" t="s">
        <v>551</v>
      </c>
      <c r="I26" s="10" t="s">
        <v>28</v>
      </c>
    </row>
    <row r="27" spans="1:9" ht="15" x14ac:dyDescent="0.25">
      <c r="A27" s="907">
        <v>24</v>
      </c>
      <c r="B27" s="1002" t="s">
        <v>56</v>
      </c>
      <c r="C27" s="10" t="s">
        <v>52</v>
      </c>
      <c r="D27" s="10" t="s">
        <v>53</v>
      </c>
      <c r="E27" s="10" t="s">
        <v>27</v>
      </c>
      <c r="F27" s="10" t="s">
        <v>27</v>
      </c>
      <c r="G27" s="10" t="s">
        <v>27</v>
      </c>
      <c r="H27" s="996" t="s">
        <v>552</v>
      </c>
      <c r="I27" s="10" t="s">
        <v>28</v>
      </c>
    </row>
    <row r="28" spans="1:9" ht="15" x14ac:dyDescent="0.25">
      <c r="A28" s="10">
        <v>25</v>
      </c>
      <c r="B28" s="1002" t="s">
        <v>57</v>
      </c>
      <c r="C28" s="10" t="s">
        <v>58</v>
      </c>
      <c r="D28" s="10" t="s">
        <v>59</v>
      </c>
      <c r="E28" s="10" t="s">
        <v>60</v>
      </c>
      <c r="F28" s="10" t="s">
        <v>27</v>
      </c>
      <c r="G28" s="10" t="s">
        <v>61</v>
      </c>
      <c r="H28" s="996" t="s">
        <v>615</v>
      </c>
      <c r="I28" s="10" t="s">
        <v>28</v>
      </c>
    </row>
    <row r="29" spans="1:9" ht="15" x14ac:dyDescent="0.25">
      <c r="A29" s="907">
        <v>26</v>
      </c>
      <c r="B29" s="1002" t="s">
        <v>62</v>
      </c>
      <c r="C29" s="10" t="s">
        <v>58</v>
      </c>
      <c r="D29" s="10" t="s">
        <v>59</v>
      </c>
      <c r="E29" s="10" t="s">
        <v>60</v>
      </c>
      <c r="F29" s="10" t="s">
        <v>27</v>
      </c>
      <c r="G29" s="10" t="s">
        <v>61</v>
      </c>
      <c r="H29" s="999" t="s">
        <v>3214</v>
      </c>
      <c r="I29" s="10" t="s">
        <v>28</v>
      </c>
    </row>
    <row r="30" spans="1:9" ht="15" x14ac:dyDescent="0.25">
      <c r="A30" s="10">
        <v>27</v>
      </c>
      <c r="B30" s="1002" t="s">
        <v>63</v>
      </c>
      <c r="C30" s="10" t="s">
        <v>58</v>
      </c>
      <c r="D30" s="10" t="s">
        <v>59</v>
      </c>
      <c r="E30" s="10" t="s">
        <v>60</v>
      </c>
      <c r="F30" s="10" t="s">
        <v>27</v>
      </c>
      <c r="G30" s="10" t="s">
        <v>61</v>
      </c>
      <c r="H30" s="999" t="s">
        <v>551</v>
      </c>
      <c r="I30" s="10" t="s">
        <v>28</v>
      </c>
    </row>
    <row r="31" spans="1:9" ht="15" x14ac:dyDescent="0.25">
      <c r="A31" s="907">
        <v>28</v>
      </c>
      <c r="B31" s="1002" t="s">
        <v>64</v>
      </c>
      <c r="C31" s="10" t="s">
        <v>58</v>
      </c>
      <c r="D31" s="10" t="s">
        <v>59</v>
      </c>
      <c r="E31" s="10" t="s">
        <v>60</v>
      </c>
      <c r="F31" s="10" t="s">
        <v>27</v>
      </c>
      <c r="G31" s="10" t="s">
        <v>61</v>
      </c>
      <c r="H31" s="999" t="s">
        <v>552</v>
      </c>
      <c r="I31" s="10" t="s">
        <v>28</v>
      </c>
    </row>
    <row r="32" spans="1:9" ht="15" x14ac:dyDescent="0.25">
      <c r="A32" s="10">
        <v>29</v>
      </c>
      <c r="B32" s="1002" t="s">
        <v>65</v>
      </c>
      <c r="C32" s="10" t="s">
        <v>66</v>
      </c>
      <c r="D32" s="10" t="s">
        <v>59</v>
      </c>
      <c r="E32" s="10" t="s">
        <v>60</v>
      </c>
      <c r="F32" s="10" t="s">
        <v>27</v>
      </c>
      <c r="G32" s="10" t="s">
        <v>67</v>
      </c>
      <c r="H32" s="1003" t="s">
        <v>615</v>
      </c>
      <c r="I32" s="10" t="s">
        <v>28</v>
      </c>
    </row>
    <row r="33" spans="1:9" ht="15" x14ac:dyDescent="0.25">
      <c r="A33" s="907">
        <v>30</v>
      </c>
      <c r="B33" s="1002" t="s">
        <v>68</v>
      </c>
      <c r="C33" s="10" t="s">
        <v>66</v>
      </c>
      <c r="D33" s="10" t="s">
        <v>59</v>
      </c>
      <c r="E33" s="10" t="s">
        <v>60</v>
      </c>
      <c r="F33" s="10" t="s">
        <v>27</v>
      </c>
      <c r="G33" s="10" t="s">
        <v>67</v>
      </c>
      <c r="H33" s="1003" t="s">
        <v>3214</v>
      </c>
      <c r="I33" s="10" t="s">
        <v>28</v>
      </c>
    </row>
    <row r="34" spans="1:9" ht="15" x14ac:dyDescent="0.25">
      <c r="A34" s="10">
        <v>31</v>
      </c>
      <c r="B34" s="1002" t="s">
        <v>69</v>
      </c>
      <c r="C34" s="10" t="s">
        <v>66</v>
      </c>
      <c r="D34" s="10" t="s">
        <v>59</v>
      </c>
      <c r="E34" s="10" t="s">
        <v>60</v>
      </c>
      <c r="F34" s="10" t="s">
        <v>27</v>
      </c>
      <c r="G34" s="10" t="s">
        <v>67</v>
      </c>
      <c r="H34" s="1003" t="s">
        <v>551</v>
      </c>
      <c r="I34" s="10" t="s">
        <v>28</v>
      </c>
    </row>
    <row r="35" spans="1:9" ht="15" x14ac:dyDescent="0.25">
      <c r="A35" s="907">
        <v>32</v>
      </c>
      <c r="B35" s="1002" t="s">
        <v>70</v>
      </c>
      <c r="C35" s="10" t="s">
        <v>66</v>
      </c>
      <c r="D35" s="10" t="s">
        <v>59</v>
      </c>
      <c r="E35" s="10" t="s">
        <v>60</v>
      </c>
      <c r="F35" s="10" t="s">
        <v>27</v>
      </c>
      <c r="G35" s="10" t="s">
        <v>67</v>
      </c>
      <c r="H35" s="1007" t="s">
        <v>552</v>
      </c>
      <c r="I35" s="10" t="s">
        <v>28</v>
      </c>
    </row>
    <row r="36" spans="1:9" ht="15" x14ac:dyDescent="0.25">
      <c r="A36" s="10">
        <v>33</v>
      </c>
      <c r="B36" s="1002" t="s">
        <v>71</v>
      </c>
      <c r="C36" s="10" t="s">
        <v>72</v>
      </c>
      <c r="D36" s="10" t="s">
        <v>59</v>
      </c>
      <c r="E36" s="10" t="s">
        <v>60</v>
      </c>
      <c r="F36" s="10" t="s">
        <v>27</v>
      </c>
      <c r="G36" s="10" t="s">
        <v>73</v>
      </c>
      <c r="H36" s="1007" t="s">
        <v>615</v>
      </c>
      <c r="I36" s="10" t="s">
        <v>28</v>
      </c>
    </row>
    <row r="37" spans="1:9" ht="15" x14ac:dyDescent="0.25">
      <c r="A37" s="907">
        <v>34</v>
      </c>
      <c r="B37" s="1002" t="s">
        <v>74</v>
      </c>
      <c r="C37" s="10" t="s">
        <v>72</v>
      </c>
      <c r="D37" s="10" t="s">
        <v>59</v>
      </c>
      <c r="E37" s="10" t="s">
        <v>60</v>
      </c>
      <c r="F37" s="10" t="s">
        <v>27</v>
      </c>
      <c r="G37" s="10" t="s">
        <v>73</v>
      </c>
      <c r="H37" s="1007" t="s">
        <v>3214</v>
      </c>
      <c r="I37" s="10" t="s">
        <v>28</v>
      </c>
    </row>
    <row r="38" spans="1:9" ht="15" x14ac:dyDescent="0.25">
      <c r="A38" s="10">
        <v>35</v>
      </c>
      <c r="B38" s="1002" t="s">
        <v>75</v>
      </c>
      <c r="C38" s="10" t="s">
        <v>72</v>
      </c>
      <c r="D38" s="10" t="s">
        <v>59</v>
      </c>
      <c r="E38" s="10" t="s">
        <v>60</v>
      </c>
      <c r="F38" s="10" t="s">
        <v>27</v>
      </c>
      <c r="G38" s="10" t="s">
        <v>73</v>
      </c>
      <c r="H38" s="1007" t="s">
        <v>551</v>
      </c>
      <c r="I38" s="10" t="s">
        <v>28</v>
      </c>
    </row>
    <row r="39" spans="1:9" ht="15" x14ac:dyDescent="0.25">
      <c r="A39" s="907">
        <v>36</v>
      </c>
      <c r="B39" s="1002" t="s">
        <v>76</v>
      </c>
      <c r="C39" s="10" t="s">
        <v>72</v>
      </c>
      <c r="D39" s="10" t="s">
        <v>59</v>
      </c>
      <c r="E39" s="10" t="s">
        <v>60</v>
      </c>
      <c r="F39" s="10" t="s">
        <v>27</v>
      </c>
      <c r="G39" s="10" t="s">
        <v>73</v>
      </c>
      <c r="H39" s="1007" t="s">
        <v>552</v>
      </c>
      <c r="I39" s="10" t="s">
        <v>28</v>
      </c>
    </row>
    <row r="40" spans="1:9" ht="15" x14ac:dyDescent="0.25">
      <c r="A40" s="10">
        <v>37</v>
      </c>
      <c r="B40" s="1002" t="s">
        <v>77</v>
      </c>
      <c r="C40" s="10" t="s">
        <v>78</v>
      </c>
      <c r="D40" s="10" t="s">
        <v>59</v>
      </c>
      <c r="E40" s="10" t="s">
        <v>60</v>
      </c>
      <c r="F40" s="10" t="s">
        <v>27</v>
      </c>
      <c r="G40" s="10" t="s">
        <v>79</v>
      </c>
      <c r="H40" s="1007" t="s">
        <v>615</v>
      </c>
      <c r="I40" s="10" t="s">
        <v>28</v>
      </c>
    </row>
    <row r="41" spans="1:9" ht="15" x14ac:dyDescent="0.25">
      <c r="A41" s="907">
        <v>38</v>
      </c>
      <c r="B41" s="1002" t="s">
        <v>80</v>
      </c>
      <c r="C41" s="10" t="s">
        <v>78</v>
      </c>
      <c r="D41" s="10" t="s">
        <v>59</v>
      </c>
      <c r="E41" s="10" t="s">
        <v>60</v>
      </c>
      <c r="F41" s="10" t="s">
        <v>27</v>
      </c>
      <c r="G41" s="10" t="s">
        <v>79</v>
      </c>
      <c r="H41" s="1012" t="s">
        <v>3214</v>
      </c>
      <c r="I41" s="10" t="s">
        <v>28</v>
      </c>
    </row>
    <row r="42" spans="1:9" ht="15" x14ac:dyDescent="0.25">
      <c r="A42" s="10">
        <v>39</v>
      </c>
      <c r="B42" s="1002" t="s">
        <v>81</v>
      </c>
      <c r="C42" s="10" t="s">
        <v>78</v>
      </c>
      <c r="D42" s="10" t="s">
        <v>59</v>
      </c>
      <c r="E42" s="10" t="s">
        <v>60</v>
      </c>
      <c r="F42" s="10" t="s">
        <v>27</v>
      </c>
      <c r="G42" s="10" t="s">
        <v>79</v>
      </c>
      <c r="H42" s="1012" t="s">
        <v>551</v>
      </c>
      <c r="I42" s="10" t="s">
        <v>28</v>
      </c>
    </row>
    <row r="43" spans="1:9" ht="15" x14ac:dyDescent="0.25">
      <c r="A43" s="907">
        <v>40</v>
      </c>
      <c r="B43" s="1002" t="s">
        <v>82</v>
      </c>
      <c r="C43" s="10" t="s">
        <v>78</v>
      </c>
      <c r="D43" s="10" t="s">
        <v>59</v>
      </c>
      <c r="E43" s="10" t="s">
        <v>60</v>
      </c>
      <c r="F43" s="10" t="s">
        <v>27</v>
      </c>
      <c r="G43" s="10" t="s">
        <v>79</v>
      </c>
      <c r="H43" s="1012" t="s">
        <v>552</v>
      </c>
      <c r="I43" s="10" t="s">
        <v>28</v>
      </c>
    </row>
    <row r="44" spans="1:9" ht="15" x14ac:dyDescent="0.25">
      <c r="A44" s="10">
        <v>41</v>
      </c>
      <c r="B44" s="1002" t="s">
        <v>83</v>
      </c>
      <c r="C44" s="10" t="s">
        <v>84</v>
      </c>
      <c r="D44" s="10" t="s">
        <v>59</v>
      </c>
      <c r="E44" s="10" t="s">
        <v>85</v>
      </c>
      <c r="F44" s="10" t="s">
        <v>27</v>
      </c>
      <c r="G44" s="10" t="s">
        <v>86</v>
      </c>
      <c r="H44" s="1012" t="s">
        <v>615</v>
      </c>
      <c r="I44" s="10" t="s">
        <v>28</v>
      </c>
    </row>
    <row r="45" spans="1:9" ht="15" x14ac:dyDescent="0.25">
      <c r="A45" s="907">
        <v>42</v>
      </c>
      <c r="B45" s="1002" t="s">
        <v>87</v>
      </c>
      <c r="C45" s="10" t="s">
        <v>84</v>
      </c>
      <c r="D45" s="10" t="s">
        <v>59</v>
      </c>
      <c r="E45" s="10" t="s">
        <v>85</v>
      </c>
      <c r="F45" s="10" t="s">
        <v>27</v>
      </c>
      <c r="G45" s="10" t="s">
        <v>86</v>
      </c>
      <c r="H45" s="1012" t="s">
        <v>3214</v>
      </c>
      <c r="I45" s="10" t="s">
        <v>28</v>
      </c>
    </row>
    <row r="46" spans="1:9" ht="15" x14ac:dyDescent="0.25">
      <c r="A46" s="10">
        <v>43</v>
      </c>
      <c r="B46" s="1002" t="s">
        <v>88</v>
      </c>
      <c r="C46" s="10" t="s">
        <v>84</v>
      </c>
      <c r="D46" s="10" t="s">
        <v>59</v>
      </c>
      <c r="E46" s="10" t="s">
        <v>85</v>
      </c>
      <c r="F46" s="10" t="s">
        <v>27</v>
      </c>
      <c r="G46" s="10" t="s">
        <v>86</v>
      </c>
      <c r="H46" s="1012" t="s">
        <v>551</v>
      </c>
      <c r="I46" s="10" t="s">
        <v>28</v>
      </c>
    </row>
    <row r="47" spans="1:9" ht="15" x14ac:dyDescent="0.25">
      <c r="A47" s="907">
        <v>44</v>
      </c>
      <c r="B47" s="1002" t="s">
        <v>89</v>
      </c>
      <c r="C47" s="10" t="s">
        <v>84</v>
      </c>
      <c r="D47" s="10" t="s">
        <v>59</v>
      </c>
      <c r="E47" s="10" t="s">
        <v>85</v>
      </c>
      <c r="F47" s="10" t="s">
        <v>27</v>
      </c>
      <c r="G47" s="10" t="s">
        <v>86</v>
      </c>
      <c r="H47" s="1012" t="s">
        <v>552</v>
      </c>
      <c r="I47" s="10" t="s">
        <v>28</v>
      </c>
    </row>
    <row r="48" spans="1:9" ht="15" x14ac:dyDescent="0.25">
      <c r="A48" s="10">
        <v>45</v>
      </c>
      <c r="B48" s="1002" t="s">
        <v>90</v>
      </c>
      <c r="C48" s="10" t="s">
        <v>91</v>
      </c>
      <c r="D48" s="10" t="s">
        <v>59</v>
      </c>
      <c r="E48" s="10" t="s">
        <v>85</v>
      </c>
      <c r="F48" s="10" t="s">
        <v>27</v>
      </c>
      <c r="G48" s="10" t="s">
        <v>92</v>
      </c>
      <c r="H48" s="1012" t="s">
        <v>615</v>
      </c>
      <c r="I48" s="10" t="s">
        <v>28</v>
      </c>
    </row>
    <row r="49" spans="1:9" ht="15" x14ac:dyDescent="0.25">
      <c r="A49" s="907">
        <v>46</v>
      </c>
      <c r="B49" s="1002" t="s">
        <v>93</v>
      </c>
      <c r="C49" s="10" t="s">
        <v>91</v>
      </c>
      <c r="D49" s="10" t="s">
        <v>59</v>
      </c>
      <c r="E49" s="10" t="s">
        <v>85</v>
      </c>
      <c r="F49" s="10" t="s">
        <v>27</v>
      </c>
      <c r="G49" s="10" t="s">
        <v>92</v>
      </c>
      <c r="H49" s="1012" t="s">
        <v>3214</v>
      </c>
      <c r="I49" s="10" t="s">
        <v>28</v>
      </c>
    </row>
    <row r="50" spans="1:9" ht="15" x14ac:dyDescent="0.25">
      <c r="A50" s="10">
        <v>47</v>
      </c>
      <c r="B50" s="1002" t="s">
        <v>94</v>
      </c>
      <c r="C50" s="10" t="s">
        <v>91</v>
      </c>
      <c r="D50" s="10" t="s">
        <v>59</v>
      </c>
      <c r="E50" s="10" t="s">
        <v>85</v>
      </c>
      <c r="F50" s="10" t="s">
        <v>27</v>
      </c>
      <c r="G50" s="10" t="s">
        <v>92</v>
      </c>
      <c r="H50" s="1012" t="s">
        <v>551</v>
      </c>
      <c r="I50" s="10" t="s">
        <v>28</v>
      </c>
    </row>
    <row r="51" spans="1:9" ht="15" x14ac:dyDescent="0.25">
      <c r="A51" s="907">
        <v>48</v>
      </c>
      <c r="B51" s="1002" t="s">
        <v>95</v>
      </c>
      <c r="C51" s="10" t="s">
        <v>91</v>
      </c>
      <c r="D51" s="10" t="s">
        <v>59</v>
      </c>
      <c r="E51" s="10" t="s">
        <v>85</v>
      </c>
      <c r="F51" s="10" t="s">
        <v>27</v>
      </c>
      <c r="G51" s="10" t="s">
        <v>92</v>
      </c>
      <c r="H51" s="1012" t="s">
        <v>552</v>
      </c>
      <c r="I51" s="10" t="s">
        <v>28</v>
      </c>
    </row>
    <row r="52" spans="1:9" ht="15" x14ac:dyDescent="0.25">
      <c r="A52" s="10">
        <v>49</v>
      </c>
      <c r="B52" s="1002" t="s">
        <v>96</v>
      </c>
      <c r="C52" s="10" t="s">
        <v>97</v>
      </c>
      <c r="D52" s="10" t="s">
        <v>59</v>
      </c>
      <c r="E52" s="10" t="s">
        <v>98</v>
      </c>
      <c r="F52" s="10" t="s">
        <v>27</v>
      </c>
      <c r="G52" s="11" t="s">
        <v>99</v>
      </c>
      <c r="H52" s="1017" t="s">
        <v>615</v>
      </c>
      <c r="I52" s="10" t="s">
        <v>28</v>
      </c>
    </row>
    <row r="53" spans="1:9" ht="15" x14ac:dyDescent="0.25">
      <c r="A53" s="907">
        <v>50</v>
      </c>
      <c r="B53" s="1002" t="s">
        <v>100</v>
      </c>
      <c r="C53" s="10" t="s">
        <v>97</v>
      </c>
      <c r="D53" s="10" t="s">
        <v>59</v>
      </c>
      <c r="E53" s="10" t="s">
        <v>98</v>
      </c>
      <c r="F53" s="10" t="s">
        <v>27</v>
      </c>
      <c r="G53" s="11" t="s">
        <v>99</v>
      </c>
      <c r="H53" s="1017" t="s">
        <v>3214</v>
      </c>
      <c r="I53" s="10" t="s">
        <v>28</v>
      </c>
    </row>
    <row r="54" spans="1:9" ht="15" x14ac:dyDescent="0.25">
      <c r="A54" s="10">
        <v>51</v>
      </c>
      <c r="B54" s="1002" t="s">
        <v>101</v>
      </c>
      <c r="C54" s="10" t="s">
        <v>97</v>
      </c>
      <c r="D54" s="10" t="s">
        <v>59</v>
      </c>
      <c r="E54" s="10" t="s">
        <v>98</v>
      </c>
      <c r="F54" s="10" t="s">
        <v>27</v>
      </c>
      <c r="G54" s="11" t="s">
        <v>99</v>
      </c>
      <c r="H54" s="1017" t="s">
        <v>551</v>
      </c>
      <c r="I54" s="10" t="s">
        <v>28</v>
      </c>
    </row>
    <row r="55" spans="1:9" ht="15" x14ac:dyDescent="0.25">
      <c r="A55" s="907">
        <v>52</v>
      </c>
      <c r="B55" s="1002" t="s">
        <v>102</v>
      </c>
      <c r="C55" s="10" t="s">
        <v>97</v>
      </c>
      <c r="D55" s="10" t="s">
        <v>59</v>
      </c>
      <c r="E55" s="10" t="s">
        <v>98</v>
      </c>
      <c r="F55" s="10" t="s">
        <v>27</v>
      </c>
      <c r="G55" s="11" t="s">
        <v>99</v>
      </c>
      <c r="H55" s="1017" t="s">
        <v>552</v>
      </c>
      <c r="I55" s="10" t="s">
        <v>28</v>
      </c>
    </row>
    <row r="56" spans="1:9" ht="15" x14ac:dyDescent="0.25">
      <c r="A56" s="10">
        <v>53</v>
      </c>
      <c r="B56" s="1002" t="s">
        <v>103</v>
      </c>
      <c r="C56" s="10" t="s">
        <v>104</v>
      </c>
      <c r="D56" s="10" t="s">
        <v>59</v>
      </c>
      <c r="E56" s="10" t="s">
        <v>98</v>
      </c>
      <c r="F56" s="10" t="s">
        <v>27</v>
      </c>
      <c r="G56" s="11" t="s">
        <v>105</v>
      </c>
      <c r="H56" s="1017" t="s">
        <v>615</v>
      </c>
      <c r="I56" s="10" t="s">
        <v>28</v>
      </c>
    </row>
    <row r="57" spans="1:9" ht="15" x14ac:dyDescent="0.25">
      <c r="A57" s="907">
        <v>54</v>
      </c>
      <c r="B57" s="1002" t="s">
        <v>106</v>
      </c>
      <c r="C57" s="10" t="s">
        <v>104</v>
      </c>
      <c r="D57" s="10" t="s">
        <v>59</v>
      </c>
      <c r="E57" s="10" t="s">
        <v>98</v>
      </c>
      <c r="F57" s="10" t="s">
        <v>27</v>
      </c>
      <c r="G57" s="11" t="s">
        <v>105</v>
      </c>
      <c r="H57" s="1017" t="s">
        <v>3214</v>
      </c>
      <c r="I57" s="10" t="s">
        <v>28</v>
      </c>
    </row>
    <row r="58" spans="1:9" ht="15" x14ac:dyDescent="0.25">
      <c r="A58" s="10">
        <v>55</v>
      </c>
      <c r="B58" s="1002" t="s">
        <v>107</v>
      </c>
      <c r="C58" s="10" t="s">
        <v>104</v>
      </c>
      <c r="D58" s="10" t="s">
        <v>59</v>
      </c>
      <c r="E58" s="10" t="s">
        <v>98</v>
      </c>
      <c r="F58" s="10" t="s">
        <v>27</v>
      </c>
      <c r="G58" s="11" t="s">
        <v>105</v>
      </c>
      <c r="H58" s="1017" t="s">
        <v>551</v>
      </c>
      <c r="I58" s="10" t="s">
        <v>28</v>
      </c>
    </row>
    <row r="59" spans="1:9" ht="15" x14ac:dyDescent="0.25">
      <c r="A59" s="907">
        <v>56</v>
      </c>
      <c r="B59" s="1002" t="s">
        <v>108</v>
      </c>
      <c r="C59" s="10" t="s">
        <v>104</v>
      </c>
      <c r="D59" s="10" t="s">
        <v>59</v>
      </c>
      <c r="E59" s="10" t="s">
        <v>98</v>
      </c>
      <c r="F59" s="10" t="s">
        <v>27</v>
      </c>
      <c r="G59" s="11" t="s">
        <v>105</v>
      </c>
      <c r="H59" s="1017" t="s">
        <v>552</v>
      </c>
      <c r="I59" s="10" t="s">
        <v>28</v>
      </c>
    </row>
    <row r="60" spans="1:9" ht="15" x14ac:dyDescent="0.25">
      <c r="A60" s="10">
        <v>57</v>
      </c>
      <c r="B60" s="1002" t="s">
        <v>109</v>
      </c>
      <c r="C60" s="10" t="s">
        <v>110</v>
      </c>
      <c r="D60" s="10" t="s">
        <v>59</v>
      </c>
      <c r="E60" s="10" t="s">
        <v>98</v>
      </c>
      <c r="F60" s="10" t="s">
        <v>27</v>
      </c>
      <c r="G60" s="11" t="s">
        <v>111</v>
      </c>
      <c r="H60" s="1022" t="s">
        <v>615</v>
      </c>
      <c r="I60" s="10" t="s">
        <v>28</v>
      </c>
    </row>
    <row r="61" spans="1:9" ht="15" x14ac:dyDescent="0.25">
      <c r="A61" s="907">
        <v>58</v>
      </c>
      <c r="B61" s="1002" t="s">
        <v>112</v>
      </c>
      <c r="C61" s="10" t="s">
        <v>110</v>
      </c>
      <c r="D61" s="10" t="s">
        <v>59</v>
      </c>
      <c r="E61" s="10" t="s">
        <v>98</v>
      </c>
      <c r="F61" s="10" t="s">
        <v>27</v>
      </c>
      <c r="G61" s="11" t="s">
        <v>111</v>
      </c>
      <c r="H61" s="1022" t="s">
        <v>3214</v>
      </c>
      <c r="I61" s="10" t="s">
        <v>28</v>
      </c>
    </row>
    <row r="62" spans="1:9" ht="15" x14ac:dyDescent="0.25">
      <c r="A62" s="10">
        <v>59</v>
      </c>
      <c r="B62" s="1002" t="s">
        <v>113</v>
      </c>
      <c r="C62" s="10" t="s">
        <v>110</v>
      </c>
      <c r="D62" s="10" t="s">
        <v>59</v>
      </c>
      <c r="E62" s="10" t="s">
        <v>98</v>
      </c>
      <c r="F62" s="10" t="s">
        <v>27</v>
      </c>
      <c r="G62" s="11" t="s">
        <v>111</v>
      </c>
      <c r="H62" s="1022" t="s">
        <v>551</v>
      </c>
      <c r="I62" s="10" t="s">
        <v>28</v>
      </c>
    </row>
    <row r="63" spans="1:9" ht="15" x14ac:dyDescent="0.25">
      <c r="A63" s="907">
        <v>60</v>
      </c>
      <c r="B63" s="1002" t="s">
        <v>114</v>
      </c>
      <c r="C63" s="10" t="s">
        <v>110</v>
      </c>
      <c r="D63" s="10" t="s">
        <v>59</v>
      </c>
      <c r="E63" s="10" t="s">
        <v>98</v>
      </c>
      <c r="F63" s="10" t="s">
        <v>27</v>
      </c>
      <c r="G63" s="11" t="s">
        <v>111</v>
      </c>
      <c r="H63" s="1022" t="s">
        <v>552</v>
      </c>
      <c r="I63" s="10" t="s">
        <v>28</v>
      </c>
    </row>
    <row r="64" spans="1:9" ht="15" x14ac:dyDescent="0.25">
      <c r="A64" s="10">
        <v>61</v>
      </c>
      <c r="B64" s="1002" t="s">
        <v>115</v>
      </c>
      <c r="C64" s="10" t="s">
        <v>116</v>
      </c>
      <c r="D64" s="10" t="s">
        <v>59</v>
      </c>
      <c r="E64" s="10" t="s">
        <v>98</v>
      </c>
      <c r="F64" s="10" t="s">
        <v>27</v>
      </c>
      <c r="G64" s="11" t="s">
        <v>117</v>
      </c>
      <c r="H64" s="1027" t="s">
        <v>615</v>
      </c>
      <c r="I64" s="10" t="s">
        <v>28</v>
      </c>
    </row>
    <row r="65" spans="1:9" ht="15" x14ac:dyDescent="0.25">
      <c r="A65" s="907">
        <v>62</v>
      </c>
      <c r="B65" s="1002" t="s">
        <v>118</v>
      </c>
      <c r="C65" s="10" t="s">
        <v>116</v>
      </c>
      <c r="D65" s="10" t="s">
        <v>59</v>
      </c>
      <c r="E65" s="10" t="s">
        <v>98</v>
      </c>
      <c r="F65" s="10" t="s">
        <v>27</v>
      </c>
      <c r="G65" s="11" t="s">
        <v>117</v>
      </c>
      <c r="H65" s="1029" t="s">
        <v>3214</v>
      </c>
      <c r="I65" s="10" t="s">
        <v>28</v>
      </c>
    </row>
    <row r="66" spans="1:9" ht="15" x14ac:dyDescent="0.25">
      <c r="A66" s="10">
        <v>63</v>
      </c>
      <c r="B66" s="1002" t="s">
        <v>119</v>
      </c>
      <c r="C66" s="10" t="s">
        <v>116</v>
      </c>
      <c r="D66" s="10" t="s">
        <v>59</v>
      </c>
      <c r="E66" s="10" t="s">
        <v>98</v>
      </c>
      <c r="F66" s="10" t="s">
        <v>27</v>
      </c>
      <c r="G66" s="11" t="s">
        <v>117</v>
      </c>
      <c r="H66" s="1029" t="s">
        <v>551</v>
      </c>
      <c r="I66" s="10" t="s">
        <v>28</v>
      </c>
    </row>
    <row r="67" spans="1:9" ht="15" x14ac:dyDescent="0.25">
      <c r="A67" s="907">
        <v>64</v>
      </c>
      <c r="B67" s="1002" t="s">
        <v>120</v>
      </c>
      <c r="C67" s="10" t="s">
        <v>116</v>
      </c>
      <c r="D67" s="10" t="s">
        <v>59</v>
      </c>
      <c r="E67" s="10" t="s">
        <v>98</v>
      </c>
      <c r="F67" s="10" t="s">
        <v>27</v>
      </c>
      <c r="G67" s="11" t="s">
        <v>117</v>
      </c>
      <c r="H67" s="1029" t="s">
        <v>552</v>
      </c>
      <c r="I67" s="10" t="s">
        <v>28</v>
      </c>
    </row>
    <row r="68" spans="1:9" ht="15" x14ac:dyDescent="0.25">
      <c r="A68" s="10">
        <v>65</v>
      </c>
      <c r="B68" s="1002" t="s">
        <v>121</v>
      </c>
      <c r="C68" s="10" t="s">
        <v>122</v>
      </c>
      <c r="D68" s="10" t="s">
        <v>59</v>
      </c>
      <c r="E68" s="10" t="s">
        <v>123</v>
      </c>
      <c r="F68" s="10" t="s">
        <v>27</v>
      </c>
      <c r="G68" s="10" t="s">
        <v>27</v>
      </c>
      <c r="H68" s="1029" t="s">
        <v>615</v>
      </c>
      <c r="I68" s="10" t="s">
        <v>28</v>
      </c>
    </row>
    <row r="69" spans="1:9" ht="15" x14ac:dyDescent="0.25">
      <c r="A69" s="907">
        <v>66</v>
      </c>
      <c r="B69" s="1002" t="s">
        <v>124</v>
      </c>
      <c r="C69" s="10" t="s">
        <v>122</v>
      </c>
      <c r="D69" s="10" t="s">
        <v>59</v>
      </c>
      <c r="E69" s="10" t="s">
        <v>123</v>
      </c>
      <c r="F69" s="10" t="s">
        <v>27</v>
      </c>
      <c r="G69" s="10" t="s">
        <v>27</v>
      </c>
      <c r="H69" s="1029" t="s">
        <v>3214</v>
      </c>
      <c r="I69" s="10" t="s">
        <v>28</v>
      </c>
    </row>
    <row r="70" spans="1:9" ht="15" x14ac:dyDescent="0.25">
      <c r="A70" s="10">
        <v>67</v>
      </c>
      <c r="B70" s="1002" t="s">
        <v>125</v>
      </c>
      <c r="C70" s="10" t="s">
        <v>122</v>
      </c>
      <c r="D70" s="10" t="s">
        <v>59</v>
      </c>
      <c r="E70" s="10" t="s">
        <v>123</v>
      </c>
      <c r="F70" s="10" t="s">
        <v>27</v>
      </c>
      <c r="G70" s="10" t="s">
        <v>27</v>
      </c>
      <c r="H70" s="1029" t="s">
        <v>551</v>
      </c>
      <c r="I70" s="10" t="s">
        <v>28</v>
      </c>
    </row>
    <row r="71" spans="1:9" ht="15" x14ac:dyDescent="0.25">
      <c r="A71" s="907">
        <v>68</v>
      </c>
      <c r="B71" s="1002" t="s">
        <v>126</v>
      </c>
      <c r="C71" s="10" t="s">
        <v>122</v>
      </c>
      <c r="D71" s="10" t="s">
        <v>59</v>
      </c>
      <c r="E71" s="10" t="s">
        <v>123</v>
      </c>
      <c r="F71" s="10" t="s">
        <v>27</v>
      </c>
      <c r="G71" s="10" t="s">
        <v>27</v>
      </c>
      <c r="H71" s="1029" t="s">
        <v>552</v>
      </c>
      <c r="I71" s="10" t="s">
        <v>28</v>
      </c>
    </row>
    <row r="72" spans="1:9" ht="15" x14ac:dyDescent="0.25">
      <c r="A72" s="10">
        <v>69</v>
      </c>
      <c r="B72" s="1002" t="s">
        <v>127</v>
      </c>
      <c r="C72" s="11" t="s">
        <v>127</v>
      </c>
      <c r="D72" s="10" t="s">
        <v>128</v>
      </c>
      <c r="E72" s="10" t="s">
        <v>27</v>
      </c>
      <c r="F72" s="10" t="s">
        <v>27</v>
      </c>
      <c r="G72" s="10" t="s">
        <v>27</v>
      </c>
      <c r="H72" s="10" t="s">
        <v>27</v>
      </c>
      <c r="I72" s="10" t="s">
        <v>28</v>
      </c>
    </row>
    <row r="73" spans="1:9" ht="15" x14ac:dyDescent="0.25">
      <c r="A73" s="907">
        <v>70</v>
      </c>
      <c r="B73" s="1002" t="s">
        <v>129</v>
      </c>
      <c r="C73" s="11" t="s">
        <v>129</v>
      </c>
      <c r="D73" s="10" t="s">
        <v>130</v>
      </c>
      <c r="E73" s="10" t="s">
        <v>27</v>
      </c>
      <c r="F73" s="10" t="s">
        <v>27</v>
      </c>
      <c r="G73" s="10" t="s">
        <v>27</v>
      </c>
      <c r="H73" s="10" t="s">
        <v>27</v>
      </c>
      <c r="I73" s="10" t="s">
        <v>28</v>
      </c>
    </row>
    <row r="74" spans="1:9" ht="15" x14ac:dyDescent="0.25">
      <c r="A74" s="10">
        <v>71</v>
      </c>
      <c r="B74" s="1002" t="s">
        <v>131</v>
      </c>
      <c r="C74" s="923" t="s">
        <v>382</v>
      </c>
      <c r="D74" s="10" t="s">
        <v>132</v>
      </c>
      <c r="E74" s="10" t="s">
        <v>27</v>
      </c>
      <c r="F74" s="11" t="s">
        <v>133</v>
      </c>
      <c r="G74" s="10" t="s">
        <v>27</v>
      </c>
      <c r="H74" s="10" t="s">
        <v>27</v>
      </c>
      <c r="I74" s="10" t="s">
        <v>28</v>
      </c>
    </row>
    <row r="75" spans="1:9" ht="15" x14ac:dyDescent="0.25">
      <c r="A75" s="907">
        <v>72</v>
      </c>
      <c r="B75" s="1002" t="s">
        <v>134</v>
      </c>
      <c r="C75" s="11" t="s">
        <v>134</v>
      </c>
      <c r="D75" s="10" t="s">
        <v>135</v>
      </c>
      <c r="E75" s="10" t="s">
        <v>27</v>
      </c>
      <c r="F75" s="11" t="s">
        <v>27</v>
      </c>
      <c r="G75" s="10" t="s">
        <v>27</v>
      </c>
      <c r="H75" s="10" t="s">
        <v>27</v>
      </c>
      <c r="I75" s="10" t="s">
        <v>28</v>
      </c>
    </row>
    <row r="76" spans="1:9" ht="15" x14ac:dyDescent="0.25">
      <c r="A76" s="10">
        <v>73</v>
      </c>
      <c r="B76" s="1002" t="s">
        <v>136</v>
      </c>
      <c r="C76" s="11" t="s">
        <v>137</v>
      </c>
      <c r="D76" s="10" t="s">
        <v>138</v>
      </c>
      <c r="E76" s="10" t="s">
        <v>27</v>
      </c>
      <c r="F76" s="10" t="s">
        <v>139</v>
      </c>
      <c r="G76" s="10" t="s">
        <v>27</v>
      </c>
      <c r="H76" s="10" t="s">
        <v>27</v>
      </c>
      <c r="I76" s="10" t="s">
        <v>28</v>
      </c>
    </row>
    <row r="77" spans="1:9" ht="15" x14ac:dyDescent="0.25">
      <c r="A77" s="907">
        <v>74</v>
      </c>
      <c r="B77" s="1002" t="s">
        <v>140</v>
      </c>
      <c r="C77" s="11" t="s">
        <v>140</v>
      </c>
      <c r="D77" s="10" t="s">
        <v>138</v>
      </c>
      <c r="E77" s="10" t="s">
        <v>27</v>
      </c>
      <c r="F77" s="10" t="s">
        <v>141</v>
      </c>
      <c r="G77" s="10" t="s">
        <v>27</v>
      </c>
      <c r="H77" s="10" t="s">
        <v>27</v>
      </c>
      <c r="I77" s="10" t="s">
        <v>28</v>
      </c>
    </row>
    <row r="78" spans="1:9" ht="15" x14ac:dyDescent="0.25">
      <c r="A78" s="10">
        <v>75</v>
      </c>
      <c r="B78" s="1002" t="s">
        <v>142</v>
      </c>
      <c r="C78" s="11" t="s">
        <v>142</v>
      </c>
      <c r="D78" s="10" t="s">
        <v>138</v>
      </c>
      <c r="E78" s="10" t="s">
        <v>27</v>
      </c>
      <c r="F78" s="10" t="s">
        <v>143</v>
      </c>
      <c r="G78" s="10" t="s">
        <v>27</v>
      </c>
      <c r="H78" s="10" t="s">
        <v>27</v>
      </c>
      <c r="I78" s="10" t="s">
        <v>28</v>
      </c>
    </row>
    <row r="79" spans="1:9" ht="15" x14ac:dyDescent="0.25">
      <c r="A79" s="907">
        <v>76</v>
      </c>
      <c r="B79" s="1002" t="s">
        <v>144</v>
      </c>
      <c r="C79" s="11" t="s">
        <v>144</v>
      </c>
      <c r="D79" s="10" t="s">
        <v>145</v>
      </c>
      <c r="E79" s="10" t="s">
        <v>27</v>
      </c>
      <c r="F79" s="10" t="s">
        <v>27</v>
      </c>
      <c r="G79" s="10" t="s">
        <v>27</v>
      </c>
      <c r="H79" s="10" t="s">
        <v>27</v>
      </c>
      <c r="I79" s="10" t="s">
        <v>28</v>
      </c>
    </row>
    <row r="80" spans="1:9" ht="15" x14ac:dyDescent="0.25">
      <c r="A80" s="10">
        <v>77</v>
      </c>
      <c r="B80" s="1002" t="s">
        <v>146</v>
      </c>
      <c r="C80" s="11" t="s">
        <v>146</v>
      </c>
      <c r="D80" s="10" t="s">
        <v>147</v>
      </c>
      <c r="E80" s="10" t="s">
        <v>27</v>
      </c>
      <c r="F80" s="10" t="s">
        <v>139</v>
      </c>
      <c r="G80" s="10" t="s">
        <v>27</v>
      </c>
      <c r="H80" s="10" t="s">
        <v>27</v>
      </c>
      <c r="I80" s="10" t="s">
        <v>28</v>
      </c>
    </row>
    <row r="81" spans="1:9" ht="15" x14ac:dyDescent="0.25">
      <c r="A81" s="907">
        <v>78</v>
      </c>
      <c r="B81" s="1002" t="s">
        <v>148</v>
      </c>
      <c r="C81" s="11" t="s">
        <v>148</v>
      </c>
      <c r="D81" s="10" t="s">
        <v>147</v>
      </c>
      <c r="E81" s="10" t="s">
        <v>27</v>
      </c>
      <c r="F81" s="10" t="s">
        <v>141</v>
      </c>
      <c r="G81" s="10" t="s">
        <v>27</v>
      </c>
      <c r="H81" s="10" t="s">
        <v>27</v>
      </c>
      <c r="I81" s="10" t="s">
        <v>28</v>
      </c>
    </row>
    <row r="82" spans="1:9" ht="15" x14ac:dyDescent="0.25">
      <c r="A82" s="10">
        <v>79</v>
      </c>
      <c r="B82" s="1002" t="s">
        <v>149</v>
      </c>
      <c r="C82" s="11" t="s">
        <v>149</v>
      </c>
      <c r="D82" s="10" t="s">
        <v>147</v>
      </c>
      <c r="E82" s="10" t="s">
        <v>27</v>
      </c>
      <c r="F82" s="10" t="s">
        <v>143</v>
      </c>
      <c r="G82" s="10" t="s">
        <v>27</v>
      </c>
      <c r="H82" s="10" t="s">
        <v>27</v>
      </c>
      <c r="I82" s="10" t="s">
        <v>28</v>
      </c>
    </row>
  </sheetData>
  <hyperlinks>
    <hyperlink ref="B4" location="'A1'!A1" display="A1"/>
    <hyperlink ref="B5" location="'A2'!A1" display="A2"/>
    <hyperlink ref="B6" location="E11ÜLVVVJ!A1" display="E11ÜLVVVJ"/>
    <hyperlink ref="B7" location="E11ÜLVVJÜ!A1" display="E11ÜLVVJÜ"/>
    <hyperlink ref="B32" location="E312VVJ!A1" display="E312VVJ"/>
    <hyperlink ref="B8" location="E11VVJ!A1" display="E11VVJ"/>
    <hyperlink ref="B9" location="E11ÜLVVJ!A1" display="E11ÜLVVJ"/>
    <hyperlink ref="B33" location="E312VJ!A1" display="E312VJ"/>
    <hyperlink ref="B34" location="E312F!A1" display="E312F"/>
    <hyperlink ref="B10" location="E11ÜLVJÜ!A1" display="E11ÜLVJÜ"/>
    <hyperlink ref="B35" location="E312V!A1" display="E312V"/>
    <hyperlink ref="B36" location="E313VVJ!A1" display="E313VVJ"/>
    <hyperlink ref="B37" location="E313VJ!A1" display="E313VJ"/>
    <hyperlink ref="B38" location="E313F!A1" display="E313F"/>
    <hyperlink ref="B39" location="E313V!A1" display="E313V"/>
    <hyperlink ref="B40" location="E314VVJ!A1" display="E314VVJ"/>
    <hyperlink ref="B11" location="E11VJ!A1" display="E11VJ"/>
    <hyperlink ref="B12" location="E11J!A1" display="E11J"/>
    <hyperlink ref="B13" location="E11F!A1" display="E11F"/>
    <hyperlink ref="B14" location="E11V!A1" display="E11V"/>
    <hyperlink ref="B15" location="E12ÜLVVVJ!A1" display="E12ÜLVVVJ"/>
    <hyperlink ref="B41" location="E314VJ!A1" display="E314VJ"/>
    <hyperlink ref="B42" location="E314F!A1" display="E314F"/>
    <hyperlink ref="B43" location="E314V!A1" display="E314V"/>
    <hyperlink ref="B44" location="E321VVJ!A1" display="E321VVJ"/>
    <hyperlink ref="B45" location="E321VJ!A1" display="E321VJ"/>
    <hyperlink ref="B46" location="E321F!A1" display="E321F"/>
    <hyperlink ref="B47" location="E321V!A1" display="E321V"/>
    <hyperlink ref="B48" location="E324VVJ!A1" display="E324VVJ"/>
    <hyperlink ref="B49" location="E324VJ!A1" display="E324VJ"/>
    <hyperlink ref="B50" location="E324F!A1" display="E324F"/>
    <hyperlink ref="B51" location="E324V!A1" display="E324V"/>
    <hyperlink ref="B52" location="E331VVJ!A1" display="E331VVJ"/>
    <hyperlink ref="B53" location="E331VJ!A1" display="E331VJ"/>
    <hyperlink ref="B54" location="E331F!A1" display="E331F"/>
    <hyperlink ref="B55" location="E331V!A1" display="E331V"/>
    <hyperlink ref="B56" location="E332VVJ!A1" display="E332VVJ"/>
    <hyperlink ref="B57" location="E332VJ!A1" display="E332VJ"/>
    <hyperlink ref="B58" location="E332F!A1" display="E332F"/>
    <hyperlink ref="B59" location="E332V!A1" display="E332V"/>
    <hyperlink ref="B60" location="E333VVJ!A1" display="E333VVJ"/>
    <hyperlink ref="B61" location="E333VJ!A1" display="E333VJ"/>
    <hyperlink ref="B62" location="E333F!A1" display="E333F"/>
    <hyperlink ref="B63" location="E333V!A1" display="E333V"/>
    <hyperlink ref="B64" location="E334VVJ!A1" display="E334VVJ"/>
    <hyperlink ref="B65" location="E334VJ!A1" display="E334VJ"/>
    <hyperlink ref="B66" location="E334F!A1" display="E334F"/>
    <hyperlink ref="B67" location="E334V!A1" display="E334V"/>
    <hyperlink ref="B68" location="E34VVJ!A1" display="E34VVJ"/>
    <hyperlink ref="B69" location="E34VJ!A1" display="E34VJ"/>
    <hyperlink ref="B70" location="E34F!A1" display="E34F"/>
    <hyperlink ref="B71" location="E34V!A1" display="E34V"/>
    <hyperlink ref="B16" location="E12ÜLVVJÜ!A1" display="E12ÜLVVJÜ"/>
    <hyperlink ref="B17" location="E12VVJ!A1" display="E12VVJ"/>
    <hyperlink ref="B72" location="'B2'!A1" display="B2"/>
    <hyperlink ref="B73" location="'L1'!A1" display="L1"/>
    <hyperlink ref="B74" location="'L2&lt;&lt;ID&gt;&gt;'!A1" display="L2&lt;&lt;ID&gt;&gt;"/>
    <hyperlink ref="B75" location="'K1'!A1" display="K1"/>
    <hyperlink ref="B76" location="K2E!A1" display="K2"/>
    <hyperlink ref="B77" location="K2P!A1" display="K2P"/>
    <hyperlink ref="B78" location="K2K!A1" display="K2K"/>
    <hyperlink ref="B79" location="'P1'!A1" display="P1"/>
    <hyperlink ref="B80" location="P2E!A1" display="P2E"/>
    <hyperlink ref="B81" location="P2P!A1" display="P2P"/>
    <hyperlink ref="B82" location="P2K!A1" display="P2K"/>
    <hyperlink ref="B18" location="E12ÜLVVJ!A1" display="E12ÜLVVJ"/>
    <hyperlink ref="B19" location="E12ÜLVJÜ!A1" display="E12ÜLVJÜ"/>
    <hyperlink ref="B20" location="E12VJ!A1" display="E12VJ"/>
    <hyperlink ref="B21" location="E12J!A1" display="E12J"/>
    <hyperlink ref="B22" location="E12F!A1" display="E12F"/>
    <hyperlink ref="B23" location="E12V!A1" display="E12V"/>
    <hyperlink ref="B24" location="E2VVJ!A1" display="E2VVJ"/>
    <hyperlink ref="B25" location="E2VJ!A1" display="E2VJ"/>
    <hyperlink ref="B26" location="E2F!A1" display="E2F"/>
    <hyperlink ref="B27" location="E2V!A1" display="E2V"/>
    <hyperlink ref="B28" location="E311VVJ!A1" display="E311VVJ"/>
    <hyperlink ref="B29" location="E311VJ!A1" display="E311VJ"/>
    <hyperlink ref="B30" location="E311F!A1" display="E311F"/>
    <hyperlink ref="B31" location="E311V!A1" display="E311V"/>
  </hyperlinks>
  <pageMargins left="0.7" right="0.7" top="0.78740157499999996" bottom="0.78740157499999996" header="0.3" footer="0.3"/>
  <pageSetup paperSize="9" orientation="portrait" horizontalDpi="300" verticalDpi="3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00B0F0"/>
  </sheetPr>
  <dimension ref="A1:H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8" x14ac:dyDescent="0.2">
      <c r="A1" s="909" t="s">
        <v>150</v>
      </c>
      <c r="B1" s="909"/>
      <c r="C1" s="909"/>
      <c r="D1" s="909"/>
    </row>
    <row r="2" spans="1:8" ht="15" x14ac:dyDescent="0.2">
      <c r="A2" s="561" t="s">
        <v>151</v>
      </c>
      <c r="B2" s="955">
        <f>'A1'!B2</f>
        <v>2022</v>
      </c>
      <c r="C2" s="887"/>
      <c r="D2" s="887"/>
    </row>
    <row r="3" spans="1:8" ht="15" x14ac:dyDescent="0.2">
      <c r="A3" s="561" t="s">
        <v>152</v>
      </c>
      <c r="B3" s="927">
        <f>'A1'!B3</f>
        <v>33596</v>
      </c>
      <c r="C3" s="887"/>
      <c r="D3" s="887"/>
    </row>
    <row r="4" spans="1:8" ht="15" x14ac:dyDescent="0.2">
      <c r="A4" s="561" t="s">
        <v>153</v>
      </c>
      <c r="B4" s="955" t="str">
        <f>'A1'!B4</f>
        <v>BEZEICHNUNG IHRER KLINIK</v>
      </c>
      <c r="C4" s="896"/>
      <c r="D4" s="896"/>
    </row>
    <row r="5" spans="1:8" ht="15" x14ac:dyDescent="0.2">
      <c r="A5" s="561" t="s">
        <v>154</v>
      </c>
      <c r="B5" s="955" t="s">
        <v>45</v>
      </c>
    </row>
    <row r="6" spans="1:8" x14ac:dyDescent="0.2">
      <c r="A6" s="909"/>
      <c r="B6" s="909"/>
      <c r="C6" s="909"/>
      <c r="D6" s="909"/>
    </row>
    <row r="7" spans="1:8" ht="16.5" x14ac:dyDescent="0.2">
      <c r="A7" s="1055" t="s">
        <v>166</v>
      </c>
      <c r="B7" s="1055"/>
      <c r="C7" s="1055"/>
      <c r="D7" s="1055"/>
    </row>
    <row r="8" spans="1:8" ht="16.5" x14ac:dyDescent="0.2">
      <c r="A8" s="1055" t="s">
        <v>43</v>
      </c>
      <c r="B8" s="1055"/>
      <c r="C8" s="1055"/>
      <c r="D8" s="1055"/>
    </row>
    <row r="9" spans="1:8" ht="16.5" x14ac:dyDescent="0.2">
      <c r="A9" s="899" t="s">
        <v>158</v>
      </c>
      <c r="B9" s="1056" t="s">
        <v>519</v>
      </c>
      <c r="C9" s="1056"/>
      <c r="D9" s="1056"/>
      <c r="E9" s="1056"/>
      <c r="F9" s="1056"/>
      <c r="G9" s="1056"/>
      <c r="H9" s="1056"/>
    </row>
    <row r="11" spans="1:8" ht="42.75" x14ac:dyDescent="0.2">
      <c r="A11" s="957" t="s">
        <v>167</v>
      </c>
      <c r="B11" s="956" t="s">
        <v>374</v>
      </c>
      <c r="C11" s="956" t="s">
        <v>164</v>
      </c>
      <c r="D11" s="956" t="s">
        <v>168</v>
      </c>
    </row>
    <row r="12" spans="1:8" x14ac:dyDescent="0.2">
      <c r="A12" s="88">
        <v>1</v>
      </c>
      <c r="B12" s="373">
        <v>2</v>
      </c>
      <c r="C12" s="88">
        <v>3</v>
      </c>
      <c r="D12" s="373">
        <v>4</v>
      </c>
    </row>
    <row r="13" spans="1:8" ht="15" x14ac:dyDescent="0.2">
      <c r="A13" s="379" t="s">
        <v>161</v>
      </c>
      <c r="B13" s="866"/>
      <c r="C13" s="866"/>
      <c r="D13" s="909"/>
    </row>
    <row r="14" spans="1:8" x14ac:dyDescent="0.2">
      <c r="A14" s="381" t="s">
        <v>162</v>
      </c>
      <c r="B14" s="387">
        <f>SUM($B$16:B1000)</f>
        <v>0</v>
      </c>
      <c r="C14" s="381" t="s">
        <v>162</v>
      </c>
      <c r="D14" s="100">
        <f>SUM($D$16:D1000)</f>
        <v>0</v>
      </c>
    </row>
    <row r="15" spans="1:8" ht="15" x14ac:dyDescent="0.2">
      <c r="A15" s="388" t="s">
        <v>163</v>
      </c>
      <c r="B15" s="208"/>
      <c r="C15" s="208"/>
      <c r="D15" s="209"/>
    </row>
    <row r="16" spans="1:8" x14ac:dyDescent="0.2">
      <c r="A16" s="83" t="s">
        <v>566</v>
      </c>
      <c r="B16" s="18">
        <v>0</v>
      </c>
      <c r="C16" s="387">
        <f>VLOOKUP(A16,Inek2020A5[],3,FALSE)</f>
        <v>1.2306999999999999</v>
      </c>
      <c r="D16" s="100">
        <f>B16*C16</f>
        <v>0</v>
      </c>
    </row>
  </sheetData>
  <mergeCells count="3">
    <mergeCell ref="A7:D7"/>
    <mergeCell ref="A8:D8"/>
    <mergeCell ref="B9:H9"/>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rgb="FF00B0F0"/>
  </sheetPr>
  <dimension ref="A1:J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10" x14ac:dyDescent="0.2">
      <c r="A1" s="909" t="s">
        <v>150</v>
      </c>
      <c r="B1" s="909"/>
      <c r="C1" s="909"/>
      <c r="D1" s="909"/>
    </row>
    <row r="2" spans="1:10" ht="15" x14ac:dyDescent="0.2">
      <c r="A2" s="561" t="s">
        <v>151</v>
      </c>
      <c r="B2" s="955">
        <f>'A1'!B2</f>
        <v>2022</v>
      </c>
      <c r="C2" s="887"/>
      <c r="D2" s="887"/>
    </row>
    <row r="3" spans="1:10" ht="15" x14ac:dyDescent="0.2">
      <c r="A3" s="561" t="s">
        <v>152</v>
      </c>
      <c r="B3" s="927">
        <f>'A1'!B3</f>
        <v>33596</v>
      </c>
      <c r="C3" s="887"/>
      <c r="D3" s="887"/>
    </row>
    <row r="4" spans="1:10" ht="15" x14ac:dyDescent="0.2">
      <c r="A4" s="561" t="s">
        <v>153</v>
      </c>
      <c r="B4" s="955" t="str">
        <f>'A1'!B4</f>
        <v>BEZEICHNUNG IHRER KLINIK</v>
      </c>
      <c r="C4" s="896"/>
      <c r="D4" s="896"/>
    </row>
    <row r="5" spans="1:10" ht="15" x14ac:dyDescent="0.2">
      <c r="A5" s="561" t="s">
        <v>154</v>
      </c>
      <c r="B5" s="955" t="s">
        <v>46</v>
      </c>
    </row>
    <row r="6" spans="1:10" x14ac:dyDescent="0.2">
      <c r="A6" s="909"/>
      <c r="B6" s="909"/>
      <c r="C6" s="909"/>
      <c r="D6" s="909"/>
    </row>
    <row r="7" spans="1:10" ht="16.5" x14ac:dyDescent="0.2">
      <c r="A7" s="1055" t="s">
        <v>166</v>
      </c>
      <c r="B7" s="1055"/>
      <c r="C7" s="1055"/>
      <c r="D7" s="1055"/>
    </row>
    <row r="8" spans="1:10" ht="16.5" x14ac:dyDescent="0.2">
      <c r="A8" s="1055" t="s">
        <v>43</v>
      </c>
      <c r="B8" s="1055"/>
      <c r="C8" s="1055"/>
      <c r="D8" s="1055"/>
    </row>
    <row r="9" spans="1:10" ht="16.5" x14ac:dyDescent="0.2">
      <c r="A9" s="899" t="s">
        <v>158</v>
      </c>
      <c r="B9" s="1056" t="s">
        <v>520</v>
      </c>
      <c r="C9" s="1056"/>
      <c r="D9" s="1056"/>
      <c r="E9" s="1056"/>
      <c r="F9" s="1056"/>
      <c r="G9" s="1056"/>
      <c r="H9" s="1056"/>
      <c r="I9" s="1056"/>
      <c r="J9" s="1056"/>
    </row>
    <row r="11" spans="1:10" ht="42.75" x14ac:dyDescent="0.2">
      <c r="A11" s="957" t="s">
        <v>167</v>
      </c>
      <c r="B11" s="956" t="s">
        <v>374</v>
      </c>
      <c r="C11" s="956" t="s">
        <v>164</v>
      </c>
      <c r="D11" s="956" t="s">
        <v>168</v>
      </c>
    </row>
    <row r="12" spans="1:10" x14ac:dyDescent="0.2">
      <c r="A12" s="88">
        <v>1</v>
      </c>
      <c r="B12" s="373">
        <v>2</v>
      </c>
      <c r="C12" s="88">
        <v>3</v>
      </c>
      <c r="D12" s="373">
        <v>4</v>
      </c>
    </row>
    <row r="13" spans="1:10" ht="15" x14ac:dyDescent="0.2">
      <c r="A13" s="379" t="s">
        <v>161</v>
      </c>
      <c r="B13" s="866"/>
      <c r="C13" s="866"/>
      <c r="D13" s="909"/>
    </row>
    <row r="14" spans="1:10" x14ac:dyDescent="0.2">
      <c r="A14" s="381" t="s">
        <v>162</v>
      </c>
      <c r="B14" s="387">
        <f>SUM($B$16:B1000)</f>
        <v>0</v>
      </c>
      <c r="C14" s="381" t="s">
        <v>162</v>
      </c>
      <c r="D14" s="100">
        <f>SUM($D$16:D1000)</f>
        <v>0</v>
      </c>
    </row>
    <row r="15" spans="1:10" ht="15" x14ac:dyDescent="0.2">
      <c r="A15" s="388" t="s">
        <v>163</v>
      </c>
      <c r="B15" s="208"/>
      <c r="C15" s="208"/>
      <c r="D15" s="209"/>
    </row>
    <row r="16" spans="1:10" x14ac:dyDescent="0.2">
      <c r="A16" s="83" t="s">
        <v>566</v>
      </c>
      <c r="B16" s="18">
        <v>0</v>
      </c>
      <c r="C16" s="387">
        <f>VLOOKUP(A16,Inek2021A5[],3,FALSE)</f>
        <v>1.2064999999999999</v>
      </c>
      <c r="D16" s="100">
        <f>B16*C16</f>
        <v>0</v>
      </c>
    </row>
  </sheetData>
  <mergeCells count="3">
    <mergeCell ref="A7:D7"/>
    <mergeCell ref="A8:D8"/>
    <mergeCell ref="B9:J9"/>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rgb="FF00B0F0"/>
  </sheetPr>
  <dimension ref="A1:E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5" x14ac:dyDescent="0.2">
      <c r="A1" s="909" t="s">
        <v>150</v>
      </c>
      <c r="B1" s="909"/>
      <c r="C1" s="909"/>
      <c r="D1" s="909"/>
    </row>
    <row r="2" spans="1:5" ht="15" x14ac:dyDescent="0.2">
      <c r="A2" s="561" t="s">
        <v>151</v>
      </c>
      <c r="B2" s="955">
        <f>'A1'!B2</f>
        <v>2022</v>
      </c>
      <c r="C2" s="887"/>
      <c r="D2" s="887"/>
    </row>
    <row r="3" spans="1:5" ht="15" x14ac:dyDescent="0.2">
      <c r="A3" s="561" t="s">
        <v>152</v>
      </c>
      <c r="B3" s="927">
        <f>'A1'!B3</f>
        <v>33596</v>
      </c>
      <c r="C3" s="887"/>
      <c r="D3" s="887"/>
    </row>
    <row r="4" spans="1:5" ht="15" x14ac:dyDescent="0.2">
      <c r="A4" s="561" t="s">
        <v>153</v>
      </c>
      <c r="B4" s="955" t="str">
        <f>'A1'!B4</f>
        <v>BEZEICHNUNG IHRER KLINIK</v>
      </c>
      <c r="C4" s="896"/>
      <c r="D4" s="896"/>
    </row>
    <row r="5" spans="1:5" ht="15" x14ac:dyDescent="0.2">
      <c r="A5" s="561" t="s">
        <v>154</v>
      </c>
      <c r="B5" s="955" t="s">
        <v>47</v>
      </c>
    </row>
    <row r="6" spans="1:5" x14ac:dyDescent="0.2">
      <c r="A6" s="909"/>
      <c r="B6" s="909"/>
      <c r="C6" s="909"/>
      <c r="D6" s="909"/>
    </row>
    <row r="7" spans="1:5" ht="16.5" x14ac:dyDescent="0.2">
      <c r="A7" s="1055" t="s">
        <v>166</v>
      </c>
      <c r="B7" s="1055"/>
      <c r="C7" s="1055"/>
      <c r="D7" s="1055"/>
    </row>
    <row r="8" spans="1:5" ht="16.5" x14ac:dyDescent="0.2">
      <c r="A8" s="1055" t="s">
        <v>43</v>
      </c>
      <c r="B8" s="1055"/>
      <c r="C8" s="1055"/>
      <c r="D8" s="1055"/>
    </row>
    <row r="9" spans="1:5" ht="16.5" x14ac:dyDescent="0.2">
      <c r="A9" s="899" t="s">
        <v>158</v>
      </c>
      <c r="B9" s="1056" t="s">
        <v>542</v>
      </c>
      <c r="C9" s="1056"/>
      <c r="D9" s="1056"/>
      <c r="E9" s="1056"/>
    </row>
    <row r="11" spans="1:5" ht="42.75" x14ac:dyDescent="0.2">
      <c r="A11" s="957" t="s">
        <v>167</v>
      </c>
      <c r="B11" s="956" t="s">
        <v>374</v>
      </c>
      <c r="C11" s="956" t="s">
        <v>164</v>
      </c>
      <c r="D11" s="956" t="s">
        <v>168</v>
      </c>
    </row>
    <row r="12" spans="1:5" x14ac:dyDescent="0.2">
      <c r="A12" s="88">
        <v>1</v>
      </c>
      <c r="B12" s="373">
        <v>2</v>
      </c>
      <c r="C12" s="88">
        <v>3</v>
      </c>
      <c r="D12" s="373">
        <v>4</v>
      </c>
    </row>
    <row r="13" spans="1:5" ht="15" x14ac:dyDescent="0.2">
      <c r="A13" s="379" t="s">
        <v>161</v>
      </c>
      <c r="B13" s="866"/>
      <c r="C13" s="866"/>
      <c r="D13" s="909"/>
    </row>
    <row r="14" spans="1:5" x14ac:dyDescent="0.2">
      <c r="A14" s="381" t="s">
        <v>162</v>
      </c>
      <c r="B14" s="387">
        <f>SUM($B$16:B1000)</f>
        <v>0</v>
      </c>
      <c r="C14" s="381" t="s">
        <v>162</v>
      </c>
      <c r="D14" s="100">
        <f>SUM($D$16:D1000)</f>
        <v>0</v>
      </c>
    </row>
    <row r="15" spans="1:5" ht="15" x14ac:dyDescent="0.2">
      <c r="A15" s="388" t="s">
        <v>163</v>
      </c>
      <c r="B15" s="208"/>
      <c r="C15" s="208"/>
      <c r="D15" s="209"/>
    </row>
    <row r="16" spans="1:5" x14ac:dyDescent="0.2">
      <c r="A16" s="83" t="s">
        <v>566</v>
      </c>
      <c r="B16" s="18">
        <v>0</v>
      </c>
      <c r="C16" s="387">
        <f>VLOOKUP(A16,Inek2021A5[],3,FALSE)</f>
        <v>1.2064999999999999</v>
      </c>
      <c r="D16" s="100">
        <f>B16*C16</f>
        <v>0</v>
      </c>
    </row>
  </sheetData>
  <mergeCells count="3">
    <mergeCell ref="A7:D7"/>
    <mergeCell ref="A8:D8"/>
    <mergeCell ref="B9:E9"/>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rgb="FF00B0F0"/>
  </sheetPr>
  <dimension ref="A1:E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5" x14ac:dyDescent="0.2">
      <c r="A1" s="909" t="s">
        <v>150</v>
      </c>
      <c r="B1" s="909"/>
      <c r="C1" s="909"/>
      <c r="D1" s="909"/>
    </row>
    <row r="2" spans="1:5" ht="15" x14ac:dyDescent="0.2">
      <c r="A2" s="561" t="s">
        <v>151</v>
      </c>
      <c r="B2" s="955">
        <f>'A1'!B2</f>
        <v>2022</v>
      </c>
      <c r="C2" s="887"/>
      <c r="D2" s="887"/>
    </row>
    <row r="3" spans="1:5" ht="15" x14ac:dyDescent="0.2">
      <c r="A3" s="561" t="s">
        <v>152</v>
      </c>
      <c r="B3" s="927">
        <f>'A1'!B3</f>
        <v>33596</v>
      </c>
      <c r="C3" s="887"/>
      <c r="D3" s="887"/>
    </row>
    <row r="4" spans="1:5" ht="15" x14ac:dyDescent="0.2">
      <c r="A4" s="561" t="s">
        <v>153</v>
      </c>
      <c r="B4" s="955" t="str">
        <f>'A1'!B4</f>
        <v>BEZEICHNUNG IHRER KLINIK</v>
      </c>
      <c r="C4" s="896"/>
      <c r="D4" s="896"/>
    </row>
    <row r="5" spans="1:5" ht="15" x14ac:dyDescent="0.2">
      <c r="A5" s="561" t="s">
        <v>154</v>
      </c>
      <c r="B5" s="955" t="s">
        <v>48</v>
      </c>
    </row>
    <row r="6" spans="1:5" x14ac:dyDescent="0.2">
      <c r="A6" s="909"/>
      <c r="B6" s="909"/>
      <c r="C6" s="909"/>
      <c r="D6" s="909"/>
    </row>
    <row r="7" spans="1:5" ht="16.5" x14ac:dyDescent="0.2">
      <c r="A7" s="1055" t="s">
        <v>166</v>
      </c>
      <c r="B7" s="1055"/>
      <c r="C7" s="1055"/>
      <c r="D7" s="1055"/>
    </row>
    <row r="8" spans="1:5" ht="16.5" x14ac:dyDescent="0.2">
      <c r="A8" s="1055" t="s">
        <v>43</v>
      </c>
      <c r="B8" s="1055"/>
      <c r="C8" s="1055"/>
      <c r="D8" s="1055"/>
    </row>
    <row r="9" spans="1:5" ht="16.5" x14ac:dyDescent="0.2">
      <c r="A9" s="899" t="s">
        <v>158</v>
      </c>
      <c r="B9" s="1056" t="s">
        <v>543</v>
      </c>
      <c r="C9" s="1056"/>
      <c r="D9" s="1056"/>
      <c r="E9" s="1056"/>
    </row>
    <row r="11" spans="1:5" ht="42.75" x14ac:dyDescent="0.2">
      <c r="A11" s="957" t="s">
        <v>167</v>
      </c>
      <c r="B11" s="956" t="s">
        <v>374</v>
      </c>
      <c r="C11" s="956" t="s">
        <v>164</v>
      </c>
      <c r="D11" s="956" t="s">
        <v>168</v>
      </c>
    </row>
    <row r="12" spans="1:5" x14ac:dyDescent="0.2">
      <c r="A12" s="88">
        <v>1</v>
      </c>
      <c r="B12" s="373">
        <v>2</v>
      </c>
      <c r="C12" s="88">
        <v>3</v>
      </c>
      <c r="D12" s="373">
        <v>4</v>
      </c>
    </row>
    <row r="13" spans="1:5" ht="15" x14ac:dyDescent="0.2">
      <c r="A13" s="379" t="s">
        <v>161</v>
      </c>
      <c r="B13" s="866"/>
      <c r="C13" s="866"/>
      <c r="D13" s="909"/>
    </row>
    <row r="14" spans="1:5" x14ac:dyDescent="0.2">
      <c r="A14" s="381" t="s">
        <v>162</v>
      </c>
      <c r="B14" s="387">
        <f>SUM($B$16:B1000)</f>
        <v>0</v>
      </c>
      <c r="C14" s="381" t="s">
        <v>162</v>
      </c>
      <c r="D14" s="100">
        <f>SUM($D$16:D1000)</f>
        <v>0</v>
      </c>
    </row>
    <row r="15" spans="1:5" ht="15" x14ac:dyDescent="0.2">
      <c r="A15" s="388" t="s">
        <v>163</v>
      </c>
      <c r="B15" s="208"/>
      <c r="C15" s="208"/>
      <c r="D15" s="209"/>
    </row>
    <row r="16" spans="1:5" x14ac:dyDescent="0.2">
      <c r="A16" s="83" t="s">
        <v>566</v>
      </c>
      <c r="B16" s="18">
        <v>0</v>
      </c>
      <c r="C16" s="387">
        <f>VLOOKUP(A16,Inek2022A5[],3,FALSE)</f>
        <v>1.1872</v>
      </c>
      <c r="D16" s="100">
        <f>B16*C16</f>
        <v>0</v>
      </c>
    </row>
  </sheetData>
  <mergeCells count="3">
    <mergeCell ref="A7:D7"/>
    <mergeCell ref="A8:D8"/>
    <mergeCell ref="B9:E9"/>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rgb="FF00B0F0"/>
  </sheetPr>
  <dimension ref="A1:D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909" t="s">
        <v>150</v>
      </c>
      <c r="B1" s="909"/>
      <c r="C1" s="909"/>
      <c r="D1" s="909"/>
    </row>
    <row r="2" spans="1:4" ht="15" x14ac:dyDescent="0.2">
      <c r="A2" s="561" t="s">
        <v>151</v>
      </c>
      <c r="B2" s="955">
        <f>'A1'!B2</f>
        <v>2022</v>
      </c>
      <c r="C2" s="887"/>
      <c r="D2" s="887"/>
    </row>
    <row r="3" spans="1:4" ht="15" x14ac:dyDescent="0.2">
      <c r="A3" s="561" t="s">
        <v>152</v>
      </c>
      <c r="B3" s="927">
        <f>'A1'!B3</f>
        <v>33596</v>
      </c>
      <c r="C3" s="887"/>
      <c r="D3" s="887"/>
    </row>
    <row r="4" spans="1:4" ht="15" x14ac:dyDescent="0.2">
      <c r="A4" s="561" t="s">
        <v>153</v>
      </c>
      <c r="B4" s="955" t="str">
        <f>'A1'!B4</f>
        <v>BEZEICHNUNG IHRER KLINIK</v>
      </c>
      <c r="C4" s="896"/>
      <c r="D4" s="896"/>
    </row>
    <row r="5" spans="1:4" ht="15" x14ac:dyDescent="0.2">
      <c r="A5" s="561" t="s">
        <v>154</v>
      </c>
      <c r="B5" s="955" t="s">
        <v>49</v>
      </c>
    </row>
    <row r="6" spans="1:4" x14ac:dyDescent="0.2">
      <c r="A6" s="909"/>
      <c r="B6" s="909"/>
      <c r="C6" s="909"/>
      <c r="D6" s="909"/>
    </row>
    <row r="7" spans="1:4" ht="16.5" x14ac:dyDescent="0.2">
      <c r="A7" s="1055" t="s">
        <v>166</v>
      </c>
      <c r="B7" s="1055"/>
      <c r="C7" s="1055"/>
      <c r="D7" s="1055"/>
    </row>
    <row r="8" spans="1:4" ht="16.5" x14ac:dyDescent="0.2">
      <c r="A8" s="1055" t="s">
        <v>43</v>
      </c>
      <c r="B8" s="1055"/>
      <c r="C8" s="1055"/>
      <c r="D8" s="1055"/>
    </row>
    <row r="9" spans="1:4" ht="16.5" x14ac:dyDescent="0.2">
      <c r="A9" s="899" t="s">
        <v>158</v>
      </c>
      <c r="B9" s="1056" t="s">
        <v>551</v>
      </c>
      <c r="C9" s="1056"/>
      <c r="D9" s="1056"/>
    </row>
    <row r="11" spans="1:4" ht="42.75" x14ac:dyDescent="0.2">
      <c r="A11" s="957" t="s">
        <v>167</v>
      </c>
      <c r="B11" s="956" t="s">
        <v>374</v>
      </c>
      <c r="C11" s="956" t="s">
        <v>164</v>
      </c>
      <c r="D11" s="956" t="s">
        <v>168</v>
      </c>
    </row>
    <row r="12" spans="1:4" x14ac:dyDescent="0.2">
      <c r="A12" s="88">
        <v>1</v>
      </c>
      <c r="B12" s="373">
        <v>2</v>
      </c>
      <c r="C12" s="88">
        <v>3</v>
      </c>
      <c r="D12" s="373">
        <v>4</v>
      </c>
    </row>
    <row r="13" spans="1:4" ht="15" x14ac:dyDescent="0.2">
      <c r="A13" s="379" t="s">
        <v>161</v>
      </c>
      <c r="B13" s="866"/>
      <c r="C13" s="866"/>
      <c r="D13" s="909"/>
    </row>
    <row r="14" spans="1:4" x14ac:dyDescent="0.2">
      <c r="A14" s="381" t="s">
        <v>162</v>
      </c>
      <c r="B14" s="387">
        <f>SUM($B$16:B1000)</f>
        <v>0</v>
      </c>
      <c r="C14" s="381" t="s">
        <v>162</v>
      </c>
      <c r="D14" s="100">
        <f>SUM($D$16:D1000)</f>
        <v>0</v>
      </c>
    </row>
    <row r="15" spans="1:4" ht="15" x14ac:dyDescent="0.2">
      <c r="A15" s="388" t="s">
        <v>163</v>
      </c>
      <c r="B15" s="208"/>
      <c r="C15" s="208"/>
      <c r="D15" s="209"/>
    </row>
    <row r="16" spans="1:4" x14ac:dyDescent="0.2">
      <c r="A16" s="83" t="s">
        <v>566</v>
      </c>
      <c r="B16" s="18">
        <v>0</v>
      </c>
      <c r="C16" s="387">
        <f>VLOOKUP(A16,Inek2022A5[],3,FALSE)</f>
        <v>1.1872</v>
      </c>
      <c r="D16" s="100">
        <f>B16*C16</f>
        <v>0</v>
      </c>
    </row>
  </sheetData>
  <mergeCells count="3">
    <mergeCell ref="A7:D7"/>
    <mergeCell ref="A8:D8"/>
    <mergeCell ref="B9:D9"/>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rgb="FF00B0F0"/>
  </sheetPr>
  <dimension ref="A1:D16"/>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909" t="s">
        <v>150</v>
      </c>
      <c r="B1" s="909"/>
      <c r="C1" s="909"/>
      <c r="D1" s="909"/>
    </row>
    <row r="2" spans="1:4" ht="15" x14ac:dyDescent="0.2">
      <c r="A2" s="561" t="s">
        <v>151</v>
      </c>
      <c r="B2" s="955">
        <f>'A1'!B2</f>
        <v>2022</v>
      </c>
      <c r="C2" s="887"/>
      <c r="D2" s="887"/>
    </row>
    <row r="3" spans="1:4" ht="15" x14ac:dyDescent="0.2">
      <c r="A3" s="561" t="s">
        <v>152</v>
      </c>
      <c r="B3" s="927">
        <f>'A1'!B3</f>
        <v>33596</v>
      </c>
      <c r="C3" s="887"/>
      <c r="D3" s="887"/>
    </row>
    <row r="4" spans="1:4" ht="15" x14ac:dyDescent="0.2">
      <c r="A4" s="561" t="s">
        <v>153</v>
      </c>
      <c r="B4" s="955" t="str">
        <f>'A1'!B4</f>
        <v>BEZEICHNUNG IHRER KLINIK</v>
      </c>
      <c r="C4" s="896"/>
      <c r="D4" s="896"/>
    </row>
    <row r="5" spans="1:4" ht="15" x14ac:dyDescent="0.2">
      <c r="A5" s="561" t="s">
        <v>154</v>
      </c>
      <c r="B5" s="955" t="s">
        <v>50</v>
      </c>
    </row>
    <row r="6" spans="1:4" x14ac:dyDescent="0.2">
      <c r="A6" s="909"/>
      <c r="B6" s="909"/>
      <c r="C6" s="909"/>
      <c r="D6" s="909"/>
    </row>
    <row r="7" spans="1:4" ht="16.5" x14ac:dyDescent="0.2">
      <c r="A7" s="1055" t="s">
        <v>166</v>
      </c>
      <c r="B7" s="1055"/>
      <c r="C7" s="1055"/>
      <c r="D7" s="1055"/>
    </row>
    <row r="8" spans="1:4" ht="16.5" x14ac:dyDescent="0.2">
      <c r="A8" s="1055" t="s">
        <v>43</v>
      </c>
      <c r="B8" s="1055"/>
      <c r="C8" s="1055"/>
      <c r="D8" s="1055"/>
    </row>
    <row r="9" spans="1:4" ht="16.5" x14ac:dyDescent="0.2">
      <c r="A9" s="899" t="s">
        <v>158</v>
      </c>
      <c r="B9" s="1056" t="s">
        <v>552</v>
      </c>
      <c r="C9" s="1056"/>
      <c r="D9" s="1056"/>
    </row>
    <row r="11" spans="1:4" ht="42.75" x14ac:dyDescent="0.2">
      <c r="A11" s="957" t="s">
        <v>167</v>
      </c>
      <c r="B11" s="956" t="s">
        <v>374</v>
      </c>
      <c r="C11" s="956" t="s">
        <v>164</v>
      </c>
      <c r="D11" s="956" t="s">
        <v>168</v>
      </c>
    </row>
    <row r="12" spans="1:4" x14ac:dyDescent="0.2">
      <c r="A12" s="88">
        <v>1</v>
      </c>
      <c r="B12" s="373">
        <v>2</v>
      </c>
      <c r="C12" s="88">
        <v>3</v>
      </c>
      <c r="D12" s="373">
        <v>4</v>
      </c>
    </row>
    <row r="13" spans="1:4" ht="15" x14ac:dyDescent="0.2">
      <c r="A13" s="379" t="s">
        <v>161</v>
      </c>
      <c r="B13" s="866"/>
      <c r="C13" s="866"/>
      <c r="D13" s="909"/>
    </row>
    <row r="14" spans="1:4" x14ac:dyDescent="0.2">
      <c r="A14" s="381" t="s">
        <v>162</v>
      </c>
      <c r="B14" s="387">
        <f>SUM($B$16:B1000)</f>
        <v>0</v>
      </c>
      <c r="C14" s="381" t="s">
        <v>162</v>
      </c>
      <c r="D14" s="100">
        <f>SUM($D$16:D1000)</f>
        <v>0</v>
      </c>
    </row>
    <row r="15" spans="1:4" ht="15" x14ac:dyDescent="0.2">
      <c r="A15" s="388" t="s">
        <v>163</v>
      </c>
      <c r="B15" s="208"/>
      <c r="C15" s="208"/>
      <c r="D15" s="209"/>
    </row>
    <row r="16" spans="1:4" x14ac:dyDescent="0.2">
      <c r="A16" s="83" t="s">
        <v>566</v>
      </c>
      <c r="B16" s="18">
        <v>0</v>
      </c>
      <c r="C16" s="387">
        <f>VLOOKUP(A16,Inek2022A5[],3,FALSE)</f>
        <v>1.1872</v>
      </c>
      <c r="D16" s="100">
        <f>B16*C16</f>
        <v>0</v>
      </c>
    </row>
  </sheetData>
  <mergeCells count="3">
    <mergeCell ref="A7:D7"/>
    <mergeCell ref="A8:D8"/>
    <mergeCell ref="B9:D9"/>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rgb="FFFFFF00"/>
  </sheetPr>
  <dimension ref="A1:D15"/>
  <sheetViews>
    <sheetView zoomScaleNormal="100" workbookViewId="0"/>
  </sheetViews>
  <sheetFormatPr baseColWidth="10" defaultRowHeight="14.25" x14ac:dyDescent="0.2"/>
  <cols>
    <col min="1" max="4" width="25" customWidth="1"/>
  </cols>
  <sheetData>
    <row r="1" spans="1:4" x14ac:dyDescent="0.2">
      <c r="A1" s="104" t="s">
        <v>150</v>
      </c>
      <c r="B1" s="104"/>
      <c r="C1" s="104"/>
      <c r="D1" s="104"/>
    </row>
    <row r="2" spans="1:4" ht="15" x14ac:dyDescent="0.2">
      <c r="A2" s="110" t="s">
        <v>151</v>
      </c>
      <c r="B2" s="113"/>
      <c r="C2" s="112"/>
      <c r="D2" s="112"/>
    </row>
    <row r="3" spans="1:4" ht="15" x14ac:dyDescent="0.2">
      <c r="A3" s="110" t="s">
        <v>152</v>
      </c>
      <c r="B3" s="113"/>
      <c r="C3" s="112"/>
      <c r="D3" s="112"/>
    </row>
    <row r="4" spans="1:4" ht="15" x14ac:dyDescent="0.2">
      <c r="A4" s="110" t="s">
        <v>153</v>
      </c>
      <c r="B4" s="119"/>
      <c r="C4" s="119"/>
      <c r="D4" s="119"/>
    </row>
    <row r="5" spans="1:4" ht="15" x14ac:dyDescent="0.2">
      <c r="A5" s="110" t="s">
        <v>154</v>
      </c>
      <c r="B5" s="113" t="s">
        <v>52</v>
      </c>
      <c r="C5" s="103"/>
      <c r="D5" s="103"/>
    </row>
    <row r="6" spans="1:4" x14ac:dyDescent="0.2">
      <c r="A6" s="104"/>
      <c r="B6" s="104"/>
      <c r="C6" s="104"/>
      <c r="D6" s="104"/>
    </row>
    <row r="7" spans="1:4" ht="16.5" x14ac:dyDescent="0.25">
      <c r="A7" s="1057" t="s">
        <v>53</v>
      </c>
      <c r="B7" s="1057"/>
      <c r="C7" s="1057"/>
      <c r="D7" s="1057"/>
    </row>
    <row r="8" spans="1:4" ht="16.5" x14ac:dyDescent="0.2">
      <c r="A8" s="120" t="s">
        <v>158</v>
      </c>
      <c r="B8" s="1056"/>
      <c r="C8" s="1056"/>
      <c r="D8" s="1056"/>
    </row>
    <row r="9" spans="1:4" x14ac:dyDescent="0.2">
      <c r="A9" s="103"/>
      <c r="B9" s="103"/>
      <c r="C9" s="103"/>
      <c r="D9" s="103"/>
    </row>
    <row r="10" spans="1:4" ht="28.5" x14ac:dyDescent="0.2">
      <c r="A10" s="108" t="s">
        <v>169</v>
      </c>
      <c r="B10" s="108" t="s">
        <v>170</v>
      </c>
      <c r="C10" s="108" t="s">
        <v>171</v>
      </c>
      <c r="D10" s="111" t="s">
        <v>172</v>
      </c>
    </row>
    <row r="11" spans="1:4" x14ac:dyDescent="0.2">
      <c r="A11" s="106">
        <v>1</v>
      </c>
      <c r="B11" s="106">
        <v>2</v>
      </c>
      <c r="C11" s="106">
        <v>3</v>
      </c>
      <c r="D11" s="106">
        <v>4</v>
      </c>
    </row>
    <row r="12" spans="1:4" ht="15" x14ac:dyDescent="0.2">
      <c r="A12" s="107" t="s">
        <v>161</v>
      </c>
      <c r="B12" s="105"/>
      <c r="C12" s="105"/>
      <c r="D12" s="104"/>
    </row>
    <row r="13" spans="1:4" x14ac:dyDescent="0.2">
      <c r="A13" s="109" t="s">
        <v>162</v>
      </c>
      <c r="B13" s="114"/>
      <c r="C13" s="109" t="s">
        <v>162</v>
      </c>
      <c r="D13" s="118"/>
    </row>
    <row r="14" spans="1:4" ht="15" x14ac:dyDescent="0.2">
      <c r="A14" s="115" t="s">
        <v>163</v>
      </c>
      <c r="B14" s="116"/>
      <c r="C14" s="116"/>
      <c r="D14" s="117"/>
    </row>
    <row r="15" spans="1:4" x14ac:dyDescent="0.2">
      <c r="A15" s="12"/>
      <c r="B15" s="18"/>
      <c r="C15" s="206"/>
      <c r="D15" s="118"/>
    </row>
  </sheetData>
  <mergeCells count="2">
    <mergeCell ref="A7:D7"/>
    <mergeCell ref="B8:D8"/>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rgb="FF00B0F0"/>
  </sheetPr>
  <dimension ref="A1:D15"/>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1047"/>
      <c r="B1" s="909"/>
      <c r="C1" s="909"/>
      <c r="D1" s="909"/>
    </row>
    <row r="2" spans="1:4" ht="15" x14ac:dyDescent="0.2">
      <c r="A2" s="561" t="s">
        <v>151</v>
      </c>
      <c r="B2" s="963">
        <f>'A1'!B2</f>
        <v>2022</v>
      </c>
      <c r="C2" s="887"/>
      <c r="D2" s="887"/>
    </row>
    <row r="3" spans="1:4" ht="15" x14ac:dyDescent="0.2">
      <c r="A3" s="561" t="s">
        <v>152</v>
      </c>
      <c r="B3" s="927">
        <f>'A1'!B3</f>
        <v>33596</v>
      </c>
      <c r="C3" s="887"/>
      <c r="D3" s="887"/>
    </row>
    <row r="4" spans="1:4" ht="15" x14ac:dyDescent="0.2">
      <c r="A4" s="561" t="s">
        <v>153</v>
      </c>
      <c r="B4" s="963" t="str">
        <f>'A1'!B4</f>
        <v>BEZEICHNUNG IHRER KLINIK</v>
      </c>
      <c r="C4" s="896"/>
      <c r="D4" s="896"/>
    </row>
    <row r="5" spans="1:4" ht="15" x14ac:dyDescent="0.2">
      <c r="A5" s="561" t="s">
        <v>154</v>
      </c>
      <c r="B5" s="963" t="s">
        <v>51</v>
      </c>
    </row>
    <row r="6" spans="1:4" x14ac:dyDescent="0.2">
      <c r="A6" s="909"/>
      <c r="B6" s="909"/>
      <c r="C6" s="909"/>
      <c r="D6" s="909"/>
    </row>
    <row r="7" spans="1:4" ht="16.5" x14ac:dyDescent="0.25">
      <c r="A7" s="1057" t="s">
        <v>53</v>
      </c>
      <c r="B7" s="1057"/>
      <c r="C7" s="1057"/>
      <c r="D7" s="1057"/>
    </row>
    <row r="8" spans="1:4" ht="16.5" x14ac:dyDescent="0.2">
      <c r="A8" s="899" t="s">
        <v>158</v>
      </c>
      <c r="B8" s="1056" t="s">
        <v>615</v>
      </c>
      <c r="C8" s="1056"/>
      <c r="D8" s="1056"/>
    </row>
    <row r="10" spans="1:4" ht="28.5" x14ac:dyDescent="0.2">
      <c r="A10" s="108" t="s">
        <v>169</v>
      </c>
      <c r="B10" s="108" t="s">
        <v>170</v>
      </c>
      <c r="C10" s="108" t="s">
        <v>171</v>
      </c>
      <c r="D10" s="964" t="s">
        <v>172</v>
      </c>
    </row>
    <row r="11" spans="1:4" x14ac:dyDescent="0.2">
      <c r="A11" s="373">
        <v>1</v>
      </c>
      <c r="B11" s="373">
        <v>2</v>
      </c>
      <c r="C11" s="373">
        <v>3</v>
      </c>
      <c r="D11" s="373">
        <v>4</v>
      </c>
    </row>
    <row r="12" spans="1:4" ht="15" x14ac:dyDescent="0.2">
      <c r="A12" s="379" t="s">
        <v>161</v>
      </c>
      <c r="B12" s="866"/>
      <c r="C12" s="866"/>
      <c r="D12" s="909"/>
    </row>
    <row r="13" spans="1:4" x14ac:dyDescent="0.2">
      <c r="A13" s="381" t="s">
        <v>162</v>
      </c>
      <c r="B13" s="206">
        <f>SUM($B$15:B997)</f>
        <v>0</v>
      </c>
      <c r="C13" s="381" t="s">
        <v>162</v>
      </c>
      <c r="D13" s="210">
        <f>SUM($D$15:D997)</f>
        <v>0</v>
      </c>
    </row>
    <row r="14" spans="1:4" ht="15" x14ac:dyDescent="0.2">
      <c r="A14" s="388" t="s">
        <v>163</v>
      </c>
      <c r="B14" s="208"/>
      <c r="C14" s="208"/>
      <c r="D14" s="209"/>
    </row>
    <row r="15" spans="1:4" x14ac:dyDescent="0.2">
      <c r="A15" s="12" t="s">
        <v>626</v>
      </c>
      <c r="B15" s="18">
        <v>0</v>
      </c>
      <c r="C15" s="206">
        <f>VLOOKUP(A15,Inek2020A3[],3,FALSE)</f>
        <v>210.72</v>
      </c>
      <c r="D15" s="210">
        <f>B15*C15</f>
        <v>0</v>
      </c>
    </row>
  </sheetData>
  <mergeCells count="2">
    <mergeCell ref="A7:D7"/>
    <mergeCell ref="B8:D8"/>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rgb="FF00B0F0"/>
  </sheetPr>
  <dimension ref="A1:D15"/>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1047"/>
      <c r="B1" s="909"/>
      <c r="C1" s="909"/>
      <c r="D1" s="909"/>
    </row>
    <row r="2" spans="1:4" ht="15" x14ac:dyDescent="0.2">
      <c r="A2" s="561" t="s">
        <v>151</v>
      </c>
      <c r="B2" s="963">
        <f>'A1'!B2</f>
        <v>2022</v>
      </c>
      <c r="C2" s="887"/>
      <c r="D2" s="887"/>
    </row>
    <row r="3" spans="1:4" ht="15" x14ac:dyDescent="0.2">
      <c r="A3" s="561" t="s">
        <v>152</v>
      </c>
      <c r="B3" s="927">
        <f>'A1'!B3</f>
        <v>33596</v>
      </c>
      <c r="C3" s="887"/>
      <c r="D3" s="887"/>
    </row>
    <row r="4" spans="1:4" ht="15" x14ac:dyDescent="0.2">
      <c r="A4" s="561" t="s">
        <v>153</v>
      </c>
      <c r="B4" s="963" t="str">
        <f>'A1'!B4</f>
        <v>BEZEICHNUNG IHRER KLINIK</v>
      </c>
      <c r="C4" s="896"/>
      <c r="D4" s="896"/>
    </row>
    <row r="5" spans="1:4" ht="15" x14ac:dyDescent="0.2">
      <c r="A5" s="561" t="s">
        <v>154</v>
      </c>
      <c r="B5" s="963" t="s">
        <v>54</v>
      </c>
    </row>
    <row r="6" spans="1:4" x14ac:dyDescent="0.2">
      <c r="A6" s="909"/>
      <c r="B6" s="909"/>
      <c r="C6" s="909"/>
      <c r="D6" s="909"/>
    </row>
    <row r="7" spans="1:4" ht="16.5" x14ac:dyDescent="0.25">
      <c r="A7" s="1057" t="s">
        <v>53</v>
      </c>
      <c r="B7" s="1057"/>
      <c r="C7" s="1057"/>
      <c r="D7" s="1057"/>
    </row>
    <row r="8" spans="1:4" ht="16.5" x14ac:dyDescent="0.2">
      <c r="A8" s="899" t="s">
        <v>158</v>
      </c>
      <c r="B8" s="1056" t="s">
        <v>3214</v>
      </c>
      <c r="C8" s="1056"/>
      <c r="D8" s="1056"/>
    </row>
    <row r="10" spans="1:4" ht="28.5" x14ac:dyDescent="0.2">
      <c r="A10" s="108" t="s">
        <v>169</v>
      </c>
      <c r="B10" s="108" t="s">
        <v>170</v>
      </c>
      <c r="C10" s="108" t="s">
        <v>171</v>
      </c>
      <c r="D10" s="964" t="s">
        <v>172</v>
      </c>
    </row>
    <row r="11" spans="1:4" x14ac:dyDescent="0.2">
      <c r="A11" s="373">
        <v>1</v>
      </c>
      <c r="B11" s="373">
        <v>2</v>
      </c>
      <c r="C11" s="373">
        <v>3</v>
      </c>
      <c r="D11" s="373">
        <v>4</v>
      </c>
    </row>
    <row r="12" spans="1:4" ht="15" x14ac:dyDescent="0.2">
      <c r="A12" s="379" t="s">
        <v>161</v>
      </c>
      <c r="B12" s="866"/>
      <c r="C12" s="866"/>
      <c r="D12" s="909"/>
    </row>
    <row r="13" spans="1:4" x14ac:dyDescent="0.2">
      <c r="A13" s="381" t="s">
        <v>162</v>
      </c>
      <c r="B13" s="206">
        <f>SUM($B$15:B997)</f>
        <v>0</v>
      </c>
      <c r="C13" s="381" t="s">
        <v>162</v>
      </c>
      <c r="D13" s="210">
        <f>SUM($D$15:D997)</f>
        <v>0</v>
      </c>
    </row>
    <row r="14" spans="1:4" ht="15" x14ac:dyDescent="0.2">
      <c r="A14" s="388" t="s">
        <v>163</v>
      </c>
      <c r="B14" s="208"/>
      <c r="C14" s="208"/>
      <c r="D14" s="209"/>
    </row>
    <row r="15" spans="1:4" x14ac:dyDescent="0.2">
      <c r="A15" s="12" t="s">
        <v>626</v>
      </c>
      <c r="B15" s="18">
        <v>0</v>
      </c>
      <c r="C15" s="206">
        <f>VLOOKUP(A15,Inek2021A3[],3,FALSE)</f>
        <v>209.13</v>
      </c>
      <c r="D15" s="210">
        <f>B15*C15</f>
        <v>0</v>
      </c>
    </row>
  </sheetData>
  <mergeCells count="2">
    <mergeCell ref="A7:D7"/>
    <mergeCell ref="B8:D8"/>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rgb="FF00B0F0"/>
  </sheetPr>
  <dimension ref="A1:D15"/>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1047"/>
      <c r="B1" s="909"/>
      <c r="C1" s="909"/>
      <c r="D1" s="909"/>
    </row>
    <row r="2" spans="1:4" ht="15" x14ac:dyDescent="0.2">
      <c r="A2" s="561" t="s">
        <v>151</v>
      </c>
      <c r="B2" s="970">
        <f>'A1'!B2</f>
        <v>2022</v>
      </c>
      <c r="C2" s="887"/>
      <c r="D2" s="887"/>
    </row>
    <row r="3" spans="1:4" ht="15" x14ac:dyDescent="0.2">
      <c r="A3" s="561" t="s">
        <v>152</v>
      </c>
      <c r="B3" s="927">
        <f>'A1'!B3</f>
        <v>33596</v>
      </c>
      <c r="C3" s="887"/>
      <c r="D3" s="887"/>
    </row>
    <row r="4" spans="1:4" ht="15" x14ac:dyDescent="0.2">
      <c r="A4" s="561" t="s">
        <v>153</v>
      </c>
      <c r="B4" s="970" t="str">
        <f>'A1'!B4</f>
        <v>BEZEICHNUNG IHRER KLINIK</v>
      </c>
      <c r="C4" s="896"/>
      <c r="D4" s="896"/>
    </row>
    <row r="5" spans="1:4" ht="15" x14ac:dyDescent="0.2">
      <c r="A5" s="561" t="s">
        <v>154</v>
      </c>
      <c r="B5" s="970" t="s">
        <v>55</v>
      </c>
    </row>
    <row r="6" spans="1:4" x14ac:dyDescent="0.2">
      <c r="A6" s="909"/>
      <c r="B6" s="909"/>
      <c r="C6" s="909"/>
      <c r="D6" s="909"/>
    </row>
    <row r="7" spans="1:4" ht="16.5" x14ac:dyDescent="0.25">
      <c r="A7" s="1057" t="s">
        <v>53</v>
      </c>
      <c r="B7" s="1057"/>
      <c r="C7" s="1057"/>
      <c r="D7" s="1057"/>
    </row>
    <row r="8" spans="1:4" ht="16.5" x14ac:dyDescent="0.2">
      <c r="A8" s="899" t="s">
        <v>158</v>
      </c>
      <c r="B8" s="1056" t="s">
        <v>551</v>
      </c>
      <c r="C8" s="1056"/>
      <c r="D8" s="1056"/>
    </row>
    <row r="10" spans="1:4" ht="28.5" x14ac:dyDescent="0.2">
      <c r="A10" s="108" t="s">
        <v>169</v>
      </c>
      <c r="B10" s="108" t="s">
        <v>170</v>
      </c>
      <c r="C10" s="108" t="s">
        <v>171</v>
      </c>
      <c r="D10" s="971" t="s">
        <v>172</v>
      </c>
    </row>
    <row r="11" spans="1:4" x14ac:dyDescent="0.2">
      <c r="A11" s="373">
        <v>1</v>
      </c>
      <c r="B11" s="373">
        <v>2</v>
      </c>
      <c r="C11" s="373">
        <v>3</v>
      </c>
      <c r="D11" s="373">
        <v>4</v>
      </c>
    </row>
    <row r="12" spans="1:4" ht="15" x14ac:dyDescent="0.2">
      <c r="A12" s="379" t="s">
        <v>161</v>
      </c>
      <c r="B12" s="866"/>
      <c r="C12" s="866"/>
      <c r="D12" s="909"/>
    </row>
    <row r="13" spans="1:4" x14ac:dyDescent="0.2">
      <c r="A13" s="381" t="s">
        <v>162</v>
      </c>
      <c r="B13" s="206">
        <f>SUM($B$15:B997)</f>
        <v>0</v>
      </c>
      <c r="C13" s="381" t="s">
        <v>162</v>
      </c>
      <c r="D13" s="210">
        <f>SUM($D$15:D997)</f>
        <v>0</v>
      </c>
    </row>
    <row r="14" spans="1:4" ht="15" x14ac:dyDescent="0.2">
      <c r="A14" s="388" t="s">
        <v>163</v>
      </c>
      <c r="B14" s="208"/>
      <c r="C14" s="208"/>
      <c r="D14" s="209"/>
    </row>
    <row r="15" spans="1:4" x14ac:dyDescent="0.2">
      <c r="A15" s="12" t="s">
        <v>626</v>
      </c>
      <c r="B15" s="18">
        <v>0</v>
      </c>
      <c r="C15" s="206">
        <f>VLOOKUP(A15,Inek2022A3[],3,FALSE)</f>
        <v>207.34</v>
      </c>
      <c r="D15" s="210">
        <f>B15*C15</f>
        <v>0</v>
      </c>
    </row>
  </sheetData>
  <mergeCells count="2">
    <mergeCell ref="A7:D7"/>
    <mergeCell ref="B8:D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0000"/>
  </sheetPr>
  <dimension ref="A1:D48"/>
  <sheetViews>
    <sheetView zoomScaleNormal="100" workbookViewId="0">
      <selection sqref="A1:C1"/>
    </sheetView>
  </sheetViews>
  <sheetFormatPr baseColWidth="10" defaultRowHeight="14.25" x14ac:dyDescent="0.2"/>
  <cols>
    <col min="1" max="1" width="4.75" customWidth="1"/>
    <col min="2" max="2" width="22.125" bestFit="1" customWidth="1"/>
    <col min="3" max="3" width="66.625" customWidth="1"/>
  </cols>
  <sheetData>
    <row r="1" spans="1:4" ht="16.5" x14ac:dyDescent="0.2">
      <c r="A1" s="1053" t="s">
        <v>319</v>
      </c>
      <c r="B1" s="1053"/>
      <c r="C1" s="1053"/>
      <c r="D1" s="913"/>
    </row>
    <row r="3" spans="1:4" x14ac:dyDescent="0.2">
      <c r="A3" s="910"/>
      <c r="B3" s="915" t="s">
        <v>320</v>
      </c>
      <c r="C3" s="910"/>
      <c r="D3" s="910"/>
    </row>
    <row r="4" spans="1:4" ht="51" x14ac:dyDescent="0.2">
      <c r="A4" s="910"/>
      <c r="B4" s="921" t="s">
        <v>321</v>
      </c>
      <c r="C4" s="918" t="s">
        <v>322</v>
      </c>
      <c r="D4" s="910"/>
    </row>
    <row r="5" spans="1:4" x14ac:dyDescent="0.2">
      <c r="A5" s="910"/>
      <c r="B5" s="917"/>
      <c r="C5" s="918"/>
      <c r="D5" s="910"/>
    </row>
    <row r="6" spans="1:4" x14ac:dyDescent="0.2">
      <c r="A6" s="910"/>
      <c r="B6" s="915" t="s">
        <v>323</v>
      </c>
      <c r="C6" s="919"/>
      <c r="D6" s="910"/>
    </row>
    <row r="7" spans="1:4" ht="51" x14ac:dyDescent="0.2">
      <c r="A7" s="910"/>
      <c r="B7" s="921" t="s">
        <v>321</v>
      </c>
      <c r="C7" s="918" t="s">
        <v>324</v>
      </c>
      <c r="D7" s="910"/>
    </row>
    <row r="8" spans="1:4" ht="25.5" x14ac:dyDescent="0.2">
      <c r="A8" s="910"/>
      <c r="B8" s="921" t="s">
        <v>325</v>
      </c>
      <c r="C8" s="918" t="s">
        <v>326</v>
      </c>
      <c r="D8" s="910"/>
    </row>
    <row r="9" spans="1:4" x14ac:dyDescent="0.2">
      <c r="A9" s="910"/>
      <c r="B9" s="917"/>
      <c r="C9" s="918"/>
      <c r="D9" s="910"/>
    </row>
    <row r="10" spans="1:4" x14ac:dyDescent="0.2">
      <c r="A10" s="910"/>
      <c r="B10" s="915" t="s">
        <v>327</v>
      </c>
      <c r="C10" s="919"/>
      <c r="D10" s="910"/>
    </row>
    <row r="11" spans="1:4" ht="38.25" x14ac:dyDescent="0.2">
      <c r="A11" s="910"/>
      <c r="B11" s="921" t="s">
        <v>321</v>
      </c>
      <c r="C11" s="918" t="s">
        <v>328</v>
      </c>
      <c r="D11" s="910"/>
    </row>
    <row r="12" spans="1:4" ht="25.5" x14ac:dyDescent="0.2">
      <c r="A12" s="910"/>
      <c r="B12" s="921" t="s">
        <v>325</v>
      </c>
      <c r="C12" s="918" t="s">
        <v>329</v>
      </c>
      <c r="D12" s="910"/>
    </row>
    <row r="13" spans="1:4" x14ac:dyDescent="0.2">
      <c r="A13" s="910"/>
      <c r="B13" s="922"/>
      <c r="C13" s="920" t="s">
        <v>330</v>
      </c>
      <c r="D13" s="910"/>
    </row>
    <row r="14" spans="1:4" ht="25.5" x14ac:dyDescent="0.2">
      <c r="A14" s="910"/>
      <c r="B14" s="922"/>
      <c r="C14" s="920" t="s">
        <v>331</v>
      </c>
      <c r="D14" s="910"/>
    </row>
    <row r="15" spans="1:4" x14ac:dyDescent="0.2">
      <c r="A15" s="910"/>
      <c r="B15" s="922"/>
      <c r="C15" s="920" t="s">
        <v>332</v>
      </c>
      <c r="D15" s="910"/>
    </row>
    <row r="16" spans="1:4" x14ac:dyDescent="0.2">
      <c r="A16" s="910"/>
      <c r="B16" s="922"/>
      <c r="C16" s="920" t="s">
        <v>333</v>
      </c>
      <c r="D16" s="910"/>
    </row>
    <row r="17" spans="2:3" x14ac:dyDescent="0.2">
      <c r="B17" s="921" t="s">
        <v>334</v>
      </c>
      <c r="C17" s="918" t="s">
        <v>335</v>
      </c>
    </row>
    <row r="18" spans="2:3" ht="38.25" x14ac:dyDescent="0.2">
      <c r="B18" s="921" t="s">
        <v>336</v>
      </c>
      <c r="C18" s="918" t="s">
        <v>337</v>
      </c>
    </row>
    <row r="19" spans="2:3" x14ac:dyDescent="0.2">
      <c r="B19" s="916"/>
      <c r="C19" s="918"/>
    </row>
    <row r="20" spans="2:3" x14ac:dyDescent="0.2">
      <c r="B20" s="915" t="s">
        <v>338</v>
      </c>
      <c r="C20" s="919"/>
    </row>
    <row r="21" spans="2:3" ht="51" x14ac:dyDescent="0.2">
      <c r="B21" s="921" t="s">
        <v>321</v>
      </c>
      <c r="C21" s="918" t="s">
        <v>339</v>
      </c>
    </row>
    <row r="22" spans="2:3" ht="38.25" x14ac:dyDescent="0.2">
      <c r="B22" s="921" t="s">
        <v>325</v>
      </c>
      <c r="C22" s="918" t="s">
        <v>340</v>
      </c>
    </row>
    <row r="23" spans="2:3" ht="25.5" x14ac:dyDescent="0.2">
      <c r="B23" s="921" t="s">
        <v>334</v>
      </c>
      <c r="C23" s="918" t="s">
        <v>341</v>
      </c>
    </row>
    <row r="24" spans="2:3" ht="38.25" x14ac:dyDescent="0.2">
      <c r="B24" s="921" t="s">
        <v>336</v>
      </c>
      <c r="C24" s="918" t="s">
        <v>342</v>
      </c>
    </row>
    <row r="25" spans="2:3" x14ac:dyDescent="0.2">
      <c r="B25" s="921" t="s">
        <v>343</v>
      </c>
      <c r="C25" s="918" t="s">
        <v>344</v>
      </c>
    </row>
    <row r="26" spans="2:3" ht="25.5" x14ac:dyDescent="0.2">
      <c r="B26" s="922"/>
      <c r="C26" s="920" t="s">
        <v>345</v>
      </c>
    </row>
    <row r="27" spans="2:3" ht="38.25" x14ac:dyDescent="0.2">
      <c r="B27" s="922"/>
      <c r="C27" s="920" t="s">
        <v>346</v>
      </c>
    </row>
    <row r="28" spans="2:3" ht="25.5" x14ac:dyDescent="0.2">
      <c r="B28" s="922"/>
      <c r="C28" s="920" t="s">
        <v>347</v>
      </c>
    </row>
    <row r="29" spans="2:3" ht="25.5" x14ac:dyDescent="0.2">
      <c r="B29" s="922"/>
      <c r="C29" s="920" t="s">
        <v>348</v>
      </c>
    </row>
    <row r="30" spans="2:3" ht="25.5" x14ac:dyDescent="0.2">
      <c r="B30" s="921" t="s">
        <v>349</v>
      </c>
      <c r="C30" s="918" t="s">
        <v>350</v>
      </c>
    </row>
    <row r="31" spans="2:3" ht="38.25" x14ac:dyDescent="0.2">
      <c r="B31" s="921" t="s">
        <v>351</v>
      </c>
      <c r="C31" s="918" t="s">
        <v>352</v>
      </c>
    </row>
    <row r="32" spans="2:3" ht="63.75" x14ac:dyDescent="0.2">
      <c r="B32" s="921" t="s">
        <v>353</v>
      </c>
      <c r="C32" s="918" t="s">
        <v>354</v>
      </c>
    </row>
    <row r="33" spans="2:3" x14ac:dyDescent="0.2">
      <c r="B33" s="916"/>
      <c r="C33" s="918"/>
    </row>
    <row r="34" spans="2:3" x14ac:dyDescent="0.2">
      <c r="B34" s="915" t="s">
        <v>355</v>
      </c>
      <c r="C34" s="919"/>
    </row>
    <row r="35" spans="2:3" ht="140.25" x14ac:dyDescent="0.2">
      <c r="B35" s="921" t="s">
        <v>356</v>
      </c>
      <c r="C35" s="918" t="s">
        <v>357</v>
      </c>
    </row>
    <row r="36" spans="2:3" ht="25.5" x14ac:dyDescent="0.2">
      <c r="B36" s="921" t="s">
        <v>358</v>
      </c>
      <c r="C36" s="918" t="s">
        <v>359</v>
      </c>
    </row>
    <row r="37" spans="2:3" ht="38.25" x14ac:dyDescent="0.2">
      <c r="B37" s="921" t="s">
        <v>360</v>
      </c>
      <c r="C37" s="918" t="s">
        <v>361</v>
      </c>
    </row>
    <row r="38" spans="2:3" ht="38.25" x14ac:dyDescent="0.2">
      <c r="B38" s="921" t="s">
        <v>362</v>
      </c>
      <c r="C38" s="918" t="s">
        <v>363</v>
      </c>
    </row>
    <row r="39" spans="2:3" ht="51" x14ac:dyDescent="0.2">
      <c r="B39" s="921" t="s">
        <v>343</v>
      </c>
      <c r="C39" s="918" t="s">
        <v>364</v>
      </c>
    </row>
    <row r="40" spans="2:3" x14ac:dyDescent="0.2">
      <c r="B40" s="916"/>
      <c r="C40" s="919"/>
    </row>
    <row r="41" spans="2:3" x14ac:dyDescent="0.2">
      <c r="B41" s="915" t="s">
        <v>365</v>
      </c>
      <c r="C41" s="919"/>
    </row>
    <row r="42" spans="2:3" ht="102" x14ac:dyDescent="0.2">
      <c r="B42" s="921" t="s">
        <v>321</v>
      </c>
      <c r="C42" s="918" t="s">
        <v>366</v>
      </c>
    </row>
    <row r="43" spans="2:3" ht="25.5" x14ac:dyDescent="0.2">
      <c r="B43" s="921" t="s">
        <v>325</v>
      </c>
      <c r="C43" s="918" t="s">
        <v>367</v>
      </c>
    </row>
    <row r="44" spans="2:3" x14ac:dyDescent="0.2">
      <c r="B44" s="921" t="s">
        <v>334</v>
      </c>
      <c r="C44" s="918" t="s">
        <v>368</v>
      </c>
    </row>
    <row r="45" spans="2:3" x14ac:dyDescent="0.2">
      <c r="B45" s="916"/>
      <c r="C45" s="918"/>
    </row>
    <row r="46" spans="2:3" x14ac:dyDescent="0.2">
      <c r="B46" s="915" t="s">
        <v>369</v>
      </c>
      <c r="C46" s="919"/>
    </row>
    <row r="47" spans="2:3" ht="102" x14ac:dyDescent="0.2">
      <c r="B47" s="921" t="s">
        <v>321</v>
      </c>
      <c r="C47" s="918" t="s">
        <v>366</v>
      </c>
    </row>
    <row r="48" spans="2:3" ht="38.25" x14ac:dyDescent="0.2">
      <c r="B48" s="921" t="s">
        <v>325</v>
      </c>
      <c r="C48" s="918" t="s">
        <v>370</v>
      </c>
    </row>
  </sheetData>
  <mergeCells count="1">
    <mergeCell ref="A1:C1"/>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rgb="FF00B0F0"/>
  </sheetPr>
  <dimension ref="A1:D15"/>
  <sheetViews>
    <sheetView zoomScale="80" zoomScaleNormal="80" workbookViewId="0"/>
  </sheetViews>
  <sheetFormatPr baseColWidth="10" defaultColWidth="10.625" defaultRowHeight="14.25" x14ac:dyDescent="0.2"/>
  <cols>
    <col min="1" max="4" width="25" style="910" customWidth="1"/>
    <col min="5" max="16384" width="10.625" style="910"/>
  </cols>
  <sheetData>
    <row r="1" spans="1:4" x14ac:dyDescent="0.2">
      <c r="A1" s="1047"/>
      <c r="B1" s="909"/>
      <c r="C1" s="909"/>
      <c r="D1" s="909"/>
    </row>
    <row r="2" spans="1:4" ht="15" x14ac:dyDescent="0.2">
      <c r="A2" s="561" t="s">
        <v>151</v>
      </c>
      <c r="B2" s="978">
        <f>'A1'!B2</f>
        <v>2022</v>
      </c>
      <c r="C2" s="887"/>
      <c r="D2" s="887"/>
    </row>
    <row r="3" spans="1:4" ht="15" x14ac:dyDescent="0.2">
      <c r="A3" s="561" t="s">
        <v>152</v>
      </c>
      <c r="B3" s="927">
        <f>'A1'!B3</f>
        <v>33596</v>
      </c>
      <c r="C3" s="887"/>
      <c r="D3" s="887"/>
    </row>
    <row r="4" spans="1:4" ht="15" x14ac:dyDescent="0.2">
      <c r="A4" s="561" t="s">
        <v>153</v>
      </c>
      <c r="B4" s="978" t="str">
        <f>'A1'!B4</f>
        <v>BEZEICHNUNG IHRER KLINIK</v>
      </c>
      <c r="C4" s="896"/>
      <c r="D4" s="896"/>
    </row>
    <row r="5" spans="1:4" ht="15" x14ac:dyDescent="0.2">
      <c r="A5" s="561" t="s">
        <v>154</v>
      </c>
      <c r="B5" s="978" t="s">
        <v>56</v>
      </c>
    </row>
    <row r="6" spans="1:4" x14ac:dyDescent="0.2">
      <c r="A6" s="909"/>
      <c r="B6" s="909"/>
      <c r="C6" s="909"/>
      <c r="D6" s="909"/>
    </row>
    <row r="7" spans="1:4" ht="16.5" x14ac:dyDescent="0.25">
      <c r="A7" s="1057" t="s">
        <v>53</v>
      </c>
      <c r="B7" s="1057"/>
      <c r="C7" s="1057"/>
      <c r="D7" s="1057"/>
    </row>
    <row r="8" spans="1:4" ht="16.5" x14ac:dyDescent="0.2">
      <c r="A8" s="899" t="s">
        <v>158</v>
      </c>
      <c r="B8" s="1056" t="s">
        <v>552</v>
      </c>
      <c r="C8" s="1056"/>
      <c r="D8" s="1056"/>
    </row>
    <row r="10" spans="1:4" ht="28.5" x14ac:dyDescent="0.2">
      <c r="A10" s="108" t="s">
        <v>169</v>
      </c>
      <c r="B10" s="108" t="s">
        <v>170</v>
      </c>
      <c r="C10" s="108" t="s">
        <v>171</v>
      </c>
      <c r="D10" s="979" t="s">
        <v>172</v>
      </c>
    </row>
    <row r="11" spans="1:4" x14ac:dyDescent="0.2">
      <c r="A11" s="373">
        <v>1</v>
      </c>
      <c r="B11" s="373">
        <v>2</v>
      </c>
      <c r="C11" s="373">
        <v>3</v>
      </c>
      <c r="D11" s="373">
        <v>4</v>
      </c>
    </row>
    <row r="12" spans="1:4" ht="15" x14ac:dyDescent="0.2">
      <c r="A12" s="379" t="s">
        <v>161</v>
      </c>
      <c r="B12" s="866"/>
      <c r="C12" s="866"/>
      <c r="D12" s="909"/>
    </row>
    <row r="13" spans="1:4" x14ac:dyDescent="0.2">
      <c r="A13" s="381" t="s">
        <v>162</v>
      </c>
      <c r="B13" s="206">
        <f>SUM($B$15:B997)</f>
        <v>0</v>
      </c>
      <c r="C13" s="381" t="s">
        <v>162</v>
      </c>
      <c r="D13" s="210">
        <f>SUM($D$15:D997)</f>
        <v>0</v>
      </c>
    </row>
    <row r="14" spans="1:4" ht="15" x14ac:dyDescent="0.2">
      <c r="A14" s="388" t="s">
        <v>163</v>
      </c>
      <c r="B14" s="208"/>
      <c r="C14" s="208"/>
      <c r="D14" s="209"/>
    </row>
    <row r="15" spans="1:4" x14ac:dyDescent="0.2">
      <c r="A15" s="12" t="s">
        <v>626</v>
      </c>
      <c r="B15" s="18">
        <v>0</v>
      </c>
      <c r="C15" s="206">
        <f>VLOOKUP(A15,Inek2022A3[],3,FALSE)</f>
        <v>207.34</v>
      </c>
      <c r="D15" s="210">
        <f>B15*C15</f>
        <v>0</v>
      </c>
    </row>
  </sheetData>
  <mergeCells count="2">
    <mergeCell ref="A7:D7"/>
    <mergeCell ref="B8:D8"/>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tabColor rgb="FFFFFF00"/>
  </sheetPr>
  <dimension ref="A1:N18"/>
  <sheetViews>
    <sheetView zoomScaleNormal="100" workbookViewId="0"/>
  </sheetViews>
  <sheetFormatPr baseColWidth="10" defaultRowHeight="14.25" x14ac:dyDescent="0.2"/>
  <cols>
    <col min="1" max="1" width="25" customWidth="1"/>
    <col min="2" max="13" width="18.75" customWidth="1"/>
    <col min="14" max="14" width="24.625" customWidth="1"/>
  </cols>
  <sheetData>
    <row r="1" spans="1:14" x14ac:dyDescent="0.2">
      <c r="A1" s="122" t="s">
        <v>150</v>
      </c>
      <c r="B1" s="122"/>
      <c r="C1" s="122"/>
      <c r="D1" s="122"/>
      <c r="E1" s="122"/>
      <c r="F1" s="122"/>
      <c r="G1" s="122"/>
      <c r="H1" s="122"/>
      <c r="I1" s="122"/>
      <c r="J1" s="122"/>
      <c r="K1" s="122"/>
      <c r="L1" s="122"/>
      <c r="M1" s="122"/>
      <c r="N1" s="122"/>
    </row>
    <row r="2" spans="1:14" ht="15" x14ac:dyDescent="0.2">
      <c r="A2" s="129" t="s">
        <v>151</v>
      </c>
      <c r="B2" s="978"/>
      <c r="C2" s="131"/>
      <c r="D2" s="131"/>
      <c r="E2" s="131"/>
      <c r="F2" s="131"/>
      <c r="G2" s="122"/>
      <c r="H2" s="122"/>
      <c r="I2" s="122"/>
      <c r="J2" s="122"/>
      <c r="K2" s="122"/>
      <c r="L2" s="122"/>
      <c r="M2" s="122"/>
      <c r="N2" s="122"/>
    </row>
    <row r="3" spans="1:14" ht="15" x14ac:dyDescent="0.2">
      <c r="A3" s="129" t="s">
        <v>152</v>
      </c>
      <c r="B3" s="927"/>
      <c r="C3" s="131"/>
      <c r="D3" s="131"/>
      <c r="E3" s="131"/>
      <c r="F3" s="131"/>
      <c r="G3" s="122"/>
      <c r="H3" s="122"/>
      <c r="I3" s="122"/>
      <c r="J3" s="122"/>
      <c r="K3" s="122"/>
      <c r="L3" s="122"/>
      <c r="M3" s="122"/>
      <c r="N3" s="122"/>
    </row>
    <row r="4" spans="1:14" ht="15" x14ac:dyDescent="0.2">
      <c r="A4" s="129" t="s">
        <v>153</v>
      </c>
      <c r="B4" s="978"/>
      <c r="C4" s="140"/>
      <c r="D4" s="140"/>
      <c r="E4" s="140"/>
      <c r="F4" s="140"/>
      <c r="G4" s="122"/>
      <c r="H4" s="122"/>
      <c r="I4" s="122"/>
      <c r="J4" s="122"/>
      <c r="K4" s="122"/>
      <c r="L4" s="122"/>
      <c r="M4" s="122"/>
      <c r="N4" s="122"/>
    </row>
    <row r="5" spans="1:14" ht="15" x14ac:dyDescent="0.2">
      <c r="A5" s="129" t="s">
        <v>154</v>
      </c>
      <c r="B5" s="132" t="s">
        <v>58</v>
      </c>
      <c r="C5" s="121"/>
      <c r="D5" s="121"/>
      <c r="E5" s="121"/>
      <c r="F5" s="121"/>
      <c r="G5" s="122"/>
      <c r="H5" s="122"/>
      <c r="I5" s="122"/>
      <c r="J5" s="122"/>
      <c r="K5" s="122"/>
      <c r="L5" s="122"/>
      <c r="M5" s="122"/>
      <c r="N5" s="122"/>
    </row>
    <row r="6" spans="1:14" x14ac:dyDescent="0.2">
      <c r="A6" s="122"/>
      <c r="B6" s="122"/>
      <c r="C6" s="122"/>
      <c r="D6" s="122"/>
      <c r="E6" s="122"/>
      <c r="F6" s="122"/>
      <c r="G6" s="122"/>
      <c r="H6" s="122"/>
      <c r="I6" s="122"/>
      <c r="J6" s="122"/>
      <c r="K6" s="122"/>
      <c r="L6" s="122"/>
      <c r="M6" s="122"/>
      <c r="N6" s="122"/>
    </row>
    <row r="7" spans="1:14" ht="16.5" x14ac:dyDescent="0.2">
      <c r="A7" s="1055" t="s">
        <v>59</v>
      </c>
      <c r="B7" s="1055"/>
      <c r="C7" s="1055"/>
      <c r="D7" s="1055"/>
      <c r="E7" s="1055"/>
      <c r="F7" s="1055"/>
      <c r="G7" s="1055"/>
      <c r="H7" s="1055"/>
      <c r="I7" s="1055"/>
      <c r="J7" s="121"/>
      <c r="K7" s="121"/>
      <c r="L7" s="121"/>
      <c r="M7" s="121"/>
      <c r="N7" s="121"/>
    </row>
    <row r="8" spans="1:14" ht="16.5" x14ac:dyDescent="0.2">
      <c r="A8" s="1060" t="s">
        <v>60</v>
      </c>
      <c r="B8" s="1060"/>
      <c r="C8" s="1060"/>
      <c r="D8" s="1060"/>
      <c r="E8" s="1060"/>
      <c r="F8" s="1060"/>
      <c r="G8" s="1060"/>
      <c r="H8" s="1060"/>
      <c r="I8" s="1060"/>
      <c r="J8" s="121"/>
      <c r="K8" s="121"/>
      <c r="L8" s="121"/>
      <c r="M8" s="121"/>
      <c r="N8" s="121"/>
    </row>
    <row r="9" spans="1:14" ht="16.5" x14ac:dyDescent="0.2">
      <c r="A9" s="141" t="s">
        <v>173</v>
      </c>
      <c r="B9" s="1058" t="s">
        <v>61</v>
      </c>
      <c r="C9" s="1058"/>
      <c r="D9" s="1058"/>
      <c r="E9" s="1058"/>
      <c r="F9" s="1058"/>
      <c r="G9" s="1058"/>
      <c r="H9" s="1058"/>
      <c r="I9" s="1058"/>
      <c r="J9" s="124"/>
      <c r="K9" s="124"/>
      <c r="L9" s="124"/>
      <c r="M9" s="124"/>
      <c r="N9" s="124"/>
    </row>
    <row r="10" spans="1:14" ht="16.5" x14ac:dyDescent="0.2">
      <c r="A10" s="141" t="s">
        <v>158</v>
      </c>
      <c r="B10" s="1056"/>
      <c r="C10" s="1056"/>
      <c r="D10" s="1056"/>
      <c r="E10" s="1056"/>
      <c r="F10" s="1056"/>
      <c r="G10" s="1056"/>
      <c r="H10" s="1056"/>
      <c r="I10" s="1056"/>
      <c r="J10" s="142"/>
      <c r="K10" s="142"/>
      <c r="L10" s="142"/>
      <c r="M10" s="142"/>
      <c r="N10" s="142"/>
    </row>
    <row r="11" spans="1:14" x14ac:dyDescent="0.2">
      <c r="A11" s="126"/>
      <c r="B11" s="123"/>
      <c r="C11" s="123"/>
      <c r="D11" s="122"/>
      <c r="E11" s="122"/>
      <c r="F11" s="122"/>
      <c r="G11" s="122"/>
      <c r="H11" s="122"/>
      <c r="I11" s="122"/>
      <c r="J11" s="122"/>
      <c r="K11" s="122"/>
      <c r="L11" s="122"/>
      <c r="M11" s="122"/>
      <c r="N11" s="122"/>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1" t="s">
        <v>376</v>
      </c>
    </row>
    <row r="13" spans="1:14" ht="95.25" customHeight="1" x14ac:dyDescent="0.2">
      <c r="A13" s="1064"/>
      <c r="B13" s="1062"/>
      <c r="C13" s="1064"/>
      <c r="D13" s="1064"/>
      <c r="E13" s="1064"/>
      <c r="F13" s="130" t="s">
        <v>181</v>
      </c>
      <c r="G13" s="130" t="s">
        <v>182</v>
      </c>
      <c r="H13" s="130" t="s">
        <v>183</v>
      </c>
      <c r="I13" s="130" t="s">
        <v>184</v>
      </c>
      <c r="J13" s="130" t="s">
        <v>185</v>
      </c>
      <c r="K13" s="130" t="s">
        <v>186</v>
      </c>
      <c r="L13" s="130" t="s">
        <v>187</v>
      </c>
      <c r="M13" s="130" t="s">
        <v>188</v>
      </c>
      <c r="N13" s="1062"/>
    </row>
    <row r="14" spans="1:14" x14ac:dyDescent="0.2">
      <c r="A14" s="125">
        <v>1</v>
      </c>
      <c r="B14" s="125">
        <v>2</v>
      </c>
      <c r="C14" s="125">
        <v>3</v>
      </c>
      <c r="D14" s="125">
        <v>4</v>
      </c>
      <c r="E14" s="125">
        <v>5</v>
      </c>
      <c r="F14" s="125">
        <v>6</v>
      </c>
      <c r="G14" s="125">
        <v>7</v>
      </c>
      <c r="H14" s="125">
        <v>8</v>
      </c>
      <c r="I14" s="125">
        <v>9</v>
      </c>
      <c r="J14" s="125">
        <v>10</v>
      </c>
      <c r="K14" s="125">
        <v>11</v>
      </c>
      <c r="L14" s="125">
        <v>12</v>
      </c>
      <c r="M14" s="125">
        <v>13</v>
      </c>
      <c r="N14" s="125">
        <v>14</v>
      </c>
    </row>
    <row r="15" spans="1:14" ht="15" x14ac:dyDescent="0.2">
      <c r="A15" s="127" t="s">
        <v>161</v>
      </c>
      <c r="B15" s="123"/>
      <c r="C15" s="123"/>
      <c r="D15" s="122"/>
      <c r="E15" s="122"/>
      <c r="F15" s="122"/>
      <c r="G15" s="122"/>
      <c r="H15" s="122"/>
      <c r="I15" s="122"/>
      <c r="J15" s="122"/>
      <c r="K15" s="122"/>
      <c r="L15" s="122"/>
      <c r="M15" s="122"/>
      <c r="N15" s="122"/>
    </row>
    <row r="16" spans="1:14" x14ac:dyDescent="0.2">
      <c r="A16" s="128" t="s">
        <v>162</v>
      </c>
      <c r="B16" s="128" t="s">
        <v>162</v>
      </c>
      <c r="C16" s="133"/>
      <c r="D16" s="128" t="s">
        <v>162</v>
      </c>
      <c r="E16" s="137"/>
      <c r="F16" s="133"/>
      <c r="G16" s="133"/>
      <c r="H16" s="128" t="s">
        <v>162</v>
      </c>
      <c r="I16" s="137"/>
      <c r="J16" s="133"/>
      <c r="K16" s="133"/>
      <c r="L16" s="128" t="s">
        <v>162</v>
      </c>
      <c r="M16" s="137"/>
      <c r="N16" s="137"/>
    </row>
    <row r="17" spans="1:14" ht="15" x14ac:dyDescent="0.2">
      <c r="A17" s="134" t="s">
        <v>163</v>
      </c>
      <c r="B17" s="135"/>
      <c r="C17" s="135"/>
      <c r="D17" s="136"/>
      <c r="E17" s="136"/>
      <c r="F17" s="136"/>
      <c r="G17" s="136"/>
      <c r="H17" s="136"/>
      <c r="I17" s="138"/>
      <c r="J17" s="136"/>
      <c r="K17" s="136"/>
      <c r="L17" s="136"/>
      <c r="M17" s="136"/>
      <c r="N17" s="136"/>
    </row>
    <row r="18" spans="1:14" x14ac:dyDescent="0.2">
      <c r="A18" s="13"/>
      <c r="B18" s="13"/>
      <c r="C18" s="14"/>
      <c r="D18" s="15"/>
      <c r="E18" s="139"/>
      <c r="F18" s="14"/>
      <c r="G18" s="14"/>
      <c r="H18" s="15"/>
      <c r="I18" s="139"/>
      <c r="J18" s="14"/>
      <c r="K18" s="14"/>
      <c r="L18" s="15"/>
      <c r="M18" s="139"/>
      <c r="N18" s="139"/>
    </row>
  </sheetData>
  <mergeCells count="12">
    <mergeCell ref="N12:N13"/>
    <mergeCell ref="A12:A13"/>
    <mergeCell ref="B12:B13"/>
    <mergeCell ref="C12:C13"/>
    <mergeCell ref="D12:D13"/>
    <mergeCell ref="E12:E13"/>
    <mergeCell ref="F12:I12"/>
    <mergeCell ref="B9:I9"/>
    <mergeCell ref="B10:I10"/>
    <mergeCell ref="J12:M12"/>
    <mergeCell ref="A8:I8"/>
    <mergeCell ref="A7:I7"/>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tabColor rgb="FF00B0F0"/>
  </sheetPr>
  <dimension ref="A1:N18"/>
  <sheetViews>
    <sheetView zoomScale="80" zoomScaleNormal="80" workbookViewId="0"/>
  </sheetViews>
  <sheetFormatPr baseColWidth="10" defaultColWidth="10.625" defaultRowHeight="14.25" x14ac:dyDescent="0.2"/>
  <cols>
    <col min="1" max="1" width="25" style="910" customWidth="1"/>
    <col min="2" max="13" width="18.75" style="910" customWidth="1"/>
    <col min="14" max="14" width="24.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78">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78" t="str">
        <f>'A1'!B4</f>
        <v>BEZEICHNUNG IHRER KLINIK</v>
      </c>
      <c r="C4" s="896"/>
      <c r="D4" s="896"/>
      <c r="E4" s="896"/>
      <c r="F4" s="896"/>
      <c r="G4" s="909"/>
      <c r="H4" s="909"/>
      <c r="I4" s="909"/>
      <c r="J4" s="909"/>
      <c r="K4" s="909"/>
      <c r="L4" s="909"/>
      <c r="M4" s="909"/>
      <c r="N4" s="909"/>
    </row>
    <row r="5" spans="1:14" ht="15" x14ac:dyDescent="0.2">
      <c r="A5" s="561" t="s">
        <v>154</v>
      </c>
      <c r="B5" s="978" t="s">
        <v>57</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c r="I7" s="1055"/>
    </row>
    <row r="8" spans="1:14" ht="16.5" x14ac:dyDescent="0.2">
      <c r="A8" s="1060" t="s">
        <v>60</v>
      </c>
      <c r="B8" s="1060"/>
      <c r="C8" s="1060"/>
      <c r="D8" s="1060"/>
      <c r="E8" s="1060"/>
      <c r="F8" s="1060"/>
      <c r="G8" s="1060"/>
      <c r="H8" s="1060"/>
      <c r="I8" s="1060"/>
    </row>
    <row r="9" spans="1:14" ht="16.5" x14ac:dyDescent="0.2">
      <c r="A9" s="899" t="s">
        <v>173</v>
      </c>
      <c r="B9" s="1058" t="s">
        <v>61</v>
      </c>
      <c r="C9" s="1058"/>
      <c r="D9" s="1058"/>
      <c r="E9" s="1058"/>
      <c r="F9" s="1058"/>
      <c r="G9" s="1058"/>
      <c r="H9" s="1058"/>
      <c r="I9" s="1058"/>
      <c r="J9" s="694"/>
      <c r="K9" s="694"/>
      <c r="L9" s="694"/>
      <c r="M9" s="694"/>
      <c r="N9" s="694"/>
    </row>
    <row r="10" spans="1:14" ht="16.5" x14ac:dyDescent="0.2">
      <c r="A10" s="899" t="s">
        <v>158</v>
      </c>
      <c r="B10" s="1056" t="s">
        <v>615</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1" t="s">
        <v>376</v>
      </c>
    </row>
    <row r="13" spans="1:14" ht="95.25" customHeight="1" x14ac:dyDescent="0.2">
      <c r="A13" s="1064"/>
      <c r="B13" s="1062"/>
      <c r="C13" s="1064"/>
      <c r="D13" s="1064"/>
      <c r="E13" s="1064"/>
      <c r="F13" s="979" t="s">
        <v>181</v>
      </c>
      <c r="G13" s="979" t="s">
        <v>182</v>
      </c>
      <c r="H13" s="979" t="s">
        <v>183</v>
      </c>
      <c r="I13" s="979" t="s">
        <v>184</v>
      </c>
      <c r="J13" s="979" t="s">
        <v>185</v>
      </c>
      <c r="K13" s="979" t="s">
        <v>186</v>
      </c>
      <c r="L13" s="979" t="s">
        <v>187</v>
      </c>
      <c r="M13" s="979"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I7"/>
    <mergeCell ref="A8:I8"/>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tabColor rgb="FF00B0F0"/>
  </sheetPr>
  <dimension ref="A1:N18"/>
  <sheetViews>
    <sheetView zoomScale="80" zoomScaleNormal="80" workbookViewId="0"/>
  </sheetViews>
  <sheetFormatPr baseColWidth="10" defaultColWidth="10.625" defaultRowHeight="14.25" x14ac:dyDescent="0.2"/>
  <cols>
    <col min="1" max="1" width="25" style="910" customWidth="1"/>
    <col min="2" max="13" width="18.75" style="910" customWidth="1"/>
    <col min="14" max="14" width="24.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4" t="str">
        <f>'A1'!B4</f>
        <v>BEZEICHNUNG IHRER KLINIK</v>
      </c>
      <c r="C4" s="896"/>
      <c r="D4" s="896"/>
      <c r="E4" s="896"/>
      <c r="F4" s="896"/>
      <c r="G4" s="909"/>
      <c r="H4" s="909"/>
      <c r="I4" s="909"/>
      <c r="J4" s="909"/>
      <c r="K4" s="909"/>
      <c r="L4" s="909"/>
      <c r="M4" s="909"/>
      <c r="N4" s="909"/>
    </row>
    <row r="5" spans="1:14" ht="15" x14ac:dyDescent="0.2">
      <c r="A5" s="561" t="s">
        <v>154</v>
      </c>
      <c r="B5" s="994" t="s">
        <v>62</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c r="I7" s="1055"/>
    </row>
    <row r="8" spans="1:14" ht="16.5" x14ac:dyDescent="0.2">
      <c r="A8" s="1060" t="s">
        <v>60</v>
      </c>
      <c r="B8" s="1060"/>
      <c r="C8" s="1060"/>
      <c r="D8" s="1060"/>
      <c r="E8" s="1060"/>
      <c r="F8" s="1060"/>
      <c r="G8" s="1060"/>
      <c r="H8" s="1060"/>
      <c r="I8" s="1060"/>
    </row>
    <row r="9" spans="1:14" ht="16.5" x14ac:dyDescent="0.2">
      <c r="A9" s="899" t="s">
        <v>173</v>
      </c>
      <c r="B9" s="1058" t="s">
        <v>61</v>
      </c>
      <c r="C9" s="1058"/>
      <c r="D9" s="1058"/>
      <c r="E9" s="1058"/>
      <c r="F9" s="1058"/>
      <c r="G9" s="1058"/>
      <c r="H9" s="1058"/>
      <c r="I9" s="1058"/>
      <c r="J9" s="694"/>
      <c r="K9" s="694"/>
      <c r="L9" s="694"/>
      <c r="M9" s="694"/>
      <c r="N9" s="694"/>
    </row>
    <row r="10" spans="1:14" ht="16.5" x14ac:dyDescent="0.2">
      <c r="A10" s="899" t="s">
        <v>158</v>
      </c>
      <c r="B10" s="1056" t="s">
        <v>3214</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1" t="s">
        <v>376</v>
      </c>
    </row>
    <row r="13" spans="1:14" ht="95.25" customHeight="1" x14ac:dyDescent="0.2">
      <c r="A13" s="1064"/>
      <c r="B13" s="1062"/>
      <c r="C13" s="1064"/>
      <c r="D13" s="1064"/>
      <c r="E13" s="1064"/>
      <c r="F13" s="995" t="s">
        <v>181</v>
      </c>
      <c r="G13" s="995" t="s">
        <v>182</v>
      </c>
      <c r="H13" s="995" t="s">
        <v>183</v>
      </c>
      <c r="I13" s="995" t="s">
        <v>184</v>
      </c>
      <c r="J13" s="995" t="s">
        <v>185</v>
      </c>
      <c r="K13" s="995" t="s">
        <v>186</v>
      </c>
      <c r="L13" s="995" t="s">
        <v>187</v>
      </c>
      <c r="M13" s="995"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I7"/>
    <mergeCell ref="A8:I8"/>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tabColor rgb="FF00B0F0"/>
  </sheetPr>
  <dimension ref="A1:N18"/>
  <sheetViews>
    <sheetView zoomScale="80" zoomScaleNormal="80" workbookViewId="0"/>
  </sheetViews>
  <sheetFormatPr baseColWidth="10" defaultColWidth="10.625" defaultRowHeight="14.25" x14ac:dyDescent="0.2"/>
  <cols>
    <col min="1" max="1" width="25" style="910" customWidth="1"/>
    <col min="2" max="13" width="18.75" style="910" customWidth="1"/>
    <col min="14" max="14" width="24.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4" t="str">
        <f>'A1'!B4</f>
        <v>BEZEICHNUNG IHRER KLINIK</v>
      </c>
      <c r="C4" s="896"/>
      <c r="D4" s="896"/>
      <c r="E4" s="896"/>
      <c r="F4" s="896"/>
      <c r="G4" s="909"/>
      <c r="H4" s="909"/>
      <c r="I4" s="909"/>
      <c r="J4" s="909"/>
      <c r="K4" s="909"/>
      <c r="L4" s="909"/>
      <c r="M4" s="909"/>
      <c r="N4" s="909"/>
    </row>
    <row r="5" spans="1:14" ht="15" x14ac:dyDescent="0.2">
      <c r="A5" s="561" t="s">
        <v>154</v>
      </c>
      <c r="B5" s="994" t="s">
        <v>63</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c r="I7" s="1055"/>
    </row>
    <row r="8" spans="1:14" ht="16.5" x14ac:dyDescent="0.2">
      <c r="A8" s="1060" t="s">
        <v>60</v>
      </c>
      <c r="B8" s="1060"/>
      <c r="C8" s="1060"/>
      <c r="D8" s="1060"/>
      <c r="E8" s="1060"/>
      <c r="F8" s="1060"/>
      <c r="G8" s="1060"/>
      <c r="H8" s="1060"/>
      <c r="I8" s="1060"/>
    </row>
    <row r="9" spans="1:14" ht="16.5" x14ac:dyDescent="0.2">
      <c r="A9" s="899" t="s">
        <v>173</v>
      </c>
      <c r="B9" s="1058" t="s">
        <v>61</v>
      </c>
      <c r="C9" s="1058"/>
      <c r="D9" s="1058"/>
      <c r="E9" s="1058"/>
      <c r="F9" s="1058"/>
      <c r="G9" s="1058"/>
      <c r="H9" s="1058"/>
      <c r="I9" s="1058"/>
      <c r="J9" s="694"/>
      <c r="K9" s="694"/>
      <c r="L9" s="694"/>
      <c r="M9" s="694"/>
      <c r="N9" s="694"/>
    </row>
    <row r="10" spans="1:14" ht="16.5" x14ac:dyDescent="0.2">
      <c r="A10" s="899" t="s">
        <v>158</v>
      </c>
      <c r="B10" s="1056" t="s">
        <v>551</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1" t="s">
        <v>376</v>
      </c>
    </row>
    <row r="13" spans="1:14" ht="95.25" customHeight="1" x14ac:dyDescent="0.2">
      <c r="A13" s="1064"/>
      <c r="B13" s="1062"/>
      <c r="C13" s="1064"/>
      <c r="D13" s="1064"/>
      <c r="E13" s="1064"/>
      <c r="F13" s="995" t="s">
        <v>181</v>
      </c>
      <c r="G13" s="995" t="s">
        <v>182</v>
      </c>
      <c r="H13" s="995" t="s">
        <v>183</v>
      </c>
      <c r="I13" s="995" t="s">
        <v>184</v>
      </c>
      <c r="J13" s="995" t="s">
        <v>185</v>
      </c>
      <c r="K13" s="995" t="s">
        <v>186</v>
      </c>
      <c r="L13" s="995" t="s">
        <v>187</v>
      </c>
      <c r="M13" s="995"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I7"/>
    <mergeCell ref="A8:I8"/>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tabColor rgb="FF00B0F0"/>
  </sheetPr>
  <dimension ref="A1:N18"/>
  <sheetViews>
    <sheetView zoomScale="80" zoomScaleNormal="80" workbookViewId="0"/>
  </sheetViews>
  <sheetFormatPr baseColWidth="10" defaultColWidth="10.625" defaultRowHeight="14.25" x14ac:dyDescent="0.2"/>
  <cols>
    <col min="1" max="1" width="25" style="910" customWidth="1"/>
    <col min="2" max="13" width="18.75" style="910" customWidth="1"/>
    <col min="14" max="14" width="24.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4" t="str">
        <f>'A1'!B4</f>
        <v>BEZEICHNUNG IHRER KLINIK</v>
      </c>
      <c r="C4" s="896"/>
      <c r="D4" s="896"/>
      <c r="E4" s="896"/>
      <c r="F4" s="896"/>
      <c r="G4" s="909"/>
      <c r="H4" s="909"/>
      <c r="I4" s="909"/>
      <c r="J4" s="909"/>
      <c r="K4" s="909"/>
      <c r="L4" s="909"/>
      <c r="M4" s="909"/>
      <c r="N4" s="909"/>
    </row>
    <row r="5" spans="1:14" ht="15" x14ac:dyDescent="0.2">
      <c r="A5" s="561" t="s">
        <v>154</v>
      </c>
      <c r="B5" s="994" t="s">
        <v>64</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c r="I7" s="1055"/>
    </row>
    <row r="8" spans="1:14" ht="16.5" x14ac:dyDescent="0.2">
      <c r="A8" s="1060" t="s">
        <v>60</v>
      </c>
      <c r="B8" s="1060"/>
      <c r="C8" s="1060"/>
      <c r="D8" s="1060"/>
      <c r="E8" s="1060"/>
      <c r="F8" s="1060"/>
      <c r="G8" s="1060"/>
      <c r="H8" s="1060"/>
      <c r="I8" s="1060"/>
    </row>
    <row r="9" spans="1:14" ht="16.5" x14ac:dyDescent="0.2">
      <c r="A9" s="899" t="s">
        <v>173</v>
      </c>
      <c r="B9" s="1058" t="s">
        <v>61</v>
      </c>
      <c r="C9" s="1058"/>
      <c r="D9" s="1058"/>
      <c r="E9" s="1058"/>
      <c r="F9" s="1058"/>
      <c r="G9" s="1058"/>
      <c r="H9" s="1058"/>
      <c r="I9" s="1058"/>
      <c r="J9" s="694"/>
      <c r="K9" s="694"/>
      <c r="L9" s="694"/>
      <c r="M9" s="694"/>
      <c r="N9" s="694"/>
    </row>
    <row r="10" spans="1:14" ht="16.5" x14ac:dyDescent="0.2">
      <c r="A10" s="899" t="s">
        <v>158</v>
      </c>
      <c r="B10" s="1056" t="s">
        <v>552</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1" t="s">
        <v>376</v>
      </c>
    </row>
    <row r="13" spans="1:14" ht="95.25" customHeight="1" x14ac:dyDescent="0.2">
      <c r="A13" s="1064"/>
      <c r="B13" s="1062"/>
      <c r="C13" s="1064"/>
      <c r="D13" s="1064"/>
      <c r="E13" s="1064"/>
      <c r="F13" s="995" t="s">
        <v>181</v>
      </c>
      <c r="G13" s="995" t="s">
        <v>182</v>
      </c>
      <c r="H13" s="995" t="s">
        <v>183</v>
      </c>
      <c r="I13" s="995" t="s">
        <v>184</v>
      </c>
      <c r="J13" s="995" t="s">
        <v>185</v>
      </c>
      <c r="K13" s="995" t="s">
        <v>186</v>
      </c>
      <c r="L13" s="995" t="s">
        <v>187</v>
      </c>
      <c r="M13" s="995"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I7"/>
    <mergeCell ref="A8:I8"/>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tabColor rgb="FFFFFF00"/>
  </sheetPr>
  <dimension ref="A1:N18"/>
  <sheetViews>
    <sheetView zoomScaleNormal="100" workbookViewId="0"/>
  </sheetViews>
  <sheetFormatPr baseColWidth="10" defaultRowHeight="14.25" x14ac:dyDescent="0.2"/>
  <cols>
    <col min="1" max="1" width="25" customWidth="1"/>
    <col min="2" max="14" width="18.625" customWidth="1"/>
  </cols>
  <sheetData>
    <row r="1" spans="1:14" x14ac:dyDescent="0.2">
      <c r="A1" s="144" t="s">
        <v>150</v>
      </c>
      <c r="B1" s="144"/>
      <c r="C1" s="144"/>
      <c r="D1" s="144"/>
      <c r="E1" s="144"/>
      <c r="F1" s="144"/>
      <c r="G1" s="144"/>
      <c r="H1" s="144"/>
      <c r="I1" s="144"/>
      <c r="J1" s="144"/>
      <c r="K1" s="144"/>
      <c r="L1" s="144"/>
      <c r="M1" s="144"/>
      <c r="N1" s="144"/>
    </row>
    <row r="2" spans="1:14" ht="15" x14ac:dyDescent="0.2">
      <c r="A2" s="150" t="s">
        <v>151</v>
      </c>
      <c r="B2" s="153"/>
      <c r="C2" s="152"/>
      <c r="D2" s="152"/>
      <c r="E2" s="152"/>
      <c r="F2" s="152"/>
      <c r="G2" s="144"/>
      <c r="H2" s="144"/>
      <c r="I2" s="144"/>
      <c r="J2" s="144"/>
      <c r="K2" s="144"/>
      <c r="L2" s="144"/>
      <c r="M2" s="144"/>
      <c r="N2" s="144"/>
    </row>
    <row r="3" spans="1:14" ht="15" x14ac:dyDescent="0.2">
      <c r="A3" s="150" t="s">
        <v>152</v>
      </c>
      <c r="B3" s="153"/>
      <c r="C3" s="152"/>
      <c r="D3" s="152"/>
      <c r="E3" s="152"/>
      <c r="F3" s="152"/>
      <c r="G3" s="144"/>
      <c r="H3" s="144"/>
      <c r="I3" s="144"/>
      <c r="J3" s="144"/>
      <c r="K3" s="144"/>
      <c r="L3" s="144"/>
      <c r="M3" s="144"/>
      <c r="N3" s="144"/>
    </row>
    <row r="4" spans="1:14" ht="15" x14ac:dyDescent="0.2">
      <c r="A4" s="150" t="s">
        <v>153</v>
      </c>
      <c r="B4" s="161"/>
      <c r="C4" s="161"/>
      <c r="D4" s="161"/>
      <c r="E4" s="161"/>
      <c r="F4" s="161"/>
      <c r="G4" s="144"/>
      <c r="H4" s="144"/>
      <c r="I4" s="144"/>
      <c r="J4" s="144"/>
      <c r="K4" s="144"/>
      <c r="L4" s="144"/>
      <c r="M4" s="144"/>
      <c r="N4" s="144"/>
    </row>
    <row r="5" spans="1:14" ht="15" x14ac:dyDescent="0.2">
      <c r="A5" s="150" t="s">
        <v>154</v>
      </c>
      <c r="B5" s="153" t="s">
        <v>66</v>
      </c>
      <c r="C5" s="143"/>
      <c r="D5" s="143"/>
      <c r="E5" s="143"/>
      <c r="F5" s="143"/>
      <c r="G5" s="144"/>
      <c r="H5" s="144"/>
      <c r="I5" s="144"/>
      <c r="J5" s="144"/>
      <c r="K5" s="144"/>
      <c r="L5" s="144"/>
      <c r="M5" s="144"/>
      <c r="N5" s="144"/>
    </row>
    <row r="6" spans="1:14" x14ac:dyDescent="0.2">
      <c r="A6" s="144"/>
      <c r="B6" s="144"/>
      <c r="C6" s="144"/>
      <c r="D6" s="144"/>
      <c r="E6" s="144"/>
      <c r="F6" s="144"/>
      <c r="G6" s="144"/>
      <c r="H6" s="144"/>
      <c r="I6" s="144"/>
      <c r="J6" s="144"/>
      <c r="K6" s="144"/>
      <c r="L6" s="144"/>
      <c r="M6" s="144"/>
      <c r="N6" s="144"/>
    </row>
    <row r="7" spans="1:14" ht="16.5" x14ac:dyDescent="0.2">
      <c r="A7" s="1055" t="s">
        <v>59</v>
      </c>
      <c r="B7" s="1055"/>
      <c r="C7" s="1055"/>
      <c r="D7" s="1055"/>
      <c r="E7" s="1055"/>
      <c r="F7" s="1055"/>
      <c r="G7" s="1055"/>
      <c r="H7" s="1055"/>
      <c r="I7" s="143"/>
      <c r="J7" s="143"/>
      <c r="K7" s="143"/>
      <c r="L7" s="143"/>
      <c r="M7" s="143"/>
      <c r="N7" s="143"/>
    </row>
    <row r="8" spans="1:14" ht="16.5" x14ac:dyDescent="0.2">
      <c r="A8" s="1060" t="s">
        <v>60</v>
      </c>
      <c r="B8" s="1060"/>
      <c r="C8" s="1060"/>
      <c r="D8" s="1060"/>
      <c r="E8" s="1060"/>
      <c r="F8" s="1060"/>
      <c r="G8" s="1060"/>
      <c r="H8" s="1060"/>
      <c r="I8" s="143"/>
      <c r="J8" s="143"/>
      <c r="K8" s="143"/>
      <c r="L8" s="143"/>
      <c r="M8" s="143"/>
      <c r="N8" s="143"/>
    </row>
    <row r="9" spans="1:14" ht="16.5" x14ac:dyDescent="0.2">
      <c r="A9" s="162" t="s">
        <v>173</v>
      </c>
      <c r="B9" s="1058" t="s">
        <v>67</v>
      </c>
      <c r="C9" s="1058"/>
      <c r="D9" s="1058"/>
      <c r="E9" s="1058"/>
      <c r="F9" s="1058"/>
      <c r="G9" s="1058"/>
      <c r="H9" s="1058"/>
      <c r="I9" s="1058"/>
      <c r="J9" s="163"/>
      <c r="K9" s="163"/>
      <c r="L9" s="163"/>
      <c r="M9" s="163"/>
      <c r="N9" s="163"/>
    </row>
    <row r="10" spans="1:14" ht="16.5" x14ac:dyDescent="0.2">
      <c r="A10" s="162" t="s">
        <v>158</v>
      </c>
      <c r="B10" s="1056"/>
      <c r="C10" s="1056"/>
      <c r="D10" s="1056"/>
      <c r="E10" s="1056"/>
      <c r="F10" s="1056"/>
      <c r="G10" s="1056"/>
      <c r="H10" s="1056"/>
      <c r="I10" s="1056"/>
      <c r="J10" s="53"/>
      <c r="K10" s="53"/>
      <c r="L10" s="53"/>
      <c r="M10" s="53"/>
      <c r="N10" s="53"/>
    </row>
    <row r="11" spans="1:14" x14ac:dyDescent="0.2">
      <c r="A11" s="147"/>
      <c r="B11" s="145"/>
      <c r="C11" s="145"/>
      <c r="D11" s="144"/>
      <c r="E11" s="144"/>
      <c r="F11" s="144"/>
      <c r="G11" s="144"/>
      <c r="H11" s="144"/>
      <c r="I11" s="144"/>
      <c r="J11" s="144"/>
      <c r="K11" s="144"/>
      <c r="L11" s="144"/>
      <c r="M11" s="144"/>
      <c r="N11" s="144"/>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51" t="s">
        <v>181</v>
      </c>
      <c r="G13" s="151" t="s">
        <v>182</v>
      </c>
      <c r="H13" s="151" t="s">
        <v>183</v>
      </c>
      <c r="I13" s="151" t="s">
        <v>184</v>
      </c>
      <c r="J13" s="151" t="s">
        <v>185</v>
      </c>
      <c r="K13" s="151" t="s">
        <v>186</v>
      </c>
      <c r="L13" s="151" t="s">
        <v>187</v>
      </c>
      <c r="M13" s="151" t="s">
        <v>188</v>
      </c>
      <c r="N13" s="1062"/>
    </row>
    <row r="14" spans="1:14" x14ac:dyDescent="0.2">
      <c r="A14" s="146">
        <v>1</v>
      </c>
      <c r="B14" s="146">
        <v>2</v>
      </c>
      <c r="C14" s="146">
        <v>3</v>
      </c>
      <c r="D14" s="146">
        <v>4</v>
      </c>
      <c r="E14" s="146">
        <v>5</v>
      </c>
      <c r="F14" s="146">
        <v>6</v>
      </c>
      <c r="G14" s="146">
        <v>7</v>
      </c>
      <c r="H14" s="146">
        <v>8</v>
      </c>
      <c r="I14" s="146">
        <v>9</v>
      </c>
      <c r="J14" s="146">
        <v>10</v>
      </c>
      <c r="K14" s="146">
        <v>11</v>
      </c>
      <c r="L14" s="146">
        <v>12</v>
      </c>
      <c r="M14" s="146">
        <v>13</v>
      </c>
      <c r="N14" s="146">
        <v>14</v>
      </c>
    </row>
    <row r="15" spans="1:14" ht="15" x14ac:dyDescent="0.2">
      <c r="A15" s="148" t="s">
        <v>161</v>
      </c>
      <c r="B15" s="145"/>
      <c r="C15" s="145"/>
      <c r="D15" s="144"/>
      <c r="E15" s="144"/>
      <c r="F15" s="144"/>
      <c r="G15" s="144"/>
      <c r="H15" s="144"/>
      <c r="I15" s="144"/>
      <c r="J15" s="144"/>
      <c r="K15" s="144"/>
      <c r="L15" s="144"/>
      <c r="M15" s="144"/>
      <c r="N15" s="144"/>
    </row>
    <row r="16" spans="1:14" x14ac:dyDescent="0.2">
      <c r="A16" s="149" t="s">
        <v>162</v>
      </c>
      <c r="B16" s="149" t="s">
        <v>162</v>
      </c>
      <c r="C16" s="154"/>
      <c r="D16" s="149" t="s">
        <v>162</v>
      </c>
      <c r="E16" s="158"/>
      <c r="F16" s="154"/>
      <c r="G16" s="154"/>
      <c r="H16" s="149" t="s">
        <v>162</v>
      </c>
      <c r="I16" s="158"/>
      <c r="J16" s="154"/>
      <c r="K16" s="154"/>
      <c r="L16" s="149" t="s">
        <v>162</v>
      </c>
      <c r="M16" s="158"/>
      <c r="N16" s="158"/>
    </row>
    <row r="17" spans="1:14" ht="15" x14ac:dyDescent="0.2">
      <c r="A17" s="155" t="s">
        <v>163</v>
      </c>
      <c r="B17" s="156"/>
      <c r="C17" s="156"/>
      <c r="D17" s="157"/>
      <c r="E17" s="157"/>
      <c r="F17" s="157"/>
      <c r="G17" s="157"/>
      <c r="H17" s="157"/>
      <c r="I17" s="159"/>
      <c r="J17" s="157"/>
      <c r="K17" s="157"/>
      <c r="L17" s="157"/>
      <c r="M17" s="157"/>
      <c r="N17" s="157"/>
    </row>
    <row r="18" spans="1:14" x14ac:dyDescent="0.2">
      <c r="A18" s="13"/>
      <c r="B18" s="13"/>
      <c r="C18" s="14"/>
      <c r="D18" s="15"/>
      <c r="E18" s="160"/>
      <c r="F18" s="14"/>
      <c r="G18" s="14"/>
      <c r="H18" s="15"/>
      <c r="I18" s="160"/>
      <c r="J18" s="14"/>
      <c r="K18" s="14"/>
      <c r="L18" s="15"/>
      <c r="M18" s="160"/>
      <c r="N18" s="160"/>
    </row>
  </sheetData>
  <mergeCells count="12">
    <mergeCell ref="B10:I10"/>
    <mergeCell ref="A7:H7"/>
    <mergeCell ref="A8:H8"/>
    <mergeCell ref="J12:M12"/>
    <mergeCell ref="N12:N13"/>
    <mergeCell ref="A12:A13"/>
    <mergeCell ref="B12:B13"/>
    <mergeCell ref="C12:C13"/>
    <mergeCell ref="D12:D13"/>
    <mergeCell ref="E12:E13"/>
    <mergeCell ref="F12:I12"/>
    <mergeCell ref="B9:I9"/>
  </mergeCell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tabColor rgb="FF00B0F0"/>
  </sheetPr>
  <dimension ref="A1:N18"/>
  <sheetViews>
    <sheetView zoomScale="80" zoomScaleNormal="80" workbookViewId="0"/>
  </sheetViews>
  <sheetFormatPr baseColWidth="10" defaultColWidth="10.625" defaultRowHeight="14.25" x14ac:dyDescent="0.2"/>
  <cols>
    <col min="1" max="1" width="25" style="910" customWidth="1"/>
    <col min="2" max="2" width="18.625" style="910" customWidth="1"/>
    <col min="3" max="3" width="19.375" style="910" customWidth="1"/>
    <col min="4"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7">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7" t="str">
        <f>'A1'!B4</f>
        <v>BEZEICHNUNG IHRER KLINIK</v>
      </c>
      <c r="C4" s="896"/>
      <c r="D4" s="896"/>
      <c r="E4" s="896"/>
      <c r="F4" s="896"/>
      <c r="G4" s="909"/>
      <c r="H4" s="909"/>
      <c r="I4" s="909"/>
      <c r="J4" s="909"/>
      <c r="K4" s="909"/>
      <c r="L4" s="909"/>
      <c r="M4" s="909"/>
      <c r="N4" s="909"/>
    </row>
    <row r="5" spans="1:14" ht="15" x14ac:dyDescent="0.2">
      <c r="A5" s="561" t="s">
        <v>154</v>
      </c>
      <c r="B5" s="997" t="s">
        <v>65</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row>
    <row r="8" spans="1:14" ht="16.5" x14ac:dyDescent="0.2">
      <c r="A8" s="1060" t="s">
        <v>60</v>
      </c>
      <c r="B8" s="1060"/>
      <c r="C8" s="1060"/>
      <c r="D8" s="1060"/>
      <c r="E8" s="1060"/>
      <c r="F8" s="1060"/>
      <c r="G8" s="1060"/>
      <c r="H8" s="1060"/>
    </row>
    <row r="9" spans="1:14" ht="16.5" x14ac:dyDescent="0.2">
      <c r="A9" s="899" t="s">
        <v>173</v>
      </c>
      <c r="B9" s="1058" t="s">
        <v>67</v>
      </c>
      <c r="C9" s="1058"/>
      <c r="D9" s="1058"/>
      <c r="E9" s="1058"/>
      <c r="F9" s="1058"/>
      <c r="G9" s="1058"/>
      <c r="H9" s="1058"/>
      <c r="I9" s="163"/>
      <c r="J9" s="163"/>
      <c r="K9" s="163"/>
      <c r="L9" s="163"/>
      <c r="M9" s="163"/>
      <c r="N9" s="163"/>
    </row>
    <row r="10" spans="1:14" ht="16.5" x14ac:dyDescent="0.2">
      <c r="A10" s="899" t="s">
        <v>158</v>
      </c>
      <c r="B10" s="1056" t="s">
        <v>615</v>
      </c>
      <c r="C10" s="1056"/>
      <c r="D10" s="1056"/>
      <c r="E10" s="1056"/>
      <c r="F10" s="1056"/>
      <c r="G10" s="1056"/>
      <c r="H10" s="1056"/>
      <c r="I10" s="913"/>
      <c r="J10" s="913"/>
      <c r="K10" s="913"/>
      <c r="L10" s="913"/>
      <c r="M10" s="913"/>
      <c r="N10" s="913"/>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998" t="s">
        <v>181</v>
      </c>
      <c r="G13" s="998" t="s">
        <v>182</v>
      </c>
      <c r="H13" s="998" t="s">
        <v>183</v>
      </c>
      <c r="I13" s="998" t="s">
        <v>184</v>
      </c>
      <c r="J13" s="998" t="s">
        <v>185</v>
      </c>
      <c r="K13" s="998" t="s">
        <v>186</v>
      </c>
      <c r="L13" s="998" t="s">
        <v>187</v>
      </c>
      <c r="M13" s="998"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SUM($K$18:K999)</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3">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B9:H9"/>
    <mergeCell ref="B10:H10"/>
    <mergeCell ref="A7:H7"/>
    <mergeCell ref="A8:H8"/>
    <mergeCell ref="A12:A13"/>
    <mergeCell ref="B12:B13"/>
    <mergeCell ref="C12:C13"/>
    <mergeCell ref="D12:D13"/>
    <mergeCell ref="E12:E13"/>
    <mergeCell ref="F12:I12"/>
  </mergeCell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tabColor rgb="FF00B0F0"/>
  </sheetPr>
  <dimension ref="A1:N18"/>
  <sheetViews>
    <sheetView zoomScale="80" zoomScaleNormal="80" workbookViewId="0"/>
  </sheetViews>
  <sheetFormatPr baseColWidth="10" defaultColWidth="10.625" defaultRowHeight="14.25" x14ac:dyDescent="0.2"/>
  <cols>
    <col min="1" max="1" width="25" style="910" customWidth="1"/>
    <col min="2" max="2" width="18.625" style="910" customWidth="1"/>
    <col min="3" max="3" width="19.375" style="910" customWidth="1"/>
    <col min="4"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7">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7" t="str">
        <f>'A1'!B4</f>
        <v>BEZEICHNUNG IHRER KLINIK</v>
      </c>
      <c r="C4" s="896"/>
      <c r="D4" s="896"/>
      <c r="E4" s="896"/>
      <c r="F4" s="896"/>
      <c r="G4" s="909"/>
      <c r="H4" s="909"/>
      <c r="I4" s="909"/>
      <c r="J4" s="909"/>
      <c r="K4" s="909"/>
      <c r="L4" s="909"/>
      <c r="M4" s="909"/>
      <c r="N4" s="909"/>
    </row>
    <row r="5" spans="1:14" ht="15" x14ac:dyDescent="0.2">
      <c r="A5" s="561" t="s">
        <v>154</v>
      </c>
      <c r="B5" s="997" t="s">
        <v>68</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row>
    <row r="8" spans="1:14" ht="16.5" x14ac:dyDescent="0.2">
      <c r="A8" s="1060" t="s">
        <v>60</v>
      </c>
      <c r="B8" s="1060"/>
      <c r="C8" s="1060"/>
      <c r="D8" s="1060"/>
      <c r="E8" s="1060"/>
      <c r="F8" s="1060"/>
      <c r="G8" s="1060"/>
      <c r="H8" s="1060"/>
    </row>
    <row r="9" spans="1:14" ht="16.5" x14ac:dyDescent="0.2">
      <c r="A9" s="899" t="s">
        <v>173</v>
      </c>
      <c r="B9" s="1058" t="s">
        <v>67</v>
      </c>
      <c r="C9" s="1058"/>
      <c r="D9" s="1058"/>
      <c r="E9" s="1058"/>
      <c r="F9" s="1058"/>
      <c r="G9" s="1058"/>
      <c r="H9" s="1058"/>
      <c r="I9" s="163"/>
      <c r="J9" s="163"/>
      <c r="K9" s="163"/>
      <c r="L9" s="163"/>
      <c r="M9" s="163"/>
      <c r="N9" s="163"/>
    </row>
    <row r="10" spans="1:14" ht="16.5" x14ac:dyDescent="0.2">
      <c r="A10" s="899" t="s">
        <v>158</v>
      </c>
      <c r="B10" s="1056" t="s">
        <v>3214</v>
      </c>
      <c r="C10" s="1056"/>
      <c r="D10" s="1056"/>
      <c r="E10" s="1056"/>
      <c r="F10" s="1056"/>
      <c r="G10" s="1056"/>
      <c r="H10" s="1056"/>
      <c r="I10" s="913"/>
      <c r="J10" s="913"/>
      <c r="K10" s="913"/>
      <c r="L10" s="913"/>
      <c r="M10" s="913"/>
      <c r="N10" s="913"/>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998" t="s">
        <v>181</v>
      </c>
      <c r="G13" s="998" t="s">
        <v>182</v>
      </c>
      <c r="H13" s="998" t="s">
        <v>183</v>
      </c>
      <c r="I13" s="998" t="s">
        <v>184</v>
      </c>
      <c r="J13" s="998" t="s">
        <v>185</v>
      </c>
      <c r="K13" s="998" t="s">
        <v>186</v>
      </c>
      <c r="L13" s="998" t="s">
        <v>187</v>
      </c>
      <c r="M13" s="998"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SUM($K$18:K999)</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3">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H7"/>
    <mergeCell ref="A8:H8"/>
    <mergeCell ref="B9:H9"/>
    <mergeCell ref="B10:H10"/>
    <mergeCell ref="A12:A13"/>
    <mergeCell ref="B12:B13"/>
    <mergeCell ref="C12:C13"/>
    <mergeCell ref="D12:D13"/>
    <mergeCell ref="E12:E13"/>
    <mergeCell ref="F12:I12"/>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tabColor rgb="FF00B0F0"/>
  </sheetPr>
  <dimension ref="A1:N18"/>
  <sheetViews>
    <sheetView zoomScale="80" zoomScaleNormal="80" workbookViewId="0"/>
  </sheetViews>
  <sheetFormatPr baseColWidth="10" defaultColWidth="10.625" defaultRowHeight="14.25" x14ac:dyDescent="0.2"/>
  <cols>
    <col min="1" max="1" width="25" style="910" customWidth="1"/>
    <col min="2" max="2" width="18.625" style="910" customWidth="1"/>
    <col min="3" max="3" width="19.375" style="910" customWidth="1"/>
    <col min="4"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997">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997" t="str">
        <f>'A1'!B4</f>
        <v>BEZEICHNUNG IHRER KLINIK</v>
      </c>
      <c r="C4" s="896"/>
      <c r="D4" s="896"/>
      <c r="E4" s="896"/>
      <c r="F4" s="896"/>
      <c r="G4" s="909"/>
      <c r="H4" s="909"/>
      <c r="I4" s="909"/>
      <c r="J4" s="909"/>
      <c r="K4" s="909"/>
      <c r="L4" s="909"/>
      <c r="M4" s="909"/>
      <c r="N4" s="909"/>
    </row>
    <row r="5" spans="1:14" ht="15" x14ac:dyDescent="0.2">
      <c r="A5" s="561" t="s">
        <v>154</v>
      </c>
      <c r="B5" s="997" t="s">
        <v>69</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row>
    <row r="8" spans="1:14" ht="16.5" x14ac:dyDescent="0.2">
      <c r="A8" s="1060" t="s">
        <v>60</v>
      </c>
      <c r="B8" s="1060"/>
      <c r="C8" s="1060"/>
      <c r="D8" s="1060"/>
      <c r="E8" s="1060"/>
      <c r="F8" s="1060"/>
      <c r="G8" s="1060"/>
      <c r="H8" s="1060"/>
    </row>
    <row r="9" spans="1:14" ht="16.5" x14ac:dyDescent="0.2">
      <c r="A9" s="899" t="s">
        <v>173</v>
      </c>
      <c r="B9" s="1058" t="s">
        <v>67</v>
      </c>
      <c r="C9" s="1058"/>
      <c r="D9" s="1058"/>
      <c r="E9" s="1058"/>
      <c r="F9" s="1058"/>
      <c r="G9" s="1058"/>
      <c r="H9" s="1058"/>
      <c r="I9" s="163"/>
      <c r="J9" s="163"/>
      <c r="K9" s="163"/>
      <c r="L9" s="163"/>
      <c r="M9" s="163"/>
      <c r="N9" s="163"/>
    </row>
    <row r="10" spans="1:14" ht="16.5" x14ac:dyDescent="0.2">
      <c r="A10" s="899" t="s">
        <v>158</v>
      </c>
      <c r="B10" s="1056" t="s">
        <v>551</v>
      </c>
      <c r="C10" s="1056"/>
      <c r="D10" s="1056"/>
      <c r="E10" s="1056"/>
      <c r="F10" s="1056"/>
      <c r="G10" s="1056"/>
      <c r="H10" s="1056"/>
      <c r="I10" s="913"/>
      <c r="J10" s="913"/>
      <c r="K10" s="913"/>
      <c r="L10" s="913"/>
      <c r="M10" s="913"/>
      <c r="N10" s="913"/>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998" t="s">
        <v>181</v>
      </c>
      <c r="G13" s="998" t="s">
        <v>182</v>
      </c>
      <c r="H13" s="998" t="s">
        <v>183</v>
      </c>
      <c r="I13" s="998" t="s">
        <v>184</v>
      </c>
      <c r="J13" s="998" t="s">
        <v>185</v>
      </c>
      <c r="K13" s="998" t="s">
        <v>186</v>
      </c>
      <c r="L13" s="998" t="s">
        <v>187</v>
      </c>
      <c r="M13" s="998"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SUM($K$18:K999)</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3">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H7"/>
    <mergeCell ref="A8:H8"/>
    <mergeCell ref="B9:H9"/>
    <mergeCell ref="B10:H10"/>
    <mergeCell ref="A12:A13"/>
    <mergeCell ref="B12:B13"/>
    <mergeCell ref="C12:C13"/>
    <mergeCell ref="D12:D13"/>
    <mergeCell ref="E12:E13"/>
    <mergeCell ref="F12:I1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00B0F0"/>
  </sheetPr>
  <dimension ref="A1:F20"/>
  <sheetViews>
    <sheetView workbookViewId="0"/>
  </sheetViews>
  <sheetFormatPr baseColWidth="10" defaultRowHeight="14.25" x14ac:dyDescent="0.2"/>
  <cols>
    <col min="1" max="1" width="33.125" bestFit="1" customWidth="1"/>
    <col min="2" max="2" width="20.25" customWidth="1"/>
  </cols>
  <sheetData>
    <row r="1" spans="1:6" ht="17.100000000000001" customHeight="1" x14ac:dyDescent="0.2">
      <c r="A1" s="20" t="s">
        <v>150</v>
      </c>
      <c r="B1" s="20"/>
      <c r="C1" s="20"/>
      <c r="D1" s="20"/>
      <c r="E1" s="20"/>
      <c r="F1" s="20"/>
    </row>
    <row r="2" spans="1:6" ht="17.100000000000001" customHeight="1" x14ac:dyDescent="0.2">
      <c r="A2" s="44" t="s">
        <v>151</v>
      </c>
      <c r="B2" s="33">
        <v>2022</v>
      </c>
      <c r="C2" s="27"/>
      <c r="D2" s="27"/>
      <c r="E2" s="27"/>
      <c r="F2" s="28"/>
    </row>
    <row r="3" spans="1:6" ht="17.100000000000001" customHeight="1" x14ac:dyDescent="0.2">
      <c r="A3" s="45" t="s">
        <v>152</v>
      </c>
      <c r="B3" s="41">
        <v>33596</v>
      </c>
      <c r="C3" s="29"/>
      <c r="D3" s="29"/>
      <c r="E3" s="29"/>
      <c r="F3" s="30"/>
    </row>
    <row r="4" spans="1:6" ht="17.100000000000001" customHeight="1" x14ac:dyDescent="0.2">
      <c r="A4" s="45" t="s">
        <v>153</v>
      </c>
      <c r="B4" s="42" t="s">
        <v>384</v>
      </c>
      <c r="C4" s="42"/>
      <c r="D4" s="42"/>
      <c r="E4" s="42"/>
      <c r="F4" s="43"/>
    </row>
    <row r="5" spans="1:6" ht="17.100000000000001" customHeight="1" x14ac:dyDescent="0.2">
      <c r="A5" s="46" t="s">
        <v>154</v>
      </c>
      <c r="B5" s="40" t="s">
        <v>25</v>
      </c>
      <c r="C5" s="31"/>
      <c r="D5" s="31"/>
      <c r="E5" s="31"/>
      <c r="F5" s="32"/>
    </row>
    <row r="6" spans="1:6" x14ac:dyDescent="0.2">
      <c r="A6" s="24"/>
      <c r="B6" s="24"/>
      <c r="C6" s="24"/>
      <c r="D6" s="24"/>
      <c r="E6" s="19"/>
      <c r="F6" s="19"/>
    </row>
    <row r="7" spans="1:6" ht="16.5" x14ac:dyDescent="0.2">
      <c r="A7" s="1053" t="s">
        <v>26</v>
      </c>
      <c r="B7" s="1053"/>
      <c r="C7" s="25"/>
      <c r="D7" s="25"/>
      <c r="E7" s="23"/>
      <c r="F7" s="21"/>
    </row>
    <row r="8" spans="1:6" x14ac:dyDescent="0.2">
      <c r="A8" s="24"/>
      <c r="B8" s="24"/>
      <c r="C8" s="24"/>
      <c r="D8" s="24"/>
      <c r="E8" s="19"/>
      <c r="F8" s="19"/>
    </row>
    <row r="9" spans="1:6" ht="16.5" x14ac:dyDescent="0.2">
      <c r="A9" s="26" t="s">
        <v>155</v>
      </c>
      <c r="B9" s="34"/>
      <c r="C9" s="19"/>
      <c r="D9" s="19"/>
      <c r="E9" s="19"/>
      <c r="F9" s="19"/>
    </row>
    <row r="10" spans="1:6" x14ac:dyDescent="0.2">
      <c r="A10" s="19"/>
      <c r="B10" s="19"/>
      <c r="C10" s="19"/>
      <c r="D10" s="19"/>
      <c r="E10" s="19"/>
      <c r="F10" s="19"/>
    </row>
    <row r="11" spans="1:6" x14ac:dyDescent="0.2">
      <c r="A11" s="19"/>
      <c r="B11" s="24"/>
      <c r="C11" s="24"/>
      <c r="D11" s="24"/>
      <c r="E11" s="19"/>
      <c r="F11" s="19"/>
    </row>
    <row r="12" spans="1:6" x14ac:dyDescent="0.2">
      <c r="A12" s="47" t="s">
        <v>156</v>
      </c>
      <c r="B12" s="24"/>
      <c r="C12" s="24"/>
      <c r="D12" s="24"/>
      <c r="E12" s="19"/>
      <c r="F12" s="19"/>
    </row>
    <row r="13" spans="1:6" x14ac:dyDescent="0.2">
      <c r="A13" s="22">
        <v>1</v>
      </c>
      <c r="B13" s="24"/>
      <c r="C13" s="24"/>
      <c r="D13" s="24"/>
      <c r="E13" s="19"/>
      <c r="F13" s="19"/>
    </row>
    <row r="14" spans="1:6" x14ac:dyDescent="0.2">
      <c r="A14" s="35"/>
      <c r="B14" s="24"/>
      <c r="C14" s="24"/>
      <c r="D14" s="24"/>
      <c r="E14" s="19"/>
      <c r="F14" s="19"/>
    </row>
    <row r="15" spans="1:6" x14ac:dyDescent="0.2">
      <c r="A15" s="36"/>
      <c r="B15" s="24"/>
      <c r="C15" s="24"/>
      <c r="D15" s="24"/>
      <c r="E15" s="19"/>
      <c r="F15" s="19"/>
    </row>
    <row r="16" spans="1:6" x14ac:dyDescent="0.2">
      <c r="A16" s="36"/>
      <c r="B16" s="24"/>
      <c r="C16" s="24"/>
      <c r="D16" s="24"/>
      <c r="E16" s="19"/>
      <c r="F16" s="19"/>
    </row>
    <row r="17" spans="1:4" x14ac:dyDescent="0.2">
      <c r="A17" s="36"/>
      <c r="B17" s="24"/>
      <c r="C17" s="24"/>
      <c r="D17" s="24"/>
    </row>
    <row r="18" spans="1:4" x14ac:dyDescent="0.2">
      <c r="A18" s="37"/>
      <c r="B18" s="24"/>
      <c r="C18" s="24"/>
      <c r="D18" s="24"/>
    </row>
    <row r="19" spans="1:4" x14ac:dyDescent="0.2">
      <c r="A19" s="38"/>
      <c r="B19" s="24"/>
      <c r="C19" s="24"/>
      <c r="D19" s="24"/>
    </row>
    <row r="20" spans="1:4" x14ac:dyDescent="0.2">
      <c r="A20" s="39"/>
      <c r="B20" s="24"/>
      <c r="C20" s="24"/>
      <c r="D20" s="24"/>
    </row>
  </sheetData>
  <mergeCells count="1">
    <mergeCell ref="A7:B7"/>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tabColor rgb="FF00B0F0"/>
  </sheetPr>
  <dimension ref="A1:N18"/>
  <sheetViews>
    <sheetView zoomScale="80" zoomScaleNormal="80" workbookViewId="0"/>
  </sheetViews>
  <sheetFormatPr baseColWidth="10" defaultColWidth="10.625" defaultRowHeight="14.25" x14ac:dyDescent="0.2"/>
  <cols>
    <col min="1" max="1" width="25" style="910" customWidth="1"/>
    <col min="2" max="2" width="18.625" style="910" customWidth="1"/>
    <col min="3" max="3" width="19.375" style="910" customWidth="1"/>
    <col min="4"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70</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1055" t="s">
        <v>59</v>
      </c>
      <c r="B7" s="1055"/>
      <c r="C7" s="1055"/>
      <c r="D7" s="1055"/>
      <c r="E7" s="1055"/>
      <c r="F7" s="1055"/>
      <c r="G7" s="1055"/>
      <c r="H7" s="1055"/>
    </row>
    <row r="8" spans="1:14" ht="16.5" x14ac:dyDescent="0.2">
      <c r="A8" s="1060" t="s">
        <v>60</v>
      </c>
      <c r="B8" s="1060"/>
      <c r="C8" s="1060"/>
      <c r="D8" s="1060"/>
      <c r="E8" s="1060"/>
      <c r="F8" s="1060"/>
      <c r="G8" s="1060"/>
      <c r="H8" s="1060"/>
    </row>
    <row r="9" spans="1:14" ht="16.5" x14ac:dyDescent="0.2">
      <c r="A9" s="899" t="s">
        <v>173</v>
      </c>
      <c r="B9" s="1058" t="s">
        <v>67</v>
      </c>
      <c r="C9" s="1058"/>
      <c r="D9" s="1058"/>
      <c r="E9" s="1058"/>
      <c r="F9" s="1058"/>
      <c r="G9" s="1058"/>
      <c r="H9" s="1058"/>
      <c r="I9" s="163"/>
      <c r="J9" s="163"/>
      <c r="K9" s="163"/>
      <c r="L9" s="163"/>
      <c r="M9" s="163"/>
      <c r="N9" s="163"/>
    </row>
    <row r="10" spans="1:14" ht="16.5" x14ac:dyDescent="0.2">
      <c r="A10" s="899" t="s">
        <v>158</v>
      </c>
      <c r="B10" s="1056" t="s">
        <v>552</v>
      </c>
      <c r="C10" s="1056"/>
      <c r="D10" s="1056"/>
      <c r="E10" s="1056"/>
      <c r="F10" s="1056"/>
      <c r="G10" s="1056"/>
      <c r="H10" s="1056"/>
      <c r="I10" s="913"/>
      <c r="J10" s="913"/>
      <c r="K10" s="913"/>
      <c r="L10" s="913"/>
      <c r="M10" s="913"/>
      <c r="N10" s="913"/>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SUM($K$18:K999)</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3">
        <v>0</v>
      </c>
      <c r="D18" s="15">
        <v>0</v>
      </c>
      <c r="E18" s="389">
        <f>$C18*$D18</f>
        <v>0</v>
      </c>
      <c r="F18" s="14">
        <v>0</v>
      </c>
      <c r="G18" s="14">
        <v>0</v>
      </c>
      <c r="H18" s="15">
        <v>0</v>
      </c>
      <c r="I18" s="389">
        <f>$G18*$H18</f>
        <v>0</v>
      </c>
      <c r="J18" s="14">
        <v>0</v>
      </c>
      <c r="K18" s="14">
        <v>0</v>
      </c>
      <c r="L18" s="15">
        <v>0</v>
      </c>
      <c r="M18" s="389">
        <f>$K18*$L18</f>
        <v>0</v>
      </c>
      <c r="N18" s="389">
        <f>$E18-$I18+$M18</f>
        <v>0</v>
      </c>
    </row>
  </sheetData>
  <mergeCells count="12">
    <mergeCell ref="J12:M12"/>
    <mergeCell ref="N12:N13"/>
    <mergeCell ref="A7:H7"/>
    <mergeCell ref="A8:H8"/>
    <mergeCell ref="B9:H9"/>
    <mergeCell ref="B10:H10"/>
    <mergeCell ref="A12:A13"/>
    <mergeCell ref="B12:B13"/>
    <mergeCell ref="C12:C13"/>
    <mergeCell ref="D12:D13"/>
    <mergeCell ref="E12:E13"/>
    <mergeCell ref="F12:I12"/>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rgb="FFFFFF00"/>
  </sheetPr>
  <dimension ref="A1:N18"/>
  <sheetViews>
    <sheetView zoomScaleNormal="100" workbookViewId="0"/>
  </sheetViews>
  <sheetFormatPr baseColWidth="10" defaultRowHeight="14.25" x14ac:dyDescent="0.2"/>
  <cols>
    <col min="1" max="1" width="25" customWidth="1"/>
    <col min="2" max="14" width="18.625" customWidth="1"/>
  </cols>
  <sheetData>
    <row r="1" spans="1:14" x14ac:dyDescent="0.2">
      <c r="A1" s="165" t="s">
        <v>150</v>
      </c>
      <c r="B1" s="165"/>
      <c r="C1" s="165"/>
      <c r="D1" s="165"/>
      <c r="E1" s="165"/>
      <c r="F1" s="165"/>
      <c r="G1" s="165"/>
      <c r="H1" s="165"/>
      <c r="I1" s="165"/>
      <c r="J1" s="165"/>
      <c r="K1" s="165"/>
      <c r="L1" s="165"/>
      <c r="M1" s="165"/>
      <c r="N1" s="165"/>
    </row>
    <row r="2" spans="1:14" ht="15" x14ac:dyDescent="0.2">
      <c r="A2" s="176" t="s">
        <v>151</v>
      </c>
      <c r="B2" s="179"/>
      <c r="C2" s="178"/>
      <c r="D2" s="178"/>
      <c r="E2" s="178"/>
      <c r="F2" s="178"/>
      <c r="G2" s="165"/>
      <c r="H2" s="165"/>
      <c r="I2" s="165"/>
      <c r="J2" s="165"/>
      <c r="K2" s="165"/>
      <c r="L2" s="165"/>
      <c r="M2" s="165"/>
      <c r="N2" s="165"/>
    </row>
    <row r="3" spans="1:14" ht="15" x14ac:dyDescent="0.2">
      <c r="A3" s="176" t="s">
        <v>152</v>
      </c>
      <c r="B3" s="179"/>
      <c r="C3" s="178"/>
      <c r="D3" s="178"/>
      <c r="E3" s="178"/>
      <c r="F3" s="178"/>
      <c r="G3" s="165"/>
      <c r="H3" s="165"/>
      <c r="I3" s="165"/>
      <c r="J3" s="165"/>
      <c r="K3" s="165"/>
      <c r="L3" s="165"/>
      <c r="M3" s="165"/>
      <c r="N3" s="165"/>
    </row>
    <row r="4" spans="1:14" ht="15" x14ac:dyDescent="0.2">
      <c r="A4" s="176" t="s">
        <v>153</v>
      </c>
      <c r="B4" s="187"/>
      <c r="C4" s="187"/>
      <c r="D4" s="187"/>
      <c r="E4" s="187"/>
      <c r="F4" s="187"/>
      <c r="G4" s="165"/>
      <c r="H4" s="165"/>
      <c r="I4" s="165"/>
      <c r="J4" s="165"/>
      <c r="K4" s="165"/>
      <c r="L4" s="165"/>
      <c r="M4" s="165"/>
      <c r="N4" s="165"/>
    </row>
    <row r="5" spans="1:14" ht="15" x14ac:dyDescent="0.2">
      <c r="A5" s="176" t="s">
        <v>154</v>
      </c>
      <c r="B5" s="179" t="s">
        <v>72</v>
      </c>
      <c r="C5" s="164"/>
      <c r="D5" s="164"/>
      <c r="E5" s="164"/>
      <c r="F5" s="164"/>
      <c r="G5" s="165"/>
      <c r="H5" s="165"/>
      <c r="I5" s="165"/>
      <c r="J5" s="165"/>
      <c r="K5" s="165"/>
      <c r="L5" s="165"/>
      <c r="M5" s="165"/>
      <c r="N5" s="165"/>
    </row>
    <row r="6" spans="1:14" x14ac:dyDescent="0.2">
      <c r="A6" s="165"/>
      <c r="B6" s="165"/>
      <c r="C6" s="165"/>
      <c r="D6" s="165"/>
      <c r="E6" s="165"/>
      <c r="F6" s="165"/>
      <c r="G6" s="165"/>
      <c r="H6" s="165"/>
      <c r="I6" s="165"/>
      <c r="J6" s="165"/>
      <c r="K6" s="165"/>
      <c r="L6" s="165"/>
      <c r="M6" s="165"/>
      <c r="N6" s="165"/>
    </row>
    <row r="7" spans="1:14" ht="16.5" x14ac:dyDescent="0.2">
      <c r="A7" s="172" t="s">
        <v>59</v>
      </c>
      <c r="B7" s="168"/>
      <c r="C7" s="168"/>
      <c r="D7" s="168"/>
      <c r="E7" s="168"/>
      <c r="F7" s="168"/>
      <c r="G7" s="164"/>
      <c r="H7" s="164"/>
      <c r="I7" s="164"/>
      <c r="J7" s="164"/>
      <c r="K7" s="164"/>
      <c r="L7" s="164"/>
      <c r="M7" s="164"/>
      <c r="N7" s="164"/>
    </row>
    <row r="8" spans="1:14" ht="16.5" x14ac:dyDescent="0.25">
      <c r="A8" s="174" t="s">
        <v>60</v>
      </c>
      <c r="B8" s="169"/>
      <c r="C8" s="168"/>
      <c r="D8" s="168"/>
      <c r="E8" s="168"/>
      <c r="F8" s="168"/>
      <c r="G8" s="164"/>
      <c r="H8" s="164"/>
      <c r="I8" s="164"/>
      <c r="J8" s="164"/>
      <c r="K8" s="164"/>
      <c r="L8" s="164"/>
      <c r="M8" s="164"/>
      <c r="N8" s="164"/>
    </row>
    <row r="9" spans="1:14" ht="16.5" x14ac:dyDescent="0.2">
      <c r="A9" s="188" t="s">
        <v>173</v>
      </c>
      <c r="B9" s="1058" t="s">
        <v>73</v>
      </c>
      <c r="C9" s="1058"/>
      <c r="D9" s="1058"/>
      <c r="E9" s="1058"/>
      <c r="F9" s="1058"/>
      <c r="G9" s="1058"/>
      <c r="H9" s="1058"/>
      <c r="I9" s="1058"/>
      <c r="J9" s="167"/>
      <c r="K9" s="167"/>
      <c r="L9" s="167"/>
      <c r="M9" s="167"/>
      <c r="N9" s="167"/>
    </row>
    <row r="10" spans="1:14" ht="16.5" x14ac:dyDescent="0.2">
      <c r="A10" s="188" t="s">
        <v>158</v>
      </c>
      <c r="B10" s="1056"/>
      <c r="C10" s="1056"/>
      <c r="D10" s="1056"/>
      <c r="E10" s="1056"/>
      <c r="F10" s="1056"/>
      <c r="G10" s="1056"/>
      <c r="H10" s="1056"/>
      <c r="I10" s="1056"/>
      <c r="J10" s="189"/>
      <c r="K10" s="189"/>
      <c r="L10" s="189"/>
      <c r="M10" s="189"/>
      <c r="N10" s="189"/>
    </row>
    <row r="11" spans="1:14" x14ac:dyDescent="0.2">
      <c r="A11" s="171"/>
      <c r="B11" s="166"/>
      <c r="C11" s="166"/>
      <c r="D11" s="165"/>
      <c r="E11" s="165"/>
      <c r="F11" s="165"/>
      <c r="G11" s="165"/>
      <c r="H11" s="165"/>
      <c r="I11" s="165"/>
      <c r="J11" s="165"/>
      <c r="K11" s="165"/>
      <c r="L11" s="165"/>
      <c r="M11" s="165"/>
      <c r="N11" s="165"/>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77" t="s">
        <v>181</v>
      </c>
      <c r="G13" s="177" t="s">
        <v>182</v>
      </c>
      <c r="H13" s="177" t="s">
        <v>183</v>
      </c>
      <c r="I13" s="177" t="s">
        <v>184</v>
      </c>
      <c r="J13" s="177" t="s">
        <v>185</v>
      </c>
      <c r="K13" s="177" t="s">
        <v>186</v>
      </c>
      <c r="L13" s="177" t="s">
        <v>187</v>
      </c>
      <c r="M13" s="177" t="s">
        <v>188</v>
      </c>
      <c r="N13" s="1062"/>
    </row>
    <row r="14" spans="1:14" x14ac:dyDescent="0.2">
      <c r="A14" s="170">
        <v>1</v>
      </c>
      <c r="B14" s="170">
        <v>2</v>
      </c>
      <c r="C14" s="170">
        <v>3</v>
      </c>
      <c r="D14" s="170">
        <v>4</v>
      </c>
      <c r="E14" s="170">
        <v>5</v>
      </c>
      <c r="F14" s="170">
        <v>6</v>
      </c>
      <c r="G14" s="170">
        <v>7</v>
      </c>
      <c r="H14" s="170">
        <v>8</v>
      </c>
      <c r="I14" s="170">
        <v>9</v>
      </c>
      <c r="J14" s="170">
        <v>10</v>
      </c>
      <c r="K14" s="170">
        <v>11</v>
      </c>
      <c r="L14" s="170">
        <v>12</v>
      </c>
      <c r="M14" s="170">
        <v>13</v>
      </c>
      <c r="N14" s="170">
        <v>14</v>
      </c>
    </row>
    <row r="15" spans="1:14" ht="15" x14ac:dyDescent="0.2">
      <c r="A15" s="173" t="s">
        <v>161</v>
      </c>
      <c r="B15" s="166"/>
      <c r="C15" s="166"/>
      <c r="D15" s="165"/>
      <c r="E15" s="165"/>
      <c r="F15" s="165"/>
      <c r="G15" s="165"/>
      <c r="H15" s="165"/>
      <c r="I15" s="165"/>
      <c r="J15" s="165"/>
      <c r="K15" s="165"/>
      <c r="L15" s="165"/>
      <c r="M15" s="165"/>
      <c r="N15" s="165"/>
    </row>
    <row r="16" spans="1:14" x14ac:dyDescent="0.2">
      <c r="A16" s="175" t="s">
        <v>162</v>
      </c>
      <c r="B16" s="175" t="s">
        <v>162</v>
      </c>
      <c r="C16" s="180"/>
      <c r="D16" s="175" t="s">
        <v>162</v>
      </c>
      <c r="E16" s="184"/>
      <c r="F16" s="180"/>
      <c r="G16" s="180"/>
      <c r="H16" s="175" t="s">
        <v>162</v>
      </c>
      <c r="I16" s="184"/>
      <c r="J16" s="180"/>
      <c r="K16" s="180"/>
      <c r="L16" s="175" t="s">
        <v>162</v>
      </c>
      <c r="M16" s="184"/>
      <c r="N16" s="184"/>
    </row>
    <row r="17" spans="1:14" ht="15" x14ac:dyDescent="0.2">
      <c r="A17" s="181" t="s">
        <v>163</v>
      </c>
      <c r="B17" s="182"/>
      <c r="C17" s="182"/>
      <c r="D17" s="183"/>
      <c r="E17" s="183"/>
      <c r="F17" s="183"/>
      <c r="G17" s="183"/>
      <c r="H17" s="183"/>
      <c r="I17" s="185"/>
      <c r="J17" s="183"/>
      <c r="K17" s="183"/>
      <c r="L17" s="183"/>
      <c r="M17" s="183"/>
      <c r="N17" s="183"/>
    </row>
    <row r="18" spans="1:14" x14ac:dyDescent="0.2">
      <c r="A18" s="13"/>
      <c r="B18" s="13"/>
      <c r="C18" s="14"/>
      <c r="D18" s="15"/>
      <c r="E18" s="186"/>
      <c r="F18" s="14"/>
      <c r="G18" s="14"/>
      <c r="H18" s="15"/>
      <c r="I18" s="186"/>
      <c r="J18" s="14"/>
      <c r="K18" s="14"/>
      <c r="L18" s="15"/>
      <c r="M18" s="186"/>
      <c r="N18" s="186"/>
    </row>
  </sheetData>
  <mergeCells count="10">
    <mergeCell ref="B9:I9"/>
    <mergeCell ref="B10:I10"/>
    <mergeCell ref="J12:M12"/>
    <mergeCell ref="N12:N13"/>
    <mergeCell ref="A12:A13"/>
    <mergeCell ref="B12:B13"/>
    <mergeCell ref="C12:C13"/>
    <mergeCell ref="D12:D13"/>
    <mergeCell ref="E12:E13"/>
    <mergeCell ref="F12:I12"/>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71</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73</v>
      </c>
      <c r="C9" s="1058"/>
      <c r="D9" s="1058"/>
      <c r="E9" s="1058"/>
      <c r="F9" s="1058"/>
      <c r="G9" s="1058"/>
      <c r="H9" s="1058"/>
      <c r="I9" s="1058"/>
      <c r="J9" s="694"/>
      <c r="K9" s="694"/>
      <c r="L9" s="694"/>
      <c r="M9" s="694"/>
      <c r="N9" s="694"/>
    </row>
    <row r="10" spans="1:14" ht="16.5" x14ac:dyDescent="0.2">
      <c r="A10" s="899" t="s">
        <v>158</v>
      </c>
      <c r="B10" s="1056" t="s">
        <v>615</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SUM($E$18:E999)</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74</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73</v>
      </c>
      <c r="C9" s="1058"/>
      <c r="D9" s="1058"/>
      <c r="E9" s="1058"/>
      <c r="F9" s="1058"/>
      <c r="G9" s="1058"/>
      <c r="H9" s="1058"/>
      <c r="I9" s="1058"/>
      <c r="J9" s="694"/>
      <c r="K9" s="694"/>
      <c r="L9" s="694"/>
      <c r="M9" s="694"/>
      <c r="N9" s="694"/>
    </row>
    <row r="10" spans="1:14" ht="16.5" x14ac:dyDescent="0.2">
      <c r="A10" s="899" t="s">
        <v>158</v>
      </c>
      <c r="B10" s="1056" t="s">
        <v>3214</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SUM($E$18:E999)</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75</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73</v>
      </c>
      <c r="C9" s="1058"/>
      <c r="D9" s="1058"/>
      <c r="E9" s="1058"/>
      <c r="F9" s="1058"/>
      <c r="G9" s="1058"/>
      <c r="H9" s="1058"/>
      <c r="I9" s="1058"/>
      <c r="J9" s="694"/>
      <c r="K9" s="694"/>
      <c r="L9" s="694"/>
      <c r="M9" s="694"/>
      <c r="N9" s="694"/>
    </row>
    <row r="10" spans="1:14" ht="16.5" x14ac:dyDescent="0.2">
      <c r="A10" s="899" t="s">
        <v>158</v>
      </c>
      <c r="B10" s="1056" t="s">
        <v>551</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SUM($E$18:E999)</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76</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73</v>
      </c>
      <c r="C9" s="1058"/>
      <c r="D9" s="1058"/>
      <c r="E9" s="1058"/>
      <c r="F9" s="1058"/>
      <c r="G9" s="1058"/>
      <c r="H9" s="1058"/>
      <c r="I9" s="1058"/>
      <c r="J9" s="694"/>
      <c r="K9" s="694"/>
      <c r="L9" s="694"/>
      <c r="M9" s="694"/>
      <c r="N9" s="694"/>
    </row>
    <row r="10" spans="1:14" ht="16.5" x14ac:dyDescent="0.2">
      <c r="A10" s="899" t="s">
        <v>158</v>
      </c>
      <c r="B10" s="1056" t="s">
        <v>552</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SUM($E$18:E999)</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tabColor rgb="FFFFFF00"/>
  </sheetPr>
  <dimension ref="A1:N18"/>
  <sheetViews>
    <sheetView workbookViewId="0"/>
  </sheetViews>
  <sheetFormatPr baseColWidth="10" defaultRowHeight="14.25" x14ac:dyDescent="0.2"/>
  <cols>
    <col min="1" max="1" width="25" customWidth="1"/>
    <col min="2" max="14" width="18.625" customWidth="1"/>
  </cols>
  <sheetData>
    <row r="1" spans="1:14" x14ac:dyDescent="0.2">
      <c r="A1" s="191" t="s">
        <v>150</v>
      </c>
      <c r="B1" s="191"/>
      <c r="C1" s="191"/>
      <c r="D1" s="191"/>
      <c r="E1" s="191"/>
      <c r="F1" s="191"/>
      <c r="G1" s="191"/>
      <c r="H1" s="191"/>
      <c r="I1" s="191"/>
      <c r="J1" s="191"/>
      <c r="K1" s="191"/>
      <c r="L1" s="191"/>
      <c r="M1" s="191"/>
      <c r="N1" s="191"/>
    </row>
    <row r="2" spans="1:14" ht="15" x14ac:dyDescent="0.2">
      <c r="A2" s="202" t="s">
        <v>151</v>
      </c>
      <c r="B2" s="205"/>
      <c r="C2" s="204"/>
      <c r="D2" s="204"/>
      <c r="E2" s="204"/>
      <c r="F2" s="204"/>
      <c r="G2" s="191"/>
      <c r="H2" s="191"/>
      <c r="I2" s="191"/>
      <c r="J2" s="191"/>
      <c r="K2" s="191"/>
      <c r="L2" s="191"/>
      <c r="M2" s="191"/>
      <c r="N2" s="191"/>
    </row>
    <row r="3" spans="1:14" ht="15" x14ac:dyDescent="0.2">
      <c r="A3" s="202" t="s">
        <v>152</v>
      </c>
      <c r="B3" s="205"/>
      <c r="C3" s="204"/>
      <c r="D3" s="204"/>
      <c r="E3" s="204"/>
      <c r="F3" s="204"/>
      <c r="G3" s="191"/>
      <c r="H3" s="191"/>
      <c r="I3" s="191"/>
      <c r="J3" s="191"/>
      <c r="K3" s="191"/>
      <c r="L3" s="191"/>
      <c r="M3" s="191"/>
      <c r="N3" s="191"/>
    </row>
    <row r="4" spans="1:14" ht="15" x14ac:dyDescent="0.2">
      <c r="A4" s="202" t="s">
        <v>153</v>
      </c>
      <c r="B4" s="213"/>
      <c r="C4" s="213"/>
      <c r="D4" s="213"/>
      <c r="E4" s="213"/>
      <c r="F4" s="213"/>
      <c r="G4" s="191"/>
      <c r="H4" s="191"/>
      <c r="I4" s="191"/>
      <c r="J4" s="191"/>
      <c r="K4" s="191"/>
      <c r="L4" s="191"/>
      <c r="M4" s="191"/>
      <c r="N4" s="191"/>
    </row>
    <row r="5" spans="1:14" ht="15" x14ac:dyDescent="0.2">
      <c r="A5" s="202" t="s">
        <v>154</v>
      </c>
      <c r="B5" s="205" t="s">
        <v>78</v>
      </c>
      <c r="C5" s="190"/>
      <c r="D5" s="190"/>
      <c r="E5" s="190"/>
      <c r="F5" s="190"/>
      <c r="G5" s="191"/>
      <c r="H5" s="191"/>
      <c r="I5" s="191"/>
      <c r="J5" s="191"/>
      <c r="K5" s="191"/>
      <c r="L5" s="191"/>
      <c r="M5" s="191"/>
      <c r="N5" s="191"/>
    </row>
    <row r="6" spans="1:14" x14ac:dyDescent="0.2">
      <c r="A6" s="191"/>
      <c r="B6" s="191"/>
      <c r="C6" s="191"/>
      <c r="D6" s="191"/>
      <c r="E6" s="191"/>
      <c r="F6" s="191"/>
      <c r="G6" s="191"/>
      <c r="H6" s="191"/>
      <c r="I6" s="191"/>
      <c r="J6" s="191"/>
      <c r="K6" s="191"/>
      <c r="L6" s="191"/>
      <c r="M6" s="191"/>
      <c r="N6" s="191"/>
    </row>
    <row r="7" spans="1:14" ht="16.5" x14ac:dyDescent="0.2">
      <c r="A7" s="198" t="s">
        <v>59</v>
      </c>
      <c r="B7" s="194"/>
      <c r="C7" s="194"/>
      <c r="D7" s="194"/>
      <c r="E7" s="194"/>
      <c r="F7" s="194"/>
      <c r="G7" s="190"/>
      <c r="H7" s="190"/>
      <c r="I7" s="190"/>
      <c r="J7" s="190"/>
      <c r="K7" s="190"/>
      <c r="L7" s="190"/>
      <c r="M7" s="190"/>
      <c r="N7" s="190"/>
    </row>
    <row r="8" spans="1:14" ht="16.5" x14ac:dyDescent="0.25">
      <c r="A8" s="200" t="s">
        <v>60</v>
      </c>
      <c r="B8" s="195"/>
      <c r="C8" s="194"/>
      <c r="D8" s="194"/>
      <c r="E8" s="194"/>
      <c r="F8" s="194"/>
      <c r="G8" s="190"/>
      <c r="H8" s="190"/>
      <c r="I8" s="190"/>
      <c r="J8" s="190"/>
      <c r="K8" s="190"/>
      <c r="L8" s="190"/>
      <c r="M8" s="190"/>
      <c r="N8" s="190"/>
    </row>
    <row r="9" spans="1:14" ht="16.5" x14ac:dyDescent="0.2">
      <c r="A9" s="214" t="s">
        <v>173</v>
      </c>
      <c r="B9" s="1058" t="s">
        <v>79</v>
      </c>
      <c r="C9" s="1058"/>
      <c r="D9" s="1058"/>
      <c r="E9" s="1058"/>
      <c r="F9" s="1058"/>
      <c r="G9" s="1058"/>
      <c r="H9" s="1058"/>
      <c r="I9" s="1058"/>
      <c r="J9" s="193"/>
      <c r="K9" s="193"/>
      <c r="L9" s="193"/>
      <c r="M9" s="193"/>
      <c r="N9" s="193"/>
    </row>
    <row r="10" spans="1:14" ht="16.5" x14ac:dyDescent="0.2">
      <c r="A10" s="214" t="s">
        <v>158</v>
      </c>
      <c r="B10" s="1056"/>
      <c r="C10" s="1056"/>
      <c r="D10" s="1056"/>
      <c r="E10" s="1056"/>
      <c r="F10" s="1056"/>
      <c r="G10" s="1056"/>
      <c r="H10" s="1056"/>
      <c r="I10" s="1056"/>
      <c r="J10" s="215"/>
      <c r="K10" s="215"/>
      <c r="L10" s="215"/>
      <c r="M10" s="215"/>
      <c r="N10" s="215"/>
    </row>
    <row r="11" spans="1:14" x14ac:dyDescent="0.2">
      <c r="A11" s="197"/>
      <c r="B11" s="192"/>
      <c r="C11" s="192"/>
      <c r="D11" s="191"/>
      <c r="E11" s="191"/>
      <c r="F11" s="191"/>
      <c r="G11" s="191"/>
      <c r="H11" s="191"/>
      <c r="I11" s="191"/>
      <c r="J11" s="191"/>
      <c r="K11" s="191"/>
      <c r="L11" s="191"/>
      <c r="M11" s="191"/>
      <c r="N11" s="191"/>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42.75" x14ac:dyDescent="0.2">
      <c r="A13" s="1064"/>
      <c r="B13" s="1062"/>
      <c r="C13" s="1064"/>
      <c r="D13" s="1064"/>
      <c r="E13" s="1064"/>
      <c r="F13" s="203" t="s">
        <v>181</v>
      </c>
      <c r="G13" s="203" t="s">
        <v>182</v>
      </c>
      <c r="H13" s="203" t="s">
        <v>183</v>
      </c>
      <c r="I13" s="203" t="s">
        <v>184</v>
      </c>
      <c r="J13" s="203" t="s">
        <v>185</v>
      </c>
      <c r="K13" s="203" t="s">
        <v>186</v>
      </c>
      <c r="L13" s="203" t="s">
        <v>187</v>
      </c>
      <c r="M13" s="203" t="s">
        <v>188</v>
      </c>
      <c r="N13" s="1062"/>
    </row>
    <row r="14" spans="1:14" x14ac:dyDescent="0.2">
      <c r="A14" s="196">
        <v>1</v>
      </c>
      <c r="B14" s="196">
        <v>2</v>
      </c>
      <c r="C14" s="196">
        <v>3</v>
      </c>
      <c r="D14" s="196">
        <v>4</v>
      </c>
      <c r="E14" s="196">
        <v>5</v>
      </c>
      <c r="F14" s="196">
        <v>6</v>
      </c>
      <c r="G14" s="196">
        <v>7</v>
      </c>
      <c r="H14" s="196">
        <v>8</v>
      </c>
      <c r="I14" s="196">
        <v>9</v>
      </c>
      <c r="J14" s="196">
        <v>10</v>
      </c>
      <c r="K14" s="196">
        <v>11</v>
      </c>
      <c r="L14" s="196">
        <v>12</v>
      </c>
      <c r="M14" s="196">
        <v>13</v>
      </c>
      <c r="N14" s="196">
        <v>14</v>
      </c>
    </row>
    <row r="15" spans="1:14" ht="15" x14ac:dyDescent="0.2">
      <c r="A15" s="199" t="s">
        <v>161</v>
      </c>
      <c r="B15" s="192"/>
      <c r="C15" s="192"/>
      <c r="D15" s="191"/>
      <c r="E15" s="191"/>
      <c r="F15" s="191"/>
      <c r="G15" s="191"/>
      <c r="H15" s="191"/>
      <c r="I15" s="191"/>
      <c r="J15" s="191"/>
      <c r="K15" s="191"/>
      <c r="L15" s="191"/>
      <c r="M15" s="191"/>
      <c r="N15" s="191"/>
    </row>
    <row r="16" spans="1:14" x14ac:dyDescent="0.2">
      <c r="A16" s="201" t="s">
        <v>162</v>
      </c>
      <c r="B16" s="201" t="s">
        <v>162</v>
      </c>
      <c r="C16" s="206"/>
      <c r="D16" s="201" t="s">
        <v>162</v>
      </c>
      <c r="E16" s="210"/>
      <c r="F16" s="206"/>
      <c r="G16" s="206"/>
      <c r="H16" s="201" t="s">
        <v>162</v>
      </c>
      <c r="I16" s="210"/>
      <c r="J16" s="206"/>
      <c r="K16" s="206"/>
      <c r="L16" s="201" t="s">
        <v>162</v>
      </c>
      <c r="M16" s="210"/>
      <c r="N16" s="210"/>
    </row>
    <row r="17" spans="1:14" ht="15" x14ac:dyDescent="0.2">
      <c r="A17" s="207" t="s">
        <v>163</v>
      </c>
      <c r="B17" s="208"/>
      <c r="C17" s="208"/>
      <c r="D17" s="209"/>
      <c r="E17" s="209"/>
      <c r="F17" s="209"/>
      <c r="G17" s="209"/>
      <c r="H17" s="209"/>
      <c r="I17" s="211"/>
      <c r="J17" s="209"/>
      <c r="K17" s="209"/>
      <c r="L17" s="209"/>
      <c r="M17" s="209"/>
      <c r="N17" s="209"/>
    </row>
    <row r="18" spans="1:14" x14ac:dyDescent="0.2">
      <c r="A18" s="13"/>
      <c r="B18" s="13"/>
      <c r="C18" s="14"/>
      <c r="D18" s="15"/>
      <c r="E18" s="212"/>
      <c r="F18" s="14"/>
      <c r="G18" s="14"/>
      <c r="H18" s="15"/>
      <c r="I18" s="212"/>
      <c r="J18" s="14"/>
      <c r="K18" s="14"/>
      <c r="L18" s="15"/>
      <c r="M18" s="212"/>
      <c r="N18" s="212"/>
    </row>
  </sheetData>
  <mergeCells count="10">
    <mergeCell ref="B9:I9"/>
    <mergeCell ref="B10:I10"/>
    <mergeCell ref="J12:M12"/>
    <mergeCell ref="N12:N13"/>
    <mergeCell ref="A12:A13"/>
    <mergeCell ref="B12:B13"/>
    <mergeCell ref="C12:C13"/>
    <mergeCell ref="D12:D13"/>
    <mergeCell ref="E12:E13"/>
    <mergeCell ref="F12:I12"/>
  </mergeCell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0">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0" t="str">
        <f>'A1'!B4</f>
        <v>BEZEICHNUNG IHRER KLINIK</v>
      </c>
      <c r="C4" s="896"/>
      <c r="D4" s="896"/>
      <c r="E4" s="896"/>
      <c r="F4" s="896"/>
      <c r="G4" s="909"/>
      <c r="H4" s="909"/>
      <c r="I4" s="909"/>
      <c r="J4" s="909"/>
      <c r="K4" s="909"/>
      <c r="L4" s="909"/>
      <c r="M4" s="909"/>
      <c r="N4" s="909"/>
    </row>
    <row r="5" spans="1:14" ht="15" x14ac:dyDescent="0.2">
      <c r="A5" s="561" t="s">
        <v>154</v>
      </c>
      <c r="B5" s="1000" t="s">
        <v>77</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79</v>
      </c>
      <c r="C9" s="1058"/>
      <c r="D9" s="1058"/>
      <c r="E9" s="1058"/>
      <c r="F9" s="1058"/>
      <c r="G9" s="1058"/>
      <c r="H9" s="1058"/>
      <c r="I9" s="1058"/>
      <c r="J9" s="694"/>
      <c r="K9" s="694"/>
      <c r="L9" s="694"/>
      <c r="M9" s="694"/>
      <c r="N9" s="694"/>
    </row>
    <row r="10" spans="1:14" ht="16.5" x14ac:dyDescent="0.2">
      <c r="A10" s="899" t="s">
        <v>158</v>
      </c>
      <c r="B10" s="1056" t="s">
        <v>615</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57" customHeight="1" x14ac:dyDescent="0.2">
      <c r="A13" s="1064"/>
      <c r="B13" s="1062"/>
      <c r="C13" s="1064"/>
      <c r="D13" s="1064"/>
      <c r="E13" s="1064"/>
      <c r="F13" s="1001" t="s">
        <v>181</v>
      </c>
      <c r="G13" s="1001" t="s">
        <v>182</v>
      </c>
      <c r="H13" s="1001" t="s">
        <v>183</v>
      </c>
      <c r="I13" s="1001" t="s">
        <v>184</v>
      </c>
      <c r="J13" s="1001" t="s">
        <v>185</v>
      </c>
      <c r="K13" s="1001" t="s">
        <v>186</v>
      </c>
      <c r="L13" s="1001" t="s">
        <v>187</v>
      </c>
      <c r="M13" s="1001"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4" t="str">
        <f>'A1'!B4</f>
        <v>BEZEICHNUNG IHRER KLINIK</v>
      </c>
      <c r="C4" s="896"/>
      <c r="D4" s="896"/>
      <c r="E4" s="896"/>
      <c r="F4" s="896"/>
      <c r="G4" s="909"/>
      <c r="H4" s="909"/>
      <c r="I4" s="909"/>
      <c r="J4" s="909"/>
      <c r="K4" s="909"/>
      <c r="L4" s="909"/>
      <c r="M4" s="909"/>
      <c r="N4" s="909"/>
    </row>
    <row r="5" spans="1:14" ht="15" x14ac:dyDescent="0.2">
      <c r="A5" s="561" t="s">
        <v>154</v>
      </c>
      <c r="B5" s="1004" t="s">
        <v>80</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79</v>
      </c>
      <c r="C9" s="1058"/>
      <c r="D9" s="1058"/>
      <c r="E9" s="1058"/>
      <c r="F9" s="1058"/>
      <c r="G9" s="1058"/>
      <c r="H9" s="1058"/>
      <c r="I9" s="1058"/>
      <c r="J9" s="694"/>
      <c r="K9" s="694"/>
      <c r="L9" s="694"/>
      <c r="M9" s="694"/>
      <c r="N9" s="694"/>
    </row>
    <row r="10" spans="1:14" ht="16.5" x14ac:dyDescent="0.2">
      <c r="A10" s="899" t="s">
        <v>158</v>
      </c>
      <c r="B10" s="1056" t="s">
        <v>3214</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57" customHeight="1" x14ac:dyDescent="0.2">
      <c r="A13" s="1064"/>
      <c r="B13" s="1062"/>
      <c r="C13" s="1064"/>
      <c r="D13" s="1064"/>
      <c r="E13" s="1064"/>
      <c r="F13" s="1006" t="s">
        <v>181</v>
      </c>
      <c r="G13" s="1006" t="s">
        <v>182</v>
      </c>
      <c r="H13" s="1006" t="s">
        <v>183</v>
      </c>
      <c r="I13" s="1006" t="s">
        <v>184</v>
      </c>
      <c r="J13" s="1006" t="s">
        <v>185</v>
      </c>
      <c r="K13" s="1006" t="s">
        <v>186</v>
      </c>
      <c r="L13" s="1006" t="s">
        <v>187</v>
      </c>
      <c r="M13" s="1006"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4" t="str">
        <f>'A1'!B4</f>
        <v>BEZEICHNUNG IHRER KLINIK</v>
      </c>
      <c r="C4" s="896"/>
      <c r="D4" s="896"/>
      <c r="E4" s="896"/>
      <c r="F4" s="896"/>
      <c r="G4" s="909"/>
      <c r="H4" s="909"/>
      <c r="I4" s="909"/>
      <c r="J4" s="909"/>
      <c r="K4" s="909"/>
      <c r="L4" s="909"/>
      <c r="M4" s="909"/>
      <c r="N4" s="909"/>
    </row>
    <row r="5" spans="1:14" ht="15" x14ac:dyDescent="0.2">
      <c r="A5" s="561" t="s">
        <v>154</v>
      </c>
      <c r="B5" s="1004" t="s">
        <v>81</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79</v>
      </c>
      <c r="C9" s="1058"/>
      <c r="D9" s="1058"/>
      <c r="E9" s="1058"/>
      <c r="F9" s="1058"/>
      <c r="G9" s="1058"/>
      <c r="H9" s="1058"/>
      <c r="I9" s="1058"/>
      <c r="J9" s="694"/>
      <c r="K9" s="694"/>
      <c r="L9" s="694"/>
      <c r="M9" s="694"/>
      <c r="N9" s="694"/>
    </row>
    <row r="10" spans="1:14" ht="16.5" x14ac:dyDescent="0.2">
      <c r="A10" s="899" t="s">
        <v>158</v>
      </c>
      <c r="B10" s="1056" t="s">
        <v>551</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57" customHeight="1" x14ac:dyDescent="0.2">
      <c r="A13" s="1064"/>
      <c r="B13" s="1062"/>
      <c r="C13" s="1064"/>
      <c r="D13" s="1064"/>
      <c r="E13" s="1064"/>
      <c r="F13" s="1006" t="s">
        <v>181</v>
      </c>
      <c r="G13" s="1006" t="s">
        <v>182</v>
      </c>
      <c r="H13" s="1006" t="s">
        <v>183</v>
      </c>
      <c r="I13" s="1006" t="s">
        <v>184</v>
      </c>
      <c r="J13" s="1006" t="s">
        <v>185</v>
      </c>
      <c r="K13" s="1006" t="s">
        <v>186</v>
      </c>
      <c r="L13" s="1006" t="s">
        <v>187</v>
      </c>
      <c r="M13" s="1006"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sheetPr>
  <dimension ref="A1:G11"/>
  <sheetViews>
    <sheetView workbookViewId="0"/>
  </sheetViews>
  <sheetFormatPr baseColWidth="10" defaultRowHeight="14.25" x14ac:dyDescent="0.2"/>
  <cols>
    <col min="1" max="1" width="25" customWidth="1"/>
    <col min="2" max="2" width="13.25" customWidth="1"/>
    <col min="3" max="7" width="23.875" customWidth="1"/>
  </cols>
  <sheetData>
    <row r="1" spans="1:7" x14ac:dyDescent="0.2">
      <c r="A1" s="49" t="s">
        <v>150</v>
      </c>
      <c r="B1" s="49"/>
      <c r="C1" s="49"/>
      <c r="D1" s="49"/>
      <c r="E1" s="49"/>
      <c r="F1" s="49"/>
      <c r="G1" s="49"/>
    </row>
    <row r="2" spans="1:7" ht="15" x14ac:dyDescent="0.2">
      <c r="A2" s="54" t="s">
        <v>151</v>
      </c>
      <c r="B2" s="56">
        <f>'A1'!B2</f>
        <v>2022</v>
      </c>
      <c r="C2" s="55"/>
      <c r="D2" s="55"/>
      <c r="E2" s="55"/>
      <c r="F2" s="55"/>
      <c r="G2" s="49"/>
    </row>
    <row r="3" spans="1:7" ht="15" x14ac:dyDescent="0.2">
      <c r="A3" s="54" t="s">
        <v>152</v>
      </c>
      <c r="B3" s="927">
        <f>'A1'!B3</f>
        <v>33596</v>
      </c>
      <c r="C3" s="55"/>
      <c r="D3" s="55"/>
      <c r="E3" s="55"/>
      <c r="F3" s="55"/>
      <c r="G3" s="49"/>
    </row>
    <row r="4" spans="1:7" ht="15" x14ac:dyDescent="0.2">
      <c r="A4" s="54" t="s">
        <v>153</v>
      </c>
      <c r="B4" s="1054" t="str">
        <f>'A1'!B4</f>
        <v>BEZEICHNUNG IHRER KLINIK</v>
      </c>
      <c r="C4" s="1054"/>
      <c r="D4" s="1054"/>
      <c r="E4" s="1054"/>
      <c r="F4" s="49"/>
      <c r="G4" s="49"/>
    </row>
    <row r="5" spans="1:7" ht="15" x14ac:dyDescent="0.2">
      <c r="A5" s="54" t="s">
        <v>154</v>
      </c>
      <c r="B5" s="56" t="s">
        <v>157</v>
      </c>
      <c r="C5" s="48"/>
      <c r="D5" s="48"/>
      <c r="E5" s="48"/>
      <c r="F5" s="48"/>
      <c r="G5" s="49"/>
    </row>
    <row r="6" spans="1:7" x14ac:dyDescent="0.2">
      <c r="A6" s="52"/>
      <c r="B6" s="52"/>
      <c r="C6" s="52"/>
      <c r="D6" s="52"/>
      <c r="E6" s="48"/>
      <c r="F6" s="48"/>
      <c r="G6" s="48"/>
    </row>
    <row r="7" spans="1:7" ht="19.5" x14ac:dyDescent="0.2">
      <c r="A7" s="1053" t="s">
        <v>371</v>
      </c>
      <c r="B7" s="1053"/>
      <c r="C7" s="1053"/>
      <c r="D7" s="1053"/>
      <c r="E7" s="1053"/>
      <c r="F7" s="1053"/>
      <c r="G7" s="1053"/>
    </row>
    <row r="8" spans="1:7" x14ac:dyDescent="0.2">
      <c r="A8" s="52"/>
      <c r="B8" s="52"/>
      <c r="C8" s="52"/>
      <c r="D8" s="52"/>
      <c r="E8" s="48"/>
      <c r="F8" s="48"/>
      <c r="G8" s="48"/>
    </row>
    <row r="9" spans="1:7" x14ac:dyDescent="0.2">
      <c r="A9" s="58" t="s">
        <v>17</v>
      </c>
      <c r="B9" s="57" t="s">
        <v>18</v>
      </c>
      <c r="C9" s="57" t="s">
        <v>19</v>
      </c>
      <c r="D9" s="57" t="s">
        <v>20</v>
      </c>
      <c r="E9" s="57" t="s">
        <v>21</v>
      </c>
      <c r="F9" s="57" t="s">
        <v>22</v>
      </c>
      <c r="G9" s="57" t="s">
        <v>23</v>
      </c>
    </row>
    <row r="10" spans="1:7" x14ac:dyDescent="0.2">
      <c r="A10" s="50">
        <v>1</v>
      </c>
      <c r="B10" s="51">
        <v>2</v>
      </c>
      <c r="C10" s="51">
        <v>3</v>
      </c>
      <c r="D10" s="51">
        <v>4</v>
      </c>
      <c r="E10" s="51">
        <v>5</v>
      </c>
      <c r="F10" s="51">
        <v>6</v>
      </c>
      <c r="G10" s="51">
        <v>7</v>
      </c>
    </row>
    <row r="11" spans="1:7" x14ac:dyDescent="0.2">
      <c r="A11" s="83"/>
      <c r="B11" s="18"/>
      <c r="C11" s="18"/>
      <c r="D11" s="18"/>
      <c r="E11" s="18"/>
      <c r="F11" s="18"/>
      <c r="G11" s="18"/>
    </row>
  </sheetData>
  <mergeCells count="2">
    <mergeCell ref="A7:G7"/>
    <mergeCell ref="B4:E4"/>
  </mergeCells>
  <pageMargins left="0.7" right="0.7" top="0.78740157499999996" bottom="0.78740157499999996"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tabColor rgb="FF00B0F0"/>
  </sheetPr>
  <dimension ref="A1:N18"/>
  <sheetViews>
    <sheetView zoomScale="80" zoomScaleNormal="80" workbookViewId="0"/>
  </sheetViews>
  <sheetFormatPr baseColWidth="10" defaultColWidth="10.625" defaultRowHeight="14.25" x14ac:dyDescent="0.2"/>
  <cols>
    <col min="1" max="1" width="25" style="910" customWidth="1"/>
    <col min="2" max="14" width="18.625" style="910" customWidth="1"/>
    <col min="15" max="16384" width="10.625" style="910"/>
  </cols>
  <sheetData>
    <row r="1" spans="1:14" x14ac:dyDescent="0.2">
      <c r="A1" s="909" t="s">
        <v>150</v>
      </c>
      <c r="B1" s="909"/>
      <c r="C1" s="909"/>
      <c r="D1" s="909"/>
      <c r="E1" s="909"/>
      <c r="F1" s="909"/>
      <c r="G1" s="909"/>
      <c r="H1" s="909"/>
      <c r="I1" s="909"/>
      <c r="J1" s="909"/>
      <c r="K1" s="909"/>
      <c r="L1" s="909"/>
      <c r="M1" s="909"/>
      <c r="N1" s="909"/>
    </row>
    <row r="2" spans="1:14" ht="15" x14ac:dyDescent="0.2">
      <c r="A2" s="561" t="s">
        <v>151</v>
      </c>
      <c r="B2" s="1004">
        <f>'A1'!B2</f>
        <v>2022</v>
      </c>
      <c r="C2" s="887"/>
      <c r="D2" s="887"/>
      <c r="E2" s="887"/>
      <c r="F2" s="887"/>
      <c r="G2" s="909"/>
      <c r="H2" s="909"/>
      <c r="I2" s="909"/>
      <c r="J2" s="909"/>
      <c r="K2" s="909"/>
      <c r="L2" s="909"/>
      <c r="M2" s="909"/>
      <c r="N2" s="909"/>
    </row>
    <row r="3" spans="1:14" ht="15" x14ac:dyDescent="0.2">
      <c r="A3" s="561" t="s">
        <v>152</v>
      </c>
      <c r="B3" s="927">
        <f>'A1'!B3</f>
        <v>33596</v>
      </c>
      <c r="C3" s="887"/>
      <c r="D3" s="887"/>
      <c r="E3" s="887"/>
      <c r="F3" s="887"/>
      <c r="G3" s="909"/>
      <c r="H3" s="909"/>
      <c r="I3" s="909"/>
      <c r="J3" s="909"/>
      <c r="K3" s="909"/>
      <c r="L3" s="909"/>
      <c r="M3" s="909"/>
      <c r="N3" s="909"/>
    </row>
    <row r="4" spans="1:14" ht="15" x14ac:dyDescent="0.2">
      <c r="A4" s="561" t="s">
        <v>153</v>
      </c>
      <c r="B4" s="1004" t="str">
        <f>'A1'!B4</f>
        <v>BEZEICHNUNG IHRER KLINIK</v>
      </c>
      <c r="C4" s="896"/>
      <c r="D4" s="896"/>
      <c r="E4" s="896"/>
      <c r="F4" s="896"/>
      <c r="G4" s="909"/>
      <c r="H4" s="909"/>
      <c r="I4" s="909"/>
      <c r="J4" s="909"/>
      <c r="K4" s="909"/>
      <c r="L4" s="909"/>
      <c r="M4" s="909"/>
      <c r="N4" s="909"/>
    </row>
    <row r="5" spans="1:14" ht="15" x14ac:dyDescent="0.2">
      <c r="A5" s="561" t="s">
        <v>154</v>
      </c>
      <c r="B5" s="1004" t="s">
        <v>82</v>
      </c>
      <c r="G5" s="909"/>
      <c r="H5" s="909"/>
      <c r="I5" s="909"/>
      <c r="J5" s="909"/>
      <c r="K5" s="909"/>
      <c r="L5" s="909"/>
      <c r="M5" s="909"/>
      <c r="N5" s="909"/>
    </row>
    <row r="6" spans="1:14" x14ac:dyDescent="0.2">
      <c r="A6" s="909"/>
      <c r="B6" s="909"/>
      <c r="C6" s="909"/>
      <c r="D6" s="909"/>
      <c r="E6" s="909"/>
      <c r="F6" s="909"/>
      <c r="G6" s="909"/>
      <c r="H6" s="909"/>
      <c r="I6" s="909"/>
      <c r="J6" s="909"/>
      <c r="K6" s="909"/>
      <c r="L6" s="909"/>
      <c r="M6" s="909"/>
      <c r="N6" s="909"/>
    </row>
    <row r="7" spans="1:14" ht="16.5" x14ac:dyDescent="0.2">
      <c r="A7" s="881" t="s">
        <v>59</v>
      </c>
      <c r="B7" s="371"/>
      <c r="C7" s="371"/>
      <c r="D7" s="371"/>
      <c r="E7" s="371"/>
      <c r="F7" s="371"/>
    </row>
    <row r="8" spans="1:14" ht="16.5" x14ac:dyDescent="0.25">
      <c r="A8" s="250" t="s">
        <v>60</v>
      </c>
      <c r="B8" s="372"/>
      <c r="C8" s="371"/>
      <c r="D8" s="371"/>
      <c r="E8" s="371"/>
      <c r="F8" s="371"/>
    </row>
    <row r="9" spans="1:14" ht="16.5" x14ac:dyDescent="0.2">
      <c r="A9" s="899" t="s">
        <v>173</v>
      </c>
      <c r="B9" s="1058" t="s">
        <v>79</v>
      </c>
      <c r="C9" s="1058"/>
      <c r="D9" s="1058"/>
      <c r="E9" s="1058"/>
      <c r="F9" s="1058"/>
      <c r="G9" s="1058"/>
      <c r="H9" s="1058"/>
      <c r="I9" s="1058"/>
      <c r="J9" s="694"/>
      <c r="K9" s="694"/>
      <c r="L9" s="694"/>
      <c r="M9" s="694"/>
      <c r="N9" s="694"/>
    </row>
    <row r="10" spans="1:14" ht="16.5" x14ac:dyDescent="0.2">
      <c r="A10" s="899" t="s">
        <v>158</v>
      </c>
      <c r="B10" s="1056" t="s">
        <v>552</v>
      </c>
      <c r="C10" s="1056"/>
      <c r="D10" s="1056"/>
      <c r="E10" s="1056"/>
      <c r="F10" s="1056"/>
      <c r="G10" s="1056"/>
      <c r="H10" s="1056"/>
      <c r="I10" s="1056"/>
      <c r="J10" s="718"/>
      <c r="K10" s="718"/>
      <c r="L10" s="718"/>
      <c r="M10" s="718"/>
      <c r="N10" s="718"/>
    </row>
    <row r="11" spans="1:14" x14ac:dyDescent="0.2">
      <c r="A11" s="414"/>
      <c r="B11" s="866"/>
      <c r="C11" s="866"/>
      <c r="D11" s="909"/>
      <c r="E11" s="909"/>
      <c r="F11" s="909"/>
      <c r="G11" s="909"/>
      <c r="H11" s="909"/>
      <c r="I11" s="909"/>
      <c r="J11" s="909"/>
      <c r="K11" s="909"/>
      <c r="L11" s="909"/>
      <c r="M11" s="909"/>
      <c r="N11" s="909"/>
    </row>
    <row r="12" spans="1:14" ht="15" x14ac:dyDescent="0.25">
      <c r="A12" s="1063" t="s">
        <v>174</v>
      </c>
      <c r="B12" s="1061" t="s">
        <v>375</v>
      </c>
      <c r="C12" s="1063" t="s">
        <v>175</v>
      </c>
      <c r="D12" s="1063" t="s">
        <v>176</v>
      </c>
      <c r="E12" s="1063" t="s">
        <v>177</v>
      </c>
      <c r="F12" s="1059" t="s">
        <v>178</v>
      </c>
      <c r="G12" s="1059"/>
      <c r="H12" s="1059"/>
      <c r="I12" s="1059"/>
      <c r="J12" s="1059" t="s">
        <v>179</v>
      </c>
      <c r="K12" s="1059"/>
      <c r="L12" s="1059"/>
      <c r="M12" s="1059"/>
      <c r="N12" s="1065" t="s">
        <v>180</v>
      </c>
    </row>
    <row r="13" spans="1:14" ht="57" customHeight="1" x14ac:dyDescent="0.2">
      <c r="A13" s="1064"/>
      <c r="B13" s="1062"/>
      <c r="C13" s="1064"/>
      <c r="D13" s="1064"/>
      <c r="E13" s="1064"/>
      <c r="F13" s="1006" t="s">
        <v>181</v>
      </c>
      <c r="G13" s="1006" t="s">
        <v>182</v>
      </c>
      <c r="H13" s="1006" t="s">
        <v>183</v>
      </c>
      <c r="I13" s="1006" t="s">
        <v>184</v>
      </c>
      <c r="J13" s="1006" t="s">
        <v>185</v>
      </c>
      <c r="K13" s="1006" t="s">
        <v>186</v>
      </c>
      <c r="L13" s="1006" t="s">
        <v>187</v>
      </c>
      <c r="M13" s="1006" t="s">
        <v>188</v>
      </c>
      <c r="N13" s="1062"/>
    </row>
    <row r="14" spans="1:14" x14ac:dyDescent="0.2">
      <c r="A14" s="373">
        <v>1</v>
      </c>
      <c r="B14" s="373">
        <v>2</v>
      </c>
      <c r="C14" s="373">
        <v>3</v>
      </c>
      <c r="D14" s="373">
        <v>4</v>
      </c>
      <c r="E14" s="373">
        <v>5</v>
      </c>
      <c r="F14" s="373">
        <v>6</v>
      </c>
      <c r="G14" s="373">
        <v>7</v>
      </c>
      <c r="H14" s="373">
        <v>8</v>
      </c>
      <c r="I14" s="373">
        <v>9</v>
      </c>
      <c r="J14" s="373">
        <v>10</v>
      </c>
      <c r="K14" s="373">
        <v>11</v>
      </c>
      <c r="L14" s="373">
        <v>12</v>
      </c>
      <c r="M14" s="373">
        <v>13</v>
      </c>
      <c r="N14" s="373">
        <v>14</v>
      </c>
    </row>
    <row r="15" spans="1:14" ht="15" x14ac:dyDescent="0.2">
      <c r="A15" s="379" t="s">
        <v>161</v>
      </c>
      <c r="B15" s="866"/>
      <c r="C15" s="866"/>
      <c r="D15" s="909"/>
      <c r="E15" s="909"/>
      <c r="F15" s="909"/>
      <c r="G15" s="909"/>
      <c r="H15" s="909"/>
      <c r="I15" s="909"/>
      <c r="J15" s="909"/>
      <c r="K15" s="909"/>
      <c r="L15" s="909"/>
      <c r="M15" s="909"/>
      <c r="N15" s="909"/>
    </row>
    <row r="16" spans="1:14" x14ac:dyDescent="0.2">
      <c r="A16" s="381" t="s">
        <v>162</v>
      </c>
      <c r="B16" s="381" t="s">
        <v>162</v>
      </c>
      <c r="C16" s="206">
        <f>SUM($C$18:$C1000)</f>
        <v>0</v>
      </c>
      <c r="D16" s="381" t="s">
        <v>162</v>
      </c>
      <c r="E16" s="210">
        <f>SUM($E$18:$E1000)</f>
        <v>0</v>
      </c>
      <c r="F16" s="206">
        <f>SUM($F$18:$F1000)</f>
        <v>0</v>
      </c>
      <c r="G16" s="206">
        <f>SUM($G$18:$G1000)</f>
        <v>0</v>
      </c>
      <c r="H16" s="381" t="s">
        <v>162</v>
      </c>
      <c r="I16" s="210">
        <f>SUM($I$18:$I1000)</f>
        <v>0</v>
      </c>
      <c r="J16" s="206">
        <f>SUM($J$18:$J1000)</f>
        <v>0</v>
      </c>
      <c r="K16" s="206">
        <f>SUM($K$18:$K1000)</f>
        <v>0</v>
      </c>
      <c r="L16" s="381" t="s">
        <v>162</v>
      </c>
      <c r="M16" s="210">
        <f>SUM($M$18:$M1000)</f>
        <v>0</v>
      </c>
      <c r="N16" s="210">
        <f>SUM($N$18:$N1000)</f>
        <v>0</v>
      </c>
    </row>
    <row r="17" spans="1:14" ht="15" x14ac:dyDescent="0.2">
      <c r="A17" s="388" t="s">
        <v>163</v>
      </c>
      <c r="B17" s="208"/>
      <c r="C17" s="208"/>
      <c r="D17" s="209"/>
      <c r="E17" s="209"/>
      <c r="F17" s="209"/>
      <c r="G17" s="209"/>
      <c r="H17" s="209"/>
      <c r="I17" s="211"/>
      <c r="J17" s="209"/>
      <c r="K17" s="209"/>
      <c r="L17" s="209"/>
      <c r="M17" s="209"/>
      <c r="N17" s="209"/>
    </row>
    <row r="18" spans="1:14" x14ac:dyDescent="0.2">
      <c r="A18" s="13"/>
      <c r="B18" s="13"/>
      <c r="C18" s="14">
        <v>0</v>
      </c>
      <c r="D18" s="15">
        <v>0</v>
      </c>
      <c r="E18" s="389">
        <f>$C18*$D18</f>
        <v>0</v>
      </c>
      <c r="F18" s="14">
        <v>0</v>
      </c>
      <c r="G18" s="14">
        <v>0</v>
      </c>
      <c r="H18" s="15">
        <v>0</v>
      </c>
      <c r="I18" s="389">
        <f>$G18*$H18</f>
        <v>0</v>
      </c>
      <c r="J18" s="14">
        <v>0</v>
      </c>
      <c r="K18" s="14">
        <v>0</v>
      </c>
      <c r="L18" s="15">
        <v>0</v>
      </c>
      <c r="M18" s="389">
        <f>$K18*$L18</f>
        <v>0</v>
      </c>
      <c r="N18" s="389">
        <f>$E18-$I18+$M18</f>
        <v>0</v>
      </c>
    </row>
  </sheetData>
  <mergeCells count="10">
    <mergeCell ref="J12:M12"/>
    <mergeCell ref="N12:N13"/>
    <mergeCell ref="B9:I9"/>
    <mergeCell ref="B10:I10"/>
    <mergeCell ref="A12:A13"/>
    <mergeCell ref="B12:B13"/>
    <mergeCell ref="C12:C13"/>
    <mergeCell ref="D12:D13"/>
    <mergeCell ref="E12:E13"/>
    <mergeCell ref="F12:I12"/>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1">
    <tabColor rgb="FFFFFF00"/>
  </sheetPr>
  <dimension ref="A1:F17"/>
  <sheetViews>
    <sheetView workbookViewId="0"/>
  </sheetViews>
  <sheetFormatPr baseColWidth="10" defaultRowHeight="14.25" x14ac:dyDescent="0.2"/>
  <cols>
    <col min="1" max="1" width="25" customWidth="1"/>
    <col min="2" max="6" width="18.625" customWidth="1"/>
  </cols>
  <sheetData>
    <row r="1" spans="1:6" x14ac:dyDescent="0.2">
      <c r="A1" s="217" t="s">
        <v>150</v>
      </c>
      <c r="B1" s="217"/>
      <c r="C1" s="217"/>
      <c r="D1" s="217"/>
      <c r="E1" s="217"/>
      <c r="F1" s="217"/>
    </row>
    <row r="2" spans="1:6" ht="15" x14ac:dyDescent="0.2">
      <c r="A2" s="230" t="s">
        <v>151</v>
      </c>
      <c r="B2" s="234"/>
      <c r="C2" s="233"/>
      <c r="D2" s="233"/>
      <c r="E2" s="233"/>
      <c r="F2" s="233"/>
    </row>
    <row r="3" spans="1:6" ht="15" x14ac:dyDescent="0.2">
      <c r="A3" s="230" t="s">
        <v>152</v>
      </c>
      <c r="B3" s="234"/>
      <c r="C3" s="233"/>
      <c r="D3" s="233"/>
      <c r="E3" s="233"/>
      <c r="F3" s="233"/>
    </row>
    <row r="4" spans="1:6" ht="15" x14ac:dyDescent="0.2">
      <c r="A4" s="230" t="s">
        <v>153</v>
      </c>
      <c r="B4" s="240"/>
      <c r="C4" s="240"/>
      <c r="D4" s="240"/>
      <c r="E4" s="240"/>
      <c r="F4" s="240"/>
    </row>
    <row r="5" spans="1:6" ht="15" x14ac:dyDescent="0.2">
      <c r="A5" s="230" t="s">
        <v>154</v>
      </c>
      <c r="B5" s="234" t="s">
        <v>84</v>
      </c>
      <c r="C5" s="216"/>
      <c r="D5" s="216"/>
      <c r="E5" s="216"/>
      <c r="F5" s="216"/>
    </row>
    <row r="6" spans="1:6" x14ac:dyDescent="0.2">
      <c r="A6" s="217"/>
      <c r="B6" s="217"/>
      <c r="C6" s="217"/>
      <c r="D6" s="217"/>
      <c r="E6" s="217"/>
      <c r="F6" s="217"/>
    </row>
    <row r="7" spans="1:6" ht="16.5" x14ac:dyDescent="0.2">
      <c r="A7" s="222" t="s">
        <v>59</v>
      </c>
      <c r="B7" s="219"/>
      <c r="C7" s="219"/>
      <c r="D7" s="219"/>
      <c r="E7" s="219"/>
      <c r="F7" s="219"/>
    </row>
    <row r="8" spans="1:6" ht="16.5" x14ac:dyDescent="0.2">
      <c r="A8" s="224" t="s">
        <v>85</v>
      </c>
      <c r="B8" s="225"/>
      <c r="C8" s="226"/>
      <c r="D8" s="226"/>
      <c r="E8" s="226"/>
      <c r="F8" s="226"/>
    </row>
    <row r="9" spans="1:6" ht="16.5" x14ac:dyDescent="0.2">
      <c r="A9" s="241" t="s">
        <v>190</v>
      </c>
      <c r="B9" s="1058" t="s">
        <v>86</v>
      </c>
      <c r="C9" s="1058"/>
      <c r="D9" s="1058"/>
      <c r="E9" s="1058"/>
      <c r="F9" s="1058"/>
    </row>
    <row r="10" spans="1:6" ht="16.5" x14ac:dyDescent="0.2">
      <c r="A10" s="241" t="s">
        <v>158</v>
      </c>
      <c r="B10" s="1056"/>
      <c r="C10" s="1056"/>
      <c r="D10" s="1056"/>
      <c r="E10" s="1056"/>
      <c r="F10" s="1056"/>
    </row>
    <row r="11" spans="1:6" x14ac:dyDescent="0.2">
      <c r="A11" s="216"/>
      <c r="B11" s="216"/>
      <c r="C11" s="216"/>
      <c r="D11" s="216"/>
      <c r="E11" s="216"/>
      <c r="F11" s="216"/>
    </row>
    <row r="12" spans="1:6" ht="45" x14ac:dyDescent="0.2">
      <c r="A12" s="232" t="s">
        <v>191</v>
      </c>
      <c r="B12" s="227" t="s">
        <v>375</v>
      </c>
      <c r="C12" s="239" t="s">
        <v>192</v>
      </c>
      <c r="D12" s="228" t="s">
        <v>193</v>
      </c>
      <c r="E12" s="232" t="s">
        <v>194</v>
      </c>
      <c r="F12" s="227" t="s">
        <v>195</v>
      </c>
    </row>
    <row r="13" spans="1:6" x14ac:dyDescent="0.2">
      <c r="A13" s="221">
        <v>1</v>
      </c>
      <c r="B13" s="231">
        <v>2</v>
      </c>
      <c r="C13" s="220">
        <v>3</v>
      </c>
      <c r="D13" s="220">
        <v>4</v>
      </c>
      <c r="E13" s="220">
        <v>5</v>
      </c>
      <c r="F13" s="220">
        <v>6</v>
      </c>
    </row>
    <row r="14" spans="1:6" ht="15" x14ac:dyDescent="0.2">
      <c r="A14" s="223" t="s">
        <v>161</v>
      </c>
      <c r="B14" s="218"/>
      <c r="C14" s="218"/>
      <c r="D14" s="217"/>
      <c r="E14" s="217"/>
      <c r="F14" s="217"/>
    </row>
    <row r="15" spans="1:6" x14ac:dyDescent="0.2">
      <c r="A15" s="229" t="s">
        <v>162</v>
      </c>
      <c r="B15" s="229" t="s">
        <v>162</v>
      </c>
      <c r="C15" s="229" t="s">
        <v>162</v>
      </c>
      <c r="D15" s="235"/>
      <c r="E15" s="229" t="s">
        <v>162</v>
      </c>
      <c r="F15" s="237"/>
    </row>
    <row r="16" spans="1:6" ht="15" x14ac:dyDescent="0.2">
      <c r="A16" s="236" t="s">
        <v>163</v>
      </c>
      <c r="B16" s="238"/>
      <c r="C16" s="238"/>
      <c r="D16" s="238"/>
      <c r="E16" s="238"/>
      <c r="F16" s="238"/>
    </row>
    <row r="17" spans="1:6" x14ac:dyDescent="0.2">
      <c r="A17" s="13"/>
      <c r="B17" s="14"/>
      <c r="C17" s="14"/>
      <c r="D17" s="14"/>
      <c r="E17" s="15"/>
      <c r="F17" s="237"/>
    </row>
  </sheetData>
  <mergeCells count="2">
    <mergeCell ref="B9:F9"/>
    <mergeCell ref="B10:F10"/>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83</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86</v>
      </c>
      <c r="C9" s="1058"/>
      <c r="D9" s="1058"/>
      <c r="E9" s="1058"/>
      <c r="F9" s="1058"/>
    </row>
    <row r="10" spans="1:6" ht="16.5" x14ac:dyDescent="0.2">
      <c r="A10" s="899" t="s">
        <v>158</v>
      </c>
      <c r="B10" s="1056" t="s">
        <v>615</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87</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86</v>
      </c>
      <c r="C9" s="1058"/>
      <c r="D9" s="1058"/>
      <c r="E9" s="1058"/>
      <c r="F9" s="1058"/>
    </row>
    <row r="10" spans="1:6" ht="16.5" x14ac:dyDescent="0.2">
      <c r="A10" s="899" t="s">
        <v>158</v>
      </c>
      <c r="B10" s="1056" t="s">
        <v>3214</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88</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86</v>
      </c>
      <c r="C9" s="1058"/>
      <c r="D9" s="1058"/>
      <c r="E9" s="1058"/>
      <c r="F9" s="1058"/>
    </row>
    <row r="10" spans="1:6" ht="16.5" x14ac:dyDescent="0.2">
      <c r="A10" s="899" t="s">
        <v>158</v>
      </c>
      <c r="B10" s="1056" t="s">
        <v>551</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89</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86</v>
      </c>
      <c r="C9" s="1058"/>
      <c r="D9" s="1058"/>
      <c r="E9" s="1058"/>
      <c r="F9" s="1058"/>
    </row>
    <row r="10" spans="1:6" ht="16.5" x14ac:dyDescent="0.2">
      <c r="A10" s="899" t="s">
        <v>158</v>
      </c>
      <c r="B10" s="1056" t="s">
        <v>552</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tabColor rgb="FFFFFF00"/>
  </sheetPr>
  <dimension ref="A1:F17"/>
  <sheetViews>
    <sheetView workbookViewId="0"/>
  </sheetViews>
  <sheetFormatPr baseColWidth="10" defaultRowHeight="14.25" x14ac:dyDescent="0.2"/>
  <cols>
    <col min="1" max="1" width="25" customWidth="1"/>
    <col min="2" max="6" width="18.625" customWidth="1"/>
  </cols>
  <sheetData>
    <row r="1" spans="1:6" x14ac:dyDescent="0.2">
      <c r="A1" s="243" t="s">
        <v>150</v>
      </c>
      <c r="B1" s="243"/>
      <c r="C1" s="243"/>
      <c r="D1" s="243"/>
      <c r="E1" s="243"/>
      <c r="F1" s="243"/>
    </row>
    <row r="2" spans="1:6" ht="15" x14ac:dyDescent="0.2">
      <c r="A2" s="256" t="s">
        <v>151</v>
      </c>
      <c r="B2" s="260"/>
      <c r="C2" s="259"/>
      <c r="D2" s="259"/>
      <c r="E2" s="259"/>
      <c r="F2" s="259"/>
    </row>
    <row r="3" spans="1:6" ht="15" x14ac:dyDescent="0.2">
      <c r="A3" s="256" t="s">
        <v>152</v>
      </c>
      <c r="B3" s="260"/>
      <c r="C3" s="259"/>
      <c r="D3" s="259"/>
      <c r="E3" s="259"/>
      <c r="F3" s="259"/>
    </row>
    <row r="4" spans="1:6" ht="15" x14ac:dyDescent="0.2">
      <c r="A4" s="256" t="s">
        <v>153</v>
      </c>
      <c r="B4" s="266"/>
      <c r="C4" s="266"/>
      <c r="D4" s="266"/>
      <c r="E4" s="266"/>
      <c r="F4" s="266"/>
    </row>
    <row r="5" spans="1:6" ht="15" x14ac:dyDescent="0.2">
      <c r="A5" s="256" t="s">
        <v>154</v>
      </c>
      <c r="B5" s="260" t="s">
        <v>91</v>
      </c>
      <c r="C5" s="242"/>
      <c r="D5" s="242"/>
      <c r="E5" s="242"/>
      <c r="F5" s="242"/>
    </row>
    <row r="6" spans="1:6" x14ac:dyDescent="0.2">
      <c r="A6" s="243"/>
      <c r="B6" s="243"/>
      <c r="C6" s="243"/>
      <c r="D6" s="243"/>
      <c r="E6" s="243"/>
      <c r="F6" s="243"/>
    </row>
    <row r="7" spans="1:6" ht="16.5" x14ac:dyDescent="0.2">
      <c r="A7" s="248" t="s">
        <v>59</v>
      </c>
      <c r="B7" s="245"/>
      <c r="C7" s="245"/>
      <c r="D7" s="245"/>
      <c r="E7" s="245"/>
      <c r="F7" s="245"/>
    </row>
    <row r="8" spans="1:6" ht="16.5" x14ac:dyDescent="0.2">
      <c r="A8" s="250" t="s">
        <v>85</v>
      </c>
      <c r="B8" s="251"/>
      <c r="C8" s="252"/>
      <c r="D8" s="252"/>
      <c r="E8" s="252"/>
      <c r="F8" s="252"/>
    </row>
    <row r="9" spans="1:6" ht="16.5" x14ac:dyDescent="0.2">
      <c r="A9" s="267" t="s">
        <v>190</v>
      </c>
      <c r="B9" s="1058" t="s">
        <v>92</v>
      </c>
      <c r="C9" s="1058"/>
      <c r="D9" s="1058"/>
      <c r="E9" s="1058"/>
      <c r="F9" s="1058"/>
    </row>
    <row r="10" spans="1:6" ht="16.5" x14ac:dyDescent="0.2">
      <c r="A10" s="267" t="s">
        <v>158</v>
      </c>
      <c r="B10" s="1056"/>
      <c r="C10" s="1056"/>
      <c r="D10" s="1056"/>
      <c r="E10" s="1056"/>
      <c r="F10" s="1056"/>
    </row>
    <row r="11" spans="1:6" x14ac:dyDescent="0.2">
      <c r="A11" s="242"/>
      <c r="B11" s="242"/>
      <c r="C11" s="242"/>
      <c r="D11" s="242"/>
      <c r="E11" s="242"/>
      <c r="F11" s="242"/>
    </row>
    <row r="12" spans="1:6" ht="45" x14ac:dyDescent="0.2">
      <c r="A12" s="258" t="s">
        <v>191</v>
      </c>
      <c r="B12" s="253" t="s">
        <v>375</v>
      </c>
      <c r="C12" s="265" t="s">
        <v>192</v>
      </c>
      <c r="D12" s="254" t="s">
        <v>193</v>
      </c>
      <c r="E12" s="258" t="s">
        <v>194</v>
      </c>
      <c r="F12" s="253" t="s">
        <v>195</v>
      </c>
    </row>
    <row r="13" spans="1:6" x14ac:dyDescent="0.2">
      <c r="A13" s="247">
        <v>1</v>
      </c>
      <c r="B13" s="257">
        <v>2</v>
      </c>
      <c r="C13" s="246">
        <v>3</v>
      </c>
      <c r="D13" s="246">
        <v>4</v>
      </c>
      <c r="E13" s="246">
        <v>5</v>
      </c>
      <c r="F13" s="246">
        <v>6</v>
      </c>
    </row>
    <row r="14" spans="1:6" ht="15" x14ac:dyDescent="0.2">
      <c r="A14" s="249" t="s">
        <v>161</v>
      </c>
      <c r="B14" s="244"/>
      <c r="C14" s="244"/>
      <c r="D14" s="243"/>
      <c r="E14" s="243"/>
      <c r="F14" s="243"/>
    </row>
    <row r="15" spans="1:6" x14ac:dyDescent="0.2">
      <c r="A15" s="255" t="s">
        <v>162</v>
      </c>
      <c r="B15" s="255" t="s">
        <v>162</v>
      </c>
      <c r="C15" s="255" t="s">
        <v>162</v>
      </c>
      <c r="D15" s="261"/>
      <c r="E15" s="255" t="s">
        <v>162</v>
      </c>
      <c r="F15" s="263"/>
    </row>
    <row r="16" spans="1:6" ht="15" x14ac:dyDescent="0.2">
      <c r="A16" s="262" t="s">
        <v>163</v>
      </c>
      <c r="B16" s="264"/>
      <c r="C16" s="264"/>
      <c r="D16" s="264"/>
      <c r="E16" s="264"/>
      <c r="F16" s="264"/>
    </row>
    <row r="17" spans="1:6" x14ac:dyDescent="0.2">
      <c r="A17" s="13"/>
      <c r="B17" s="14"/>
      <c r="C17" s="14"/>
      <c r="D17" s="14"/>
      <c r="E17" s="15"/>
      <c r="F17" s="263"/>
    </row>
  </sheetData>
  <mergeCells count="2">
    <mergeCell ref="B9:F9"/>
    <mergeCell ref="B10:F10"/>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90</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92</v>
      </c>
      <c r="C9" s="1058"/>
      <c r="D9" s="1058"/>
      <c r="E9" s="1058"/>
      <c r="F9" s="1058"/>
    </row>
    <row r="10" spans="1:6" ht="16.5" x14ac:dyDescent="0.2">
      <c r="A10" s="899" t="s">
        <v>158</v>
      </c>
      <c r="B10" s="1056" t="s">
        <v>615</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8">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93</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92</v>
      </c>
      <c r="C9" s="1058"/>
      <c r="D9" s="1058"/>
      <c r="E9" s="1058"/>
      <c r="F9" s="1058"/>
    </row>
    <row r="10" spans="1:6" ht="16.5" x14ac:dyDescent="0.2">
      <c r="A10" s="899" t="s">
        <v>158</v>
      </c>
      <c r="B10" s="1056" t="s">
        <v>3214</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9">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94</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92</v>
      </c>
      <c r="C9" s="1058"/>
      <c r="D9" s="1058"/>
      <c r="E9" s="1058"/>
      <c r="F9" s="1058"/>
    </row>
    <row r="10" spans="1:6" ht="16.5" x14ac:dyDescent="0.2">
      <c r="A10" s="899" t="s">
        <v>158</v>
      </c>
      <c r="B10" s="1056" t="s">
        <v>551</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FF00"/>
  </sheetPr>
  <dimension ref="A1:F17"/>
  <sheetViews>
    <sheetView workbookViewId="0"/>
  </sheetViews>
  <sheetFormatPr baseColWidth="10" defaultRowHeight="14.25" x14ac:dyDescent="0.2"/>
  <cols>
    <col min="1" max="6" width="25" customWidth="1"/>
  </cols>
  <sheetData>
    <row r="1" spans="1:6" x14ac:dyDescent="0.2">
      <c r="A1" s="60" t="s">
        <v>150</v>
      </c>
      <c r="B1" s="60"/>
      <c r="C1" s="60"/>
      <c r="D1" s="60"/>
      <c r="E1" s="60"/>
      <c r="F1" s="60"/>
    </row>
    <row r="2" spans="1:6" ht="15" x14ac:dyDescent="0.2">
      <c r="A2" s="67" t="s">
        <v>151</v>
      </c>
      <c r="B2" s="70"/>
      <c r="C2" s="69"/>
      <c r="D2" s="69"/>
      <c r="E2" s="69"/>
      <c r="F2" s="69"/>
    </row>
    <row r="3" spans="1:6" ht="15" x14ac:dyDescent="0.2">
      <c r="A3" s="67" t="s">
        <v>152</v>
      </c>
      <c r="B3" s="70"/>
      <c r="C3" s="69"/>
      <c r="D3" s="69"/>
      <c r="E3" s="69"/>
      <c r="F3" s="69"/>
    </row>
    <row r="4" spans="1:6" ht="15" x14ac:dyDescent="0.2">
      <c r="A4" s="67" t="s">
        <v>153</v>
      </c>
      <c r="B4" s="77"/>
      <c r="C4" s="77"/>
      <c r="D4" s="77"/>
      <c r="E4" s="77"/>
      <c r="F4" s="77"/>
    </row>
    <row r="5" spans="1:6" ht="15" x14ac:dyDescent="0.2">
      <c r="A5" s="67" t="s">
        <v>154</v>
      </c>
      <c r="B5" s="70" t="s">
        <v>30</v>
      </c>
      <c r="C5" s="59"/>
      <c r="D5" s="59"/>
      <c r="E5" s="59"/>
      <c r="F5" s="59"/>
    </row>
    <row r="6" spans="1:6" x14ac:dyDescent="0.2">
      <c r="A6" s="60"/>
      <c r="B6" s="60"/>
      <c r="C6" s="60"/>
      <c r="D6" s="60"/>
      <c r="E6" s="60"/>
      <c r="F6" s="60"/>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78" t="s">
        <v>158</v>
      </c>
      <c r="B9" s="1056"/>
      <c r="C9" s="1056"/>
      <c r="D9" s="1056"/>
      <c r="E9" s="1056"/>
      <c r="F9" s="1056"/>
    </row>
    <row r="10" spans="1:6" ht="16.5" x14ac:dyDescent="0.2">
      <c r="A10" s="62"/>
      <c r="B10" s="62"/>
      <c r="C10" s="62"/>
      <c r="D10" s="62"/>
      <c r="E10" s="62"/>
      <c r="F10" s="60"/>
    </row>
    <row r="11" spans="1:6" x14ac:dyDescent="0.2">
      <c r="A11" s="80"/>
      <c r="B11" s="81"/>
      <c r="C11" s="82"/>
      <c r="D11" s="82"/>
      <c r="E11" s="81"/>
      <c r="F11" s="81"/>
    </row>
    <row r="12" spans="1:6" ht="42.75" x14ac:dyDescent="0.2">
      <c r="A12" s="76" t="s">
        <v>159</v>
      </c>
      <c r="B12" s="17" t="s">
        <v>165</v>
      </c>
      <c r="C12" s="68" t="s">
        <v>372</v>
      </c>
      <c r="D12" s="68" t="s">
        <v>373</v>
      </c>
      <c r="E12" s="17" t="s">
        <v>164</v>
      </c>
      <c r="F12" s="79" t="s">
        <v>160</v>
      </c>
    </row>
    <row r="13" spans="1:6" x14ac:dyDescent="0.2">
      <c r="A13" s="63">
        <v>1</v>
      </c>
      <c r="B13" s="64">
        <v>2</v>
      </c>
      <c r="C13" s="63">
        <v>3</v>
      </c>
      <c r="D13" s="63">
        <v>4</v>
      </c>
      <c r="E13" s="64">
        <v>5</v>
      </c>
      <c r="F13" s="64">
        <v>6</v>
      </c>
    </row>
    <row r="14" spans="1:6" ht="15" x14ac:dyDescent="0.2">
      <c r="A14" s="65" t="s">
        <v>161</v>
      </c>
      <c r="B14" s="61"/>
      <c r="C14" s="61"/>
      <c r="D14" s="60"/>
      <c r="E14" s="60"/>
      <c r="F14" s="60"/>
    </row>
    <row r="15" spans="1:6" x14ac:dyDescent="0.2">
      <c r="A15" s="66" t="s">
        <v>162</v>
      </c>
      <c r="B15" s="66" t="s">
        <v>162</v>
      </c>
      <c r="C15" s="71"/>
      <c r="D15" s="71"/>
      <c r="E15" s="66" t="s">
        <v>162</v>
      </c>
      <c r="F15" s="75"/>
    </row>
    <row r="16" spans="1:6" ht="15" x14ac:dyDescent="0.2">
      <c r="A16" s="72" t="s">
        <v>163</v>
      </c>
      <c r="B16" s="73"/>
      <c r="C16" s="73"/>
      <c r="D16" s="74"/>
      <c r="E16" s="74"/>
      <c r="F16" s="74"/>
    </row>
    <row r="17" spans="1:6" x14ac:dyDescent="0.2">
      <c r="A17" s="12"/>
      <c r="B17" s="16"/>
      <c r="C17" s="14"/>
      <c r="D17" s="18"/>
      <c r="E17" s="100"/>
      <c r="F17" s="75"/>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0">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4">
        <f>'A1'!B2</f>
        <v>2022</v>
      </c>
      <c r="C2" s="887"/>
      <c r="D2" s="887"/>
      <c r="E2" s="887"/>
      <c r="F2" s="887"/>
    </row>
    <row r="3" spans="1:6" ht="15" x14ac:dyDescent="0.2">
      <c r="A3" s="561" t="s">
        <v>152</v>
      </c>
      <c r="B3" s="927">
        <f>'A1'!B3</f>
        <v>33596</v>
      </c>
      <c r="C3" s="887"/>
      <c r="D3" s="887"/>
      <c r="E3" s="887"/>
      <c r="F3" s="887"/>
    </row>
    <row r="4" spans="1:6" ht="15" x14ac:dyDescent="0.2">
      <c r="A4" s="561" t="s">
        <v>153</v>
      </c>
      <c r="B4" s="1004" t="str">
        <f>'A1'!B4</f>
        <v>BEZEICHNUNG IHRER KLINIK</v>
      </c>
      <c r="C4" s="896"/>
      <c r="D4" s="896"/>
      <c r="E4" s="896"/>
      <c r="F4" s="896"/>
    </row>
    <row r="5" spans="1:6" ht="15" x14ac:dyDescent="0.2">
      <c r="A5" s="561" t="s">
        <v>154</v>
      </c>
      <c r="B5" s="1004" t="s">
        <v>95</v>
      </c>
    </row>
    <row r="6" spans="1:6" x14ac:dyDescent="0.2">
      <c r="A6" s="909"/>
      <c r="B6" s="909"/>
      <c r="C6" s="909"/>
      <c r="D6" s="909"/>
      <c r="E6" s="909"/>
      <c r="F6" s="909"/>
    </row>
    <row r="7" spans="1:6" ht="16.5" x14ac:dyDescent="0.2">
      <c r="A7" s="881" t="s">
        <v>59</v>
      </c>
      <c r="B7" s="371"/>
      <c r="C7" s="371"/>
      <c r="D7" s="371"/>
      <c r="E7" s="371"/>
      <c r="F7" s="371"/>
    </row>
    <row r="8" spans="1:6" ht="16.5" x14ac:dyDescent="0.2">
      <c r="A8" s="250" t="s">
        <v>85</v>
      </c>
      <c r="B8" s="251"/>
      <c r="C8" s="252"/>
      <c r="D8" s="252"/>
      <c r="E8" s="252"/>
      <c r="F8" s="252"/>
    </row>
    <row r="9" spans="1:6" ht="16.5" x14ac:dyDescent="0.2">
      <c r="A9" s="899" t="s">
        <v>190</v>
      </c>
      <c r="B9" s="1058" t="s">
        <v>92</v>
      </c>
      <c r="C9" s="1058"/>
      <c r="D9" s="1058"/>
      <c r="E9" s="1058"/>
      <c r="F9" s="1058"/>
    </row>
    <row r="10" spans="1:6" ht="16.5" x14ac:dyDescent="0.2">
      <c r="A10" s="899" t="s">
        <v>158</v>
      </c>
      <c r="B10" s="1056" t="s">
        <v>552</v>
      </c>
      <c r="C10" s="1056"/>
      <c r="D10" s="1056"/>
      <c r="E10" s="1056"/>
      <c r="F10" s="1056"/>
    </row>
    <row r="12" spans="1:6" ht="45" x14ac:dyDescent="0.2">
      <c r="A12" s="1006" t="s">
        <v>191</v>
      </c>
      <c r="B12" s="380" t="s">
        <v>375</v>
      </c>
      <c r="C12" s="265" t="s">
        <v>192</v>
      </c>
      <c r="D12" s="355" t="s">
        <v>193</v>
      </c>
      <c r="E12" s="1006" t="s">
        <v>194</v>
      </c>
      <c r="F12" s="380" t="s">
        <v>195</v>
      </c>
    </row>
    <row r="13" spans="1:6" x14ac:dyDescent="0.2">
      <c r="A13" s="374">
        <v>1</v>
      </c>
      <c r="B13" s="1005">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1">
    <tabColor rgb="FFFFFF00"/>
  </sheetPr>
  <dimension ref="A1:F17"/>
  <sheetViews>
    <sheetView workbookViewId="0"/>
  </sheetViews>
  <sheetFormatPr baseColWidth="10" defaultRowHeight="14.25" x14ac:dyDescent="0.2"/>
  <cols>
    <col min="1" max="1" width="25" customWidth="1"/>
    <col min="2" max="6" width="18.625" customWidth="1"/>
  </cols>
  <sheetData>
    <row r="1" spans="1:6" x14ac:dyDescent="0.2">
      <c r="A1" s="269" t="s">
        <v>150</v>
      </c>
      <c r="B1" s="269"/>
      <c r="C1" s="269"/>
      <c r="D1" s="269"/>
      <c r="E1" s="269"/>
      <c r="F1" s="269"/>
    </row>
    <row r="2" spans="1:6" ht="15" x14ac:dyDescent="0.2">
      <c r="A2" s="283" t="s">
        <v>151</v>
      </c>
      <c r="B2" s="287"/>
      <c r="C2" s="286"/>
      <c r="D2" s="286"/>
      <c r="E2" s="286"/>
      <c r="F2" s="286"/>
    </row>
    <row r="3" spans="1:6" ht="15" x14ac:dyDescent="0.2">
      <c r="A3" s="283" t="s">
        <v>152</v>
      </c>
      <c r="B3" s="287"/>
      <c r="C3" s="286"/>
      <c r="D3" s="286"/>
      <c r="E3" s="286"/>
      <c r="F3" s="286"/>
    </row>
    <row r="4" spans="1:6" ht="15" x14ac:dyDescent="0.2">
      <c r="A4" s="283" t="s">
        <v>153</v>
      </c>
      <c r="B4" s="1066"/>
      <c r="C4" s="1067"/>
      <c r="D4" s="1067"/>
      <c r="E4" s="1067"/>
      <c r="F4" s="1067"/>
    </row>
    <row r="5" spans="1:6" ht="15" x14ac:dyDescent="0.2">
      <c r="A5" s="283" t="s">
        <v>154</v>
      </c>
      <c r="B5" s="287" t="s">
        <v>97</v>
      </c>
      <c r="C5" s="268"/>
      <c r="D5" s="268"/>
      <c r="E5" s="268"/>
      <c r="F5" s="268"/>
    </row>
    <row r="6" spans="1:6" x14ac:dyDescent="0.2">
      <c r="A6" s="269"/>
      <c r="B6" s="269"/>
      <c r="C6" s="269"/>
      <c r="D6" s="269"/>
      <c r="E6" s="269"/>
      <c r="F6" s="269"/>
    </row>
    <row r="7" spans="1:6" ht="16.5" x14ac:dyDescent="0.2">
      <c r="A7" s="277" t="s">
        <v>196</v>
      </c>
      <c r="B7" s="271"/>
      <c r="C7" s="271"/>
      <c r="D7" s="271"/>
      <c r="E7" s="271"/>
      <c r="F7" s="271"/>
    </row>
    <row r="8" spans="1:6" ht="16.5" x14ac:dyDescent="0.25">
      <c r="A8" s="275" t="s">
        <v>98</v>
      </c>
      <c r="B8" s="272"/>
      <c r="C8" s="271"/>
      <c r="D8" s="271"/>
      <c r="E8" s="271"/>
      <c r="F8" s="271"/>
    </row>
    <row r="9" spans="1:6" ht="16.5" x14ac:dyDescent="0.2">
      <c r="A9" s="292" t="s">
        <v>190</v>
      </c>
      <c r="B9" s="1056" t="s">
        <v>99</v>
      </c>
      <c r="C9" s="1056"/>
      <c r="D9" s="1056"/>
      <c r="E9" s="1056"/>
      <c r="F9" s="1056"/>
    </row>
    <row r="10" spans="1:6" ht="16.5" x14ac:dyDescent="0.2">
      <c r="A10" s="292" t="s">
        <v>158</v>
      </c>
      <c r="B10" s="1056"/>
      <c r="C10" s="1056"/>
      <c r="D10" s="1056"/>
      <c r="E10" s="1056"/>
      <c r="F10" s="1056"/>
    </row>
    <row r="11" spans="1:6" x14ac:dyDescent="0.2">
      <c r="A11" s="276"/>
      <c r="B11" s="270"/>
      <c r="C11" s="270"/>
      <c r="D11" s="269"/>
      <c r="E11" s="269"/>
      <c r="F11" s="269"/>
    </row>
    <row r="12" spans="1:6" ht="45" x14ac:dyDescent="0.2">
      <c r="A12" s="285" t="s">
        <v>197</v>
      </c>
      <c r="B12" s="279" t="s">
        <v>375</v>
      </c>
      <c r="C12" s="280" t="s">
        <v>198</v>
      </c>
      <c r="D12" s="281" t="s">
        <v>199</v>
      </c>
      <c r="E12" s="285" t="s">
        <v>200</v>
      </c>
      <c r="F12" s="279" t="s">
        <v>195</v>
      </c>
    </row>
    <row r="13" spans="1:6" x14ac:dyDescent="0.2">
      <c r="A13" s="274">
        <v>1</v>
      </c>
      <c r="B13" s="284">
        <v>2</v>
      </c>
      <c r="C13" s="273">
        <v>3</v>
      </c>
      <c r="D13" s="273">
        <v>4</v>
      </c>
      <c r="E13" s="273">
        <v>5</v>
      </c>
      <c r="F13" s="273">
        <v>6</v>
      </c>
    </row>
    <row r="14" spans="1:6" ht="15" x14ac:dyDescent="0.2">
      <c r="A14" s="278" t="s">
        <v>161</v>
      </c>
      <c r="B14" s="270"/>
      <c r="C14" s="270"/>
      <c r="D14" s="269"/>
      <c r="E14" s="269"/>
      <c r="F14" s="269"/>
    </row>
    <row r="15" spans="1:6" x14ac:dyDescent="0.2">
      <c r="A15" s="282" t="s">
        <v>162</v>
      </c>
      <c r="B15" s="282" t="s">
        <v>162</v>
      </c>
      <c r="C15" s="282" t="s">
        <v>162</v>
      </c>
      <c r="D15" s="288"/>
      <c r="E15" s="282" t="s">
        <v>162</v>
      </c>
      <c r="F15" s="290"/>
    </row>
    <row r="16" spans="1:6" ht="15" x14ac:dyDescent="0.2">
      <c r="A16" s="289" t="s">
        <v>163</v>
      </c>
      <c r="B16" s="291"/>
      <c r="C16" s="291"/>
      <c r="D16" s="291"/>
      <c r="E16" s="291"/>
      <c r="F16" s="291"/>
    </row>
    <row r="17" spans="1:6" x14ac:dyDescent="0.2">
      <c r="A17" s="13"/>
      <c r="B17" s="14"/>
      <c r="C17" s="14"/>
      <c r="D17" s="14"/>
      <c r="E17" s="15"/>
      <c r="F17" s="290"/>
    </row>
  </sheetData>
  <mergeCells count="3">
    <mergeCell ref="B4:F4"/>
    <mergeCell ref="B9:F9"/>
    <mergeCell ref="B10:F10"/>
  </mergeCells>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2">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8">
        <f>'A1'!B2</f>
        <v>2022</v>
      </c>
      <c r="C2" s="887"/>
      <c r="D2" s="887"/>
      <c r="E2" s="887"/>
      <c r="F2" s="887"/>
    </row>
    <row r="3" spans="1:6" ht="15" x14ac:dyDescent="0.2">
      <c r="A3" s="561" t="s">
        <v>152</v>
      </c>
      <c r="B3" s="927">
        <f>'A1'!B3</f>
        <v>33596</v>
      </c>
      <c r="C3" s="887"/>
      <c r="D3" s="887"/>
      <c r="E3" s="887"/>
      <c r="F3" s="887"/>
    </row>
    <row r="4" spans="1:6" ht="15" x14ac:dyDescent="0.2">
      <c r="A4" s="561" t="s">
        <v>153</v>
      </c>
      <c r="B4" s="1008" t="str">
        <f>'A1'!B4</f>
        <v>BEZEICHNUNG IHRER KLINIK</v>
      </c>
      <c r="C4" s="1011"/>
      <c r="D4" s="1011"/>
      <c r="E4" s="1011"/>
      <c r="F4" s="1011"/>
    </row>
    <row r="5" spans="1:6" ht="15" x14ac:dyDescent="0.2">
      <c r="A5" s="561" t="s">
        <v>154</v>
      </c>
      <c r="B5" s="1008" t="s">
        <v>96</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99</v>
      </c>
      <c r="C9" s="1056"/>
      <c r="D9" s="1056"/>
      <c r="E9" s="1056"/>
      <c r="F9" s="1056"/>
    </row>
    <row r="10" spans="1:6" ht="16.5" x14ac:dyDescent="0.2">
      <c r="A10" s="899" t="s">
        <v>158</v>
      </c>
      <c r="B10" s="1056" t="s">
        <v>615</v>
      </c>
      <c r="C10" s="1056"/>
      <c r="D10" s="1056"/>
      <c r="E10" s="1056"/>
      <c r="F10" s="1056"/>
    </row>
    <row r="11" spans="1:6" x14ac:dyDescent="0.2">
      <c r="A11" s="414"/>
      <c r="B11" s="866"/>
      <c r="C11" s="866"/>
      <c r="D11" s="909"/>
      <c r="E11" s="909"/>
      <c r="F11" s="909"/>
    </row>
    <row r="12" spans="1:6" ht="45" x14ac:dyDescent="0.2">
      <c r="A12" s="1010" t="s">
        <v>197</v>
      </c>
      <c r="B12" s="380" t="s">
        <v>375</v>
      </c>
      <c r="C12" s="355" t="s">
        <v>198</v>
      </c>
      <c r="D12" s="356" t="s">
        <v>199</v>
      </c>
      <c r="E12" s="1010" t="s">
        <v>200</v>
      </c>
      <c r="F12" s="380" t="s">
        <v>195</v>
      </c>
    </row>
    <row r="13" spans="1:6" x14ac:dyDescent="0.2">
      <c r="A13" s="374">
        <v>1</v>
      </c>
      <c r="B13" s="1009">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3">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8">
        <f>'A1'!B2</f>
        <v>2022</v>
      </c>
      <c r="C2" s="887"/>
      <c r="D2" s="887"/>
      <c r="E2" s="887"/>
      <c r="F2" s="887"/>
    </row>
    <row r="3" spans="1:6" ht="15" x14ac:dyDescent="0.2">
      <c r="A3" s="561" t="s">
        <v>152</v>
      </c>
      <c r="B3" s="927">
        <f>'A1'!B3</f>
        <v>33596</v>
      </c>
      <c r="C3" s="887"/>
      <c r="D3" s="887"/>
      <c r="E3" s="887"/>
      <c r="F3" s="887"/>
    </row>
    <row r="4" spans="1:6" ht="15" x14ac:dyDescent="0.2">
      <c r="A4" s="561" t="s">
        <v>153</v>
      </c>
      <c r="B4" s="1008" t="str">
        <f>'A1'!B4</f>
        <v>BEZEICHNUNG IHRER KLINIK</v>
      </c>
      <c r="C4" s="1011"/>
      <c r="D4" s="1011"/>
      <c r="E4" s="1011"/>
      <c r="F4" s="1011"/>
    </row>
    <row r="5" spans="1:6" ht="15" x14ac:dyDescent="0.2">
      <c r="A5" s="561" t="s">
        <v>154</v>
      </c>
      <c r="B5" s="1008" t="s">
        <v>100</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99</v>
      </c>
      <c r="C9" s="1056"/>
      <c r="D9" s="1056"/>
      <c r="E9" s="1056"/>
      <c r="F9" s="1056"/>
    </row>
    <row r="10" spans="1:6" ht="16.5" x14ac:dyDescent="0.2">
      <c r="A10" s="899" t="s">
        <v>158</v>
      </c>
      <c r="B10" s="1056" t="s">
        <v>3214</v>
      </c>
      <c r="C10" s="1056"/>
      <c r="D10" s="1056"/>
      <c r="E10" s="1056"/>
      <c r="F10" s="1056"/>
    </row>
    <row r="11" spans="1:6" x14ac:dyDescent="0.2">
      <c r="A11" s="414"/>
      <c r="B11" s="866"/>
      <c r="C11" s="866"/>
      <c r="D11" s="909"/>
      <c r="E11" s="909"/>
      <c r="F11" s="909"/>
    </row>
    <row r="12" spans="1:6" ht="45" x14ac:dyDescent="0.2">
      <c r="A12" s="1010" t="s">
        <v>197</v>
      </c>
      <c r="B12" s="380" t="s">
        <v>375</v>
      </c>
      <c r="C12" s="355" t="s">
        <v>198</v>
      </c>
      <c r="D12" s="356" t="s">
        <v>199</v>
      </c>
      <c r="E12" s="1010" t="s">
        <v>200</v>
      </c>
      <c r="F12" s="380" t="s">
        <v>195</v>
      </c>
    </row>
    <row r="13" spans="1:6" x14ac:dyDescent="0.2">
      <c r="A13" s="374">
        <v>1</v>
      </c>
      <c r="B13" s="1009">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4">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8">
        <f>'A1'!B2</f>
        <v>2022</v>
      </c>
      <c r="C2" s="887"/>
      <c r="D2" s="887"/>
      <c r="E2" s="887"/>
      <c r="F2" s="887"/>
    </row>
    <row r="3" spans="1:6" ht="15" x14ac:dyDescent="0.2">
      <c r="A3" s="561" t="s">
        <v>152</v>
      </c>
      <c r="B3" s="927">
        <f>'A1'!B3</f>
        <v>33596</v>
      </c>
      <c r="C3" s="887"/>
      <c r="D3" s="887"/>
      <c r="E3" s="887"/>
      <c r="F3" s="887"/>
    </row>
    <row r="4" spans="1:6" ht="15" x14ac:dyDescent="0.2">
      <c r="A4" s="561" t="s">
        <v>153</v>
      </c>
      <c r="B4" s="1008" t="str">
        <f>'A1'!B4</f>
        <v>BEZEICHNUNG IHRER KLINIK</v>
      </c>
      <c r="C4" s="1011"/>
      <c r="D4" s="1011"/>
      <c r="E4" s="1011"/>
      <c r="F4" s="1011"/>
    </row>
    <row r="5" spans="1:6" ht="15" x14ac:dyDescent="0.2">
      <c r="A5" s="561" t="s">
        <v>154</v>
      </c>
      <c r="B5" s="1008" t="s">
        <v>101</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99</v>
      </c>
      <c r="C9" s="1056"/>
      <c r="D9" s="1056"/>
      <c r="E9" s="1056"/>
      <c r="F9" s="1056"/>
    </row>
    <row r="10" spans="1:6" ht="16.5" x14ac:dyDescent="0.2">
      <c r="A10" s="899" t="s">
        <v>158</v>
      </c>
      <c r="B10" s="1056" t="s">
        <v>551</v>
      </c>
      <c r="C10" s="1056"/>
      <c r="D10" s="1056"/>
      <c r="E10" s="1056"/>
      <c r="F10" s="1056"/>
    </row>
    <row r="11" spans="1:6" x14ac:dyDescent="0.2">
      <c r="A11" s="414"/>
      <c r="B11" s="866"/>
      <c r="C11" s="866"/>
      <c r="D11" s="909"/>
      <c r="E11" s="909"/>
      <c r="F11" s="909"/>
    </row>
    <row r="12" spans="1:6" ht="45" x14ac:dyDescent="0.2">
      <c r="A12" s="1010" t="s">
        <v>197</v>
      </c>
      <c r="B12" s="380" t="s">
        <v>375</v>
      </c>
      <c r="C12" s="355" t="s">
        <v>198</v>
      </c>
      <c r="D12" s="356" t="s">
        <v>199</v>
      </c>
      <c r="E12" s="1010" t="s">
        <v>200</v>
      </c>
      <c r="F12" s="380" t="s">
        <v>195</v>
      </c>
    </row>
    <row r="13" spans="1:6" x14ac:dyDescent="0.2">
      <c r="A13" s="374">
        <v>1</v>
      </c>
      <c r="B13" s="1009">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5">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08">
        <f>'A1'!B2</f>
        <v>2022</v>
      </c>
      <c r="C2" s="887"/>
      <c r="D2" s="887"/>
      <c r="E2" s="887"/>
      <c r="F2" s="887"/>
    </row>
    <row r="3" spans="1:6" ht="15" x14ac:dyDescent="0.2">
      <c r="A3" s="561" t="s">
        <v>152</v>
      </c>
      <c r="B3" s="927">
        <f>'A1'!B3</f>
        <v>33596</v>
      </c>
      <c r="C3" s="887"/>
      <c r="D3" s="887"/>
      <c r="E3" s="887"/>
      <c r="F3" s="887"/>
    </row>
    <row r="4" spans="1:6" ht="15" x14ac:dyDescent="0.2">
      <c r="A4" s="561" t="s">
        <v>153</v>
      </c>
      <c r="B4" s="1008" t="str">
        <f>'A1'!B4</f>
        <v>BEZEICHNUNG IHRER KLINIK</v>
      </c>
      <c r="C4" s="1011"/>
      <c r="D4" s="1011"/>
      <c r="E4" s="1011"/>
      <c r="F4" s="1011"/>
    </row>
    <row r="5" spans="1:6" ht="15" x14ac:dyDescent="0.2">
      <c r="A5" s="561" t="s">
        <v>154</v>
      </c>
      <c r="B5" s="1008" t="s">
        <v>102</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99</v>
      </c>
      <c r="C9" s="1056"/>
      <c r="D9" s="1056"/>
      <c r="E9" s="1056"/>
      <c r="F9" s="1056"/>
    </row>
    <row r="10" spans="1:6" ht="16.5" x14ac:dyDescent="0.2">
      <c r="A10" s="899" t="s">
        <v>158</v>
      </c>
      <c r="B10" s="1056" t="s">
        <v>552</v>
      </c>
      <c r="C10" s="1056"/>
      <c r="D10" s="1056"/>
      <c r="E10" s="1056"/>
      <c r="F10" s="1056"/>
    </row>
    <row r="11" spans="1:6" x14ac:dyDescent="0.2">
      <c r="A11" s="414"/>
      <c r="B11" s="866"/>
      <c r="C11" s="866"/>
      <c r="D11" s="909"/>
      <c r="E11" s="909"/>
      <c r="F11" s="909"/>
    </row>
    <row r="12" spans="1:6" ht="45" x14ac:dyDescent="0.2">
      <c r="A12" s="1010" t="s">
        <v>197</v>
      </c>
      <c r="B12" s="380" t="s">
        <v>375</v>
      </c>
      <c r="C12" s="355" t="s">
        <v>198</v>
      </c>
      <c r="D12" s="356" t="s">
        <v>199</v>
      </c>
      <c r="E12" s="1010" t="s">
        <v>200</v>
      </c>
      <c r="F12" s="380" t="s">
        <v>195</v>
      </c>
    </row>
    <row r="13" spans="1:6" x14ac:dyDescent="0.2">
      <c r="A13" s="374">
        <v>1</v>
      </c>
      <c r="B13" s="1009">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tabColor rgb="FFFFFF00"/>
  </sheetPr>
  <dimension ref="A1:H17"/>
  <sheetViews>
    <sheetView workbookViewId="0"/>
  </sheetViews>
  <sheetFormatPr baseColWidth="10" defaultRowHeight="14.25" x14ac:dyDescent="0.2"/>
  <cols>
    <col min="1" max="1" width="25" customWidth="1"/>
    <col min="2" max="9" width="18.625" customWidth="1"/>
  </cols>
  <sheetData>
    <row r="1" spans="1:8" x14ac:dyDescent="0.2">
      <c r="A1" s="294" t="s">
        <v>150</v>
      </c>
      <c r="B1" s="294"/>
      <c r="C1" s="294"/>
      <c r="D1" s="294"/>
      <c r="E1" s="294"/>
      <c r="F1" s="294"/>
    </row>
    <row r="2" spans="1:8" ht="15" x14ac:dyDescent="0.2">
      <c r="A2" s="308" t="s">
        <v>151</v>
      </c>
      <c r="B2" s="312"/>
      <c r="C2" s="311"/>
      <c r="D2" s="311"/>
      <c r="E2" s="311"/>
      <c r="F2" s="311"/>
    </row>
    <row r="3" spans="1:8" ht="15" x14ac:dyDescent="0.2">
      <c r="A3" s="308" t="s">
        <v>152</v>
      </c>
      <c r="B3" s="312"/>
      <c r="C3" s="311"/>
      <c r="D3" s="311"/>
      <c r="E3" s="311"/>
      <c r="F3" s="311"/>
    </row>
    <row r="4" spans="1:8" ht="15" x14ac:dyDescent="0.2">
      <c r="A4" s="308" t="s">
        <v>153</v>
      </c>
      <c r="B4" s="1066"/>
      <c r="C4" s="1067"/>
      <c r="D4" s="1067"/>
      <c r="E4" s="1067"/>
      <c r="F4" s="1067"/>
    </row>
    <row r="5" spans="1:8" ht="15" x14ac:dyDescent="0.2">
      <c r="A5" s="308" t="s">
        <v>154</v>
      </c>
      <c r="B5" s="312" t="s">
        <v>104</v>
      </c>
      <c r="C5" s="293"/>
      <c r="D5" s="293"/>
      <c r="E5" s="293"/>
      <c r="F5" s="293"/>
    </row>
    <row r="6" spans="1:8" x14ac:dyDescent="0.2">
      <c r="A6" s="294"/>
      <c r="B6" s="294"/>
      <c r="C6" s="294"/>
      <c r="D6" s="294"/>
      <c r="E6" s="294"/>
      <c r="F6" s="294"/>
    </row>
    <row r="7" spans="1:8" ht="16.5" x14ac:dyDescent="0.2">
      <c r="A7" s="302" t="s">
        <v>196</v>
      </c>
      <c r="B7" s="296"/>
      <c r="C7" s="296"/>
      <c r="D7" s="296"/>
      <c r="E7" s="296"/>
      <c r="F7" s="296"/>
    </row>
    <row r="8" spans="1:8" ht="16.5" x14ac:dyDescent="0.25">
      <c r="A8" s="300" t="s">
        <v>98</v>
      </c>
      <c r="B8" s="297"/>
      <c r="C8" s="296"/>
      <c r="D8" s="296"/>
      <c r="E8" s="296"/>
      <c r="F8" s="296"/>
    </row>
    <row r="9" spans="1:8" ht="16.5" x14ac:dyDescent="0.2">
      <c r="A9" s="317" t="s">
        <v>190</v>
      </c>
      <c r="B9" s="1056" t="s">
        <v>105</v>
      </c>
      <c r="C9" s="1056"/>
      <c r="D9" s="1056"/>
      <c r="E9" s="1056"/>
      <c r="F9" s="1056"/>
      <c r="G9" s="1056"/>
      <c r="H9" s="1056"/>
    </row>
    <row r="10" spans="1:8" ht="16.5" x14ac:dyDescent="0.2">
      <c r="A10" s="317" t="s">
        <v>158</v>
      </c>
      <c r="B10" s="1056"/>
      <c r="C10" s="1056"/>
      <c r="D10" s="1056"/>
      <c r="E10" s="1056"/>
      <c r="F10" s="1056"/>
      <c r="G10" s="1056"/>
      <c r="H10" s="1056"/>
    </row>
    <row r="11" spans="1:8" x14ac:dyDescent="0.2">
      <c r="A11" s="301"/>
      <c r="B11" s="295"/>
      <c r="C11" s="295"/>
      <c r="D11" s="294"/>
      <c r="E11" s="294"/>
      <c r="F11" s="294"/>
    </row>
    <row r="12" spans="1:8" ht="45" x14ac:dyDescent="0.2">
      <c r="A12" s="310" t="s">
        <v>197</v>
      </c>
      <c r="B12" s="304" t="s">
        <v>375</v>
      </c>
      <c r="C12" s="305" t="s">
        <v>198</v>
      </c>
      <c r="D12" s="306" t="s">
        <v>199</v>
      </c>
      <c r="E12" s="310" t="s">
        <v>200</v>
      </c>
      <c r="F12" s="304" t="s">
        <v>195</v>
      </c>
    </row>
    <row r="13" spans="1:8" x14ac:dyDescent="0.2">
      <c r="A13" s="299">
        <v>1</v>
      </c>
      <c r="B13" s="309">
        <v>2</v>
      </c>
      <c r="C13" s="298">
        <v>3</v>
      </c>
      <c r="D13" s="298">
        <v>4</v>
      </c>
      <c r="E13" s="298">
        <v>5</v>
      </c>
      <c r="F13" s="298">
        <v>6</v>
      </c>
    </row>
    <row r="14" spans="1:8" ht="15" x14ac:dyDescent="0.2">
      <c r="A14" s="303" t="s">
        <v>161</v>
      </c>
      <c r="B14" s="295"/>
      <c r="C14" s="295"/>
      <c r="D14" s="294"/>
      <c r="E14" s="294"/>
      <c r="F14" s="294"/>
    </row>
    <row r="15" spans="1:8" x14ac:dyDescent="0.2">
      <c r="A15" s="307" t="s">
        <v>162</v>
      </c>
      <c r="B15" s="307" t="s">
        <v>162</v>
      </c>
      <c r="C15" s="307" t="s">
        <v>162</v>
      </c>
      <c r="D15" s="313"/>
      <c r="E15" s="307" t="s">
        <v>162</v>
      </c>
      <c r="F15" s="315"/>
    </row>
    <row r="16" spans="1:8" ht="15" x14ac:dyDescent="0.2">
      <c r="A16" s="314" t="s">
        <v>163</v>
      </c>
      <c r="B16" s="316"/>
      <c r="C16" s="316"/>
      <c r="D16" s="316"/>
      <c r="E16" s="316"/>
      <c r="F16" s="316"/>
    </row>
    <row r="17" spans="1:6" x14ac:dyDescent="0.2">
      <c r="A17" s="13"/>
      <c r="B17" s="14"/>
      <c r="C17" s="14"/>
      <c r="D17" s="14"/>
      <c r="E17" s="15"/>
      <c r="F17" s="315"/>
    </row>
  </sheetData>
  <mergeCells count="3">
    <mergeCell ref="B4:F4"/>
    <mergeCell ref="B9:H9"/>
    <mergeCell ref="B10:H10"/>
  </mergeCells>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7">
    <tabColor rgb="FF00B0F0"/>
  </sheetPr>
  <dimension ref="A1:H17"/>
  <sheetViews>
    <sheetView zoomScale="80" zoomScaleNormal="80" workbookViewId="0"/>
  </sheetViews>
  <sheetFormatPr baseColWidth="10" defaultColWidth="10.625" defaultRowHeight="14.25" x14ac:dyDescent="0.2"/>
  <cols>
    <col min="1" max="1" width="25" style="910" customWidth="1"/>
    <col min="2" max="9" width="18.625" style="910" customWidth="1"/>
    <col min="10" max="16384" width="10.625" style="910"/>
  </cols>
  <sheetData>
    <row r="1" spans="1:8" x14ac:dyDescent="0.2">
      <c r="A1" s="909" t="s">
        <v>150</v>
      </c>
      <c r="B1" s="909"/>
      <c r="C1" s="909"/>
      <c r="D1" s="909"/>
      <c r="E1" s="909"/>
      <c r="F1" s="909"/>
    </row>
    <row r="2" spans="1:8" ht="15" x14ac:dyDescent="0.2">
      <c r="A2" s="561" t="s">
        <v>151</v>
      </c>
      <c r="B2" s="1008">
        <f>'A1'!B2</f>
        <v>2022</v>
      </c>
      <c r="C2" s="887"/>
      <c r="D2" s="887"/>
      <c r="E2" s="887"/>
      <c r="F2" s="887"/>
    </row>
    <row r="3" spans="1:8" ht="15" x14ac:dyDescent="0.2">
      <c r="A3" s="561" t="s">
        <v>152</v>
      </c>
      <c r="B3" s="927">
        <f>'A1'!B3</f>
        <v>33596</v>
      </c>
      <c r="C3" s="887"/>
      <c r="D3" s="887"/>
      <c r="E3" s="887"/>
      <c r="F3" s="887"/>
    </row>
    <row r="4" spans="1:8" ht="15" x14ac:dyDescent="0.2">
      <c r="A4" s="561" t="s">
        <v>153</v>
      </c>
      <c r="B4" s="1008" t="str">
        <f>'A1'!B4</f>
        <v>BEZEICHNUNG IHRER KLINIK</v>
      </c>
      <c r="C4" s="1011"/>
      <c r="D4" s="1011"/>
      <c r="E4" s="1011"/>
      <c r="F4" s="1011"/>
    </row>
    <row r="5" spans="1:8" ht="15" x14ac:dyDescent="0.2">
      <c r="A5" s="561" t="s">
        <v>154</v>
      </c>
      <c r="B5" s="1008" t="s">
        <v>103</v>
      </c>
    </row>
    <row r="6" spans="1:8" x14ac:dyDescent="0.2">
      <c r="A6" s="909"/>
      <c r="B6" s="909"/>
      <c r="C6" s="909"/>
      <c r="D6" s="909"/>
      <c r="E6" s="909"/>
      <c r="F6" s="909"/>
    </row>
    <row r="7" spans="1:8" ht="16.5" x14ac:dyDescent="0.2">
      <c r="A7" s="881" t="s">
        <v>196</v>
      </c>
      <c r="B7" s="371"/>
      <c r="C7" s="371"/>
      <c r="D7" s="371"/>
      <c r="E7" s="371"/>
      <c r="F7" s="371"/>
    </row>
    <row r="8" spans="1:8" ht="16.5" x14ac:dyDescent="0.25">
      <c r="A8" s="350" t="s">
        <v>98</v>
      </c>
      <c r="B8" s="372"/>
      <c r="C8" s="371"/>
      <c r="D8" s="371"/>
      <c r="E8" s="371"/>
      <c r="F8" s="371"/>
    </row>
    <row r="9" spans="1:8" ht="16.5" x14ac:dyDescent="0.2">
      <c r="A9" s="899" t="s">
        <v>190</v>
      </c>
      <c r="B9" s="1056" t="s">
        <v>105</v>
      </c>
      <c r="C9" s="1056"/>
      <c r="D9" s="1056"/>
      <c r="E9" s="1056"/>
      <c r="F9" s="1056"/>
      <c r="G9" s="1056"/>
      <c r="H9" s="1056"/>
    </row>
    <row r="10" spans="1:8" ht="16.5" x14ac:dyDescent="0.2">
      <c r="A10" s="899" t="s">
        <v>158</v>
      </c>
      <c r="B10" s="1056" t="s">
        <v>615</v>
      </c>
      <c r="C10" s="1056"/>
      <c r="D10" s="1056"/>
      <c r="E10" s="1056"/>
      <c r="F10" s="1056"/>
      <c r="G10" s="1056"/>
      <c r="H10" s="1056"/>
    </row>
    <row r="11" spans="1:8" x14ac:dyDescent="0.2">
      <c r="A11" s="414"/>
      <c r="B11" s="866"/>
      <c r="C11" s="866"/>
      <c r="D11" s="909"/>
      <c r="E11" s="909"/>
      <c r="F11" s="909"/>
    </row>
    <row r="12" spans="1:8" ht="45" x14ac:dyDescent="0.2">
      <c r="A12" s="1010" t="s">
        <v>197</v>
      </c>
      <c r="B12" s="380" t="s">
        <v>375</v>
      </c>
      <c r="C12" s="355" t="s">
        <v>198</v>
      </c>
      <c r="D12" s="356" t="s">
        <v>199</v>
      </c>
      <c r="E12" s="1010" t="s">
        <v>200</v>
      </c>
      <c r="F12" s="380" t="s">
        <v>195</v>
      </c>
    </row>
    <row r="13" spans="1:8" x14ac:dyDescent="0.2">
      <c r="A13" s="374">
        <v>1</v>
      </c>
      <c r="B13" s="1009">
        <v>2</v>
      </c>
      <c r="C13" s="373">
        <v>3</v>
      </c>
      <c r="D13" s="373">
        <v>4</v>
      </c>
      <c r="E13" s="373">
        <v>5</v>
      </c>
      <c r="F13" s="373">
        <v>6</v>
      </c>
    </row>
    <row r="14" spans="1:8" ht="15" x14ac:dyDescent="0.2">
      <c r="A14" s="379" t="s">
        <v>161</v>
      </c>
      <c r="B14" s="866"/>
      <c r="C14" s="866"/>
      <c r="D14" s="909"/>
      <c r="E14" s="909"/>
      <c r="F14" s="909"/>
    </row>
    <row r="15" spans="1:8" x14ac:dyDescent="0.2">
      <c r="A15" s="381" t="s">
        <v>162</v>
      </c>
      <c r="B15" s="381" t="s">
        <v>162</v>
      </c>
      <c r="C15" s="381" t="s">
        <v>162</v>
      </c>
      <c r="D15" s="387">
        <f>SUM($D$17:$D1000)</f>
        <v>0</v>
      </c>
      <c r="E15" s="381" t="s">
        <v>162</v>
      </c>
      <c r="F15" s="389">
        <f>SUM($F$17:$F1000)</f>
        <v>0</v>
      </c>
    </row>
    <row r="16" spans="1:8"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H9"/>
    <mergeCell ref="B10:H10"/>
  </mergeCells>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tabColor rgb="FF00B0F0"/>
  </sheetPr>
  <dimension ref="A1:H17"/>
  <sheetViews>
    <sheetView zoomScale="80" zoomScaleNormal="80" workbookViewId="0"/>
  </sheetViews>
  <sheetFormatPr baseColWidth="10" defaultColWidth="10.625" defaultRowHeight="14.25" x14ac:dyDescent="0.2"/>
  <cols>
    <col min="1" max="1" width="25" style="910" customWidth="1"/>
    <col min="2" max="9" width="18.625" style="910" customWidth="1"/>
    <col min="10" max="16384" width="10.625" style="910"/>
  </cols>
  <sheetData>
    <row r="1" spans="1:8" x14ac:dyDescent="0.2">
      <c r="A1" s="909" t="s">
        <v>150</v>
      </c>
      <c r="B1" s="909"/>
      <c r="C1" s="909"/>
      <c r="D1" s="909"/>
      <c r="E1" s="909"/>
      <c r="F1" s="909"/>
    </row>
    <row r="2" spans="1:8" ht="15" x14ac:dyDescent="0.2">
      <c r="A2" s="561" t="s">
        <v>151</v>
      </c>
      <c r="B2" s="1008">
        <f>'A1'!B2</f>
        <v>2022</v>
      </c>
      <c r="C2" s="887"/>
      <c r="D2" s="887"/>
      <c r="E2" s="887"/>
      <c r="F2" s="887"/>
    </row>
    <row r="3" spans="1:8" ht="15" x14ac:dyDescent="0.2">
      <c r="A3" s="561" t="s">
        <v>152</v>
      </c>
      <c r="B3" s="927">
        <f>'A1'!B3</f>
        <v>33596</v>
      </c>
      <c r="C3" s="887"/>
      <c r="D3" s="887"/>
      <c r="E3" s="887"/>
      <c r="F3" s="887"/>
    </row>
    <row r="4" spans="1:8" ht="15" x14ac:dyDescent="0.2">
      <c r="A4" s="561" t="s">
        <v>153</v>
      </c>
      <c r="B4" s="1008" t="str">
        <f>'A1'!B4</f>
        <v>BEZEICHNUNG IHRER KLINIK</v>
      </c>
      <c r="C4" s="1011"/>
      <c r="D4" s="1011"/>
      <c r="E4" s="1011"/>
      <c r="F4" s="1011"/>
    </row>
    <row r="5" spans="1:8" ht="15" x14ac:dyDescent="0.2">
      <c r="A5" s="561" t="s">
        <v>154</v>
      </c>
      <c r="B5" s="1008" t="s">
        <v>106</v>
      </c>
    </row>
    <row r="6" spans="1:8" x14ac:dyDescent="0.2">
      <c r="A6" s="909"/>
      <c r="B6" s="909"/>
      <c r="C6" s="909"/>
      <c r="D6" s="909"/>
      <c r="E6" s="909"/>
      <c r="F6" s="909"/>
    </row>
    <row r="7" spans="1:8" ht="16.5" x14ac:dyDescent="0.2">
      <c r="A7" s="881" t="s">
        <v>196</v>
      </c>
      <c r="B7" s="371"/>
      <c r="C7" s="371"/>
      <c r="D7" s="371"/>
      <c r="E7" s="371"/>
      <c r="F7" s="371"/>
    </row>
    <row r="8" spans="1:8" ht="16.5" x14ac:dyDescent="0.25">
      <c r="A8" s="350" t="s">
        <v>98</v>
      </c>
      <c r="B8" s="372"/>
      <c r="C8" s="371"/>
      <c r="D8" s="371"/>
      <c r="E8" s="371"/>
      <c r="F8" s="371"/>
    </row>
    <row r="9" spans="1:8" ht="16.5" x14ac:dyDescent="0.2">
      <c r="A9" s="899" t="s">
        <v>190</v>
      </c>
      <c r="B9" s="1056" t="s">
        <v>105</v>
      </c>
      <c r="C9" s="1056"/>
      <c r="D9" s="1056"/>
      <c r="E9" s="1056"/>
      <c r="F9" s="1056"/>
      <c r="G9" s="1056"/>
      <c r="H9" s="1056"/>
    </row>
    <row r="10" spans="1:8" ht="16.5" x14ac:dyDescent="0.2">
      <c r="A10" s="899" t="s">
        <v>158</v>
      </c>
      <c r="B10" s="1056" t="s">
        <v>3214</v>
      </c>
      <c r="C10" s="1056"/>
      <c r="D10" s="1056"/>
      <c r="E10" s="1056"/>
      <c r="F10" s="1056"/>
      <c r="G10" s="1056"/>
      <c r="H10" s="1056"/>
    </row>
    <row r="11" spans="1:8" x14ac:dyDescent="0.2">
      <c r="A11" s="414"/>
      <c r="B11" s="866"/>
      <c r="C11" s="866"/>
      <c r="D11" s="909"/>
      <c r="E11" s="909"/>
      <c r="F11" s="909"/>
    </row>
    <row r="12" spans="1:8" ht="45" x14ac:dyDescent="0.2">
      <c r="A12" s="1010" t="s">
        <v>197</v>
      </c>
      <c r="B12" s="380" t="s">
        <v>375</v>
      </c>
      <c r="C12" s="355" t="s">
        <v>198</v>
      </c>
      <c r="D12" s="356" t="s">
        <v>199</v>
      </c>
      <c r="E12" s="1010" t="s">
        <v>200</v>
      </c>
      <c r="F12" s="380" t="s">
        <v>195</v>
      </c>
    </row>
    <row r="13" spans="1:8" x14ac:dyDescent="0.2">
      <c r="A13" s="374">
        <v>1</v>
      </c>
      <c r="B13" s="1009">
        <v>2</v>
      </c>
      <c r="C13" s="373">
        <v>3</v>
      </c>
      <c r="D13" s="373">
        <v>4</v>
      </c>
      <c r="E13" s="373">
        <v>5</v>
      </c>
      <c r="F13" s="373">
        <v>6</v>
      </c>
    </row>
    <row r="14" spans="1:8" ht="15" x14ac:dyDescent="0.2">
      <c r="A14" s="379" t="s">
        <v>161</v>
      </c>
      <c r="B14" s="866"/>
      <c r="C14" s="866"/>
      <c r="D14" s="909"/>
      <c r="E14" s="909"/>
      <c r="F14" s="909"/>
    </row>
    <row r="15" spans="1:8" x14ac:dyDescent="0.2">
      <c r="A15" s="381" t="s">
        <v>162</v>
      </c>
      <c r="B15" s="381" t="s">
        <v>162</v>
      </c>
      <c r="C15" s="381" t="s">
        <v>162</v>
      </c>
      <c r="D15" s="387">
        <f>SUM($D$17:$D1000)</f>
        <v>0</v>
      </c>
      <c r="E15" s="381" t="s">
        <v>162</v>
      </c>
      <c r="F15" s="389">
        <f>SUM($F$17:$F1000)</f>
        <v>0</v>
      </c>
    </row>
    <row r="16" spans="1:8"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H9"/>
    <mergeCell ref="B10:H10"/>
  </mergeCells>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tabColor rgb="FF00B0F0"/>
  </sheetPr>
  <dimension ref="A1:H17"/>
  <sheetViews>
    <sheetView zoomScale="80" zoomScaleNormal="80" workbookViewId="0"/>
  </sheetViews>
  <sheetFormatPr baseColWidth="10" defaultColWidth="10.625" defaultRowHeight="14.25" x14ac:dyDescent="0.2"/>
  <cols>
    <col min="1" max="1" width="25" style="910" customWidth="1"/>
    <col min="2" max="9" width="18.625" style="910" customWidth="1"/>
    <col min="10" max="16384" width="10.625" style="910"/>
  </cols>
  <sheetData>
    <row r="1" spans="1:8" x14ac:dyDescent="0.2">
      <c r="A1" s="909" t="s">
        <v>150</v>
      </c>
      <c r="B1" s="909"/>
      <c r="C1" s="909"/>
      <c r="D1" s="909"/>
      <c r="E1" s="909"/>
      <c r="F1" s="909"/>
    </row>
    <row r="2" spans="1:8" ht="15" x14ac:dyDescent="0.2">
      <c r="A2" s="561" t="s">
        <v>151</v>
      </c>
      <c r="B2" s="1008">
        <f>'A1'!B2</f>
        <v>2022</v>
      </c>
      <c r="C2" s="887"/>
      <c r="D2" s="887"/>
      <c r="E2" s="887"/>
      <c r="F2" s="887"/>
    </row>
    <row r="3" spans="1:8" ht="15" x14ac:dyDescent="0.2">
      <c r="A3" s="561" t="s">
        <v>152</v>
      </c>
      <c r="B3" s="927">
        <f>'A1'!B3</f>
        <v>33596</v>
      </c>
      <c r="C3" s="887"/>
      <c r="D3" s="887"/>
      <c r="E3" s="887"/>
      <c r="F3" s="887"/>
    </row>
    <row r="4" spans="1:8" ht="15" x14ac:dyDescent="0.2">
      <c r="A4" s="561" t="s">
        <v>153</v>
      </c>
      <c r="B4" s="1008" t="str">
        <f>'A1'!B4</f>
        <v>BEZEICHNUNG IHRER KLINIK</v>
      </c>
      <c r="C4" s="1011"/>
      <c r="D4" s="1011"/>
      <c r="E4" s="1011"/>
      <c r="F4" s="1011"/>
    </row>
    <row r="5" spans="1:8" ht="15" x14ac:dyDescent="0.2">
      <c r="A5" s="561" t="s">
        <v>154</v>
      </c>
      <c r="B5" s="1008" t="s">
        <v>107</v>
      </c>
    </row>
    <row r="6" spans="1:8" x14ac:dyDescent="0.2">
      <c r="A6" s="909"/>
      <c r="B6" s="909"/>
      <c r="C6" s="909"/>
      <c r="D6" s="909"/>
      <c r="E6" s="909"/>
      <c r="F6" s="909"/>
    </row>
    <row r="7" spans="1:8" ht="16.5" x14ac:dyDescent="0.2">
      <c r="A7" s="881" t="s">
        <v>196</v>
      </c>
      <c r="B7" s="371"/>
      <c r="C7" s="371"/>
      <c r="D7" s="371"/>
      <c r="E7" s="371"/>
      <c r="F7" s="371"/>
    </row>
    <row r="8" spans="1:8" ht="16.5" x14ac:dyDescent="0.25">
      <c r="A8" s="350" t="s">
        <v>98</v>
      </c>
      <c r="B8" s="372"/>
      <c r="C8" s="371"/>
      <c r="D8" s="371"/>
      <c r="E8" s="371"/>
      <c r="F8" s="371"/>
    </row>
    <row r="9" spans="1:8" ht="16.5" x14ac:dyDescent="0.2">
      <c r="A9" s="899" t="s">
        <v>190</v>
      </c>
      <c r="B9" s="1056" t="s">
        <v>105</v>
      </c>
      <c r="C9" s="1056"/>
      <c r="D9" s="1056"/>
      <c r="E9" s="1056"/>
      <c r="F9" s="1056"/>
      <c r="G9" s="1056"/>
      <c r="H9" s="1056"/>
    </row>
    <row r="10" spans="1:8" ht="16.5" x14ac:dyDescent="0.2">
      <c r="A10" s="899" t="s">
        <v>158</v>
      </c>
      <c r="B10" s="1056" t="s">
        <v>551</v>
      </c>
      <c r="C10" s="1056"/>
      <c r="D10" s="1056"/>
      <c r="E10" s="1056"/>
      <c r="F10" s="1056"/>
      <c r="G10" s="1056"/>
      <c r="H10" s="1056"/>
    </row>
    <row r="11" spans="1:8" x14ac:dyDescent="0.2">
      <c r="A11" s="414"/>
      <c r="B11" s="866"/>
      <c r="C11" s="866"/>
      <c r="D11" s="909"/>
      <c r="E11" s="909"/>
      <c r="F11" s="909"/>
    </row>
    <row r="12" spans="1:8" ht="45" x14ac:dyDescent="0.2">
      <c r="A12" s="1010" t="s">
        <v>197</v>
      </c>
      <c r="B12" s="380" t="s">
        <v>375</v>
      </c>
      <c r="C12" s="355" t="s">
        <v>198</v>
      </c>
      <c r="D12" s="356" t="s">
        <v>199</v>
      </c>
      <c r="E12" s="1010" t="s">
        <v>200</v>
      </c>
      <c r="F12" s="380" t="s">
        <v>195</v>
      </c>
    </row>
    <row r="13" spans="1:8" x14ac:dyDescent="0.2">
      <c r="A13" s="374">
        <v>1</v>
      </c>
      <c r="B13" s="1009">
        <v>2</v>
      </c>
      <c r="C13" s="373">
        <v>3</v>
      </c>
      <c r="D13" s="373">
        <v>4</v>
      </c>
      <c r="E13" s="373">
        <v>5</v>
      </c>
      <c r="F13" s="373">
        <v>6</v>
      </c>
    </row>
    <row r="14" spans="1:8" ht="15" x14ac:dyDescent="0.2">
      <c r="A14" s="379" t="s">
        <v>161</v>
      </c>
      <c r="B14" s="866"/>
      <c r="C14" s="866"/>
      <c r="D14" s="909"/>
      <c r="E14" s="909"/>
      <c r="F14" s="909"/>
    </row>
    <row r="15" spans="1:8" x14ac:dyDescent="0.2">
      <c r="A15" s="381" t="s">
        <v>162</v>
      </c>
      <c r="B15" s="381" t="s">
        <v>162</v>
      </c>
      <c r="C15" s="381" t="s">
        <v>162</v>
      </c>
      <c r="D15" s="387">
        <f>SUM($D$17:$D1000)</f>
        <v>0</v>
      </c>
      <c r="E15" s="381" t="s">
        <v>162</v>
      </c>
      <c r="F15" s="389">
        <f>SUM($F$17:$F1000)</f>
        <v>0</v>
      </c>
    </row>
    <row r="16" spans="1:8"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H9"/>
    <mergeCell ref="B10:H10"/>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893">
        <f>'A1'!B2</f>
        <v>2022</v>
      </c>
      <c r="C2" s="887"/>
      <c r="D2" s="887"/>
      <c r="E2" s="887"/>
      <c r="F2" s="887"/>
    </row>
    <row r="3" spans="1:6" ht="15" x14ac:dyDescent="0.2">
      <c r="A3" s="561" t="s">
        <v>152</v>
      </c>
      <c r="B3" s="927">
        <f>'A1'!B3</f>
        <v>33596</v>
      </c>
      <c r="C3" s="887"/>
      <c r="D3" s="887"/>
      <c r="E3" s="887"/>
      <c r="F3" s="887"/>
    </row>
    <row r="4" spans="1:6" ht="15" x14ac:dyDescent="0.2">
      <c r="A4" s="561" t="s">
        <v>153</v>
      </c>
      <c r="B4" s="893" t="str">
        <f>'A1'!B4</f>
        <v>BEZEICHNUNG IHRER KLINIK</v>
      </c>
      <c r="C4" s="896"/>
      <c r="D4" s="896"/>
      <c r="E4" s="896"/>
      <c r="F4" s="896"/>
    </row>
    <row r="5" spans="1:6" ht="15" x14ac:dyDescent="0.2">
      <c r="A5" s="561" t="s">
        <v>154</v>
      </c>
      <c r="B5" s="893" t="s">
        <v>29</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385</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24" t="s">
        <v>372</v>
      </c>
      <c r="D12" s="924"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VLOOKUP(A17&amp;"#"&amp;B17,Inek2019A1a2a[],3,FALSE)</f>
        <v>2.1252</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0">
    <tabColor rgb="FF00B0F0"/>
  </sheetPr>
  <dimension ref="A1:H17"/>
  <sheetViews>
    <sheetView zoomScale="80" zoomScaleNormal="80" workbookViewId="0"/>
  </sheetViews>
  <sheetFormatPr baseColWidth="10" defaultColWidth="10.625" defaultRowHeight="14.25" x14ac:dyDescent="0.2"/>
  <cols>
    <col min="1" max="1" width="25" style="910" customWidth="1"/>
    <col min="2" max="9" width="18.625" style="910" customWidth="1"/>
    <col min="10" max="16384" width="10.625" style="910"/>
  </cols>
  <sheetData>
    <row r="1" spans="1:8" x14ac:dyDescent="0.2">
      <c r="A1" s="909" t="s">
        <v>150</v>
      </c>
      <c r="B1" s="909"/>
      <c r="C1" s="909"/>
      <c r="D1" s="909"/>
      <c r="E1" s="909"/>
      <c r="F1" s="909"/>
    </row>
    <row r="2" spans="1:8" ht="15" x14ac:dyDescent="0.2">
      <c r="A2" s="561" t="s">
        <v>151</v>
      </c>
      <c r="B2" s="1008">
        <f>'A1'!B2</f>
        <v>2022</v>
      </c>
      <c r="C2" s="887"/>
      <c r="D2" s="887"/>
      <c r="E2" s="887"/>
      <c r="F2" s="887"/>
    </row>
    <row r="3" spans="1:8" ht="15" x14ac:dyDescent="0.2">
      <c r="A3" s="561" t="s">
        <v>152</v>
      </c>
      <c r="B3" s="927">
        <f>'A1'!B3</f>
        <v>33596</v>
      </c>
      <c r="C3" s="887"/>
      <c r="D3" s="887"/>
      <c r="E3" s="887"/>
      <c r="F3" s="887"/>
    </row>
    <row r="4" spans="1:8" ht="15" x14ac:dyDescent="0.2">
      <c r="A4" s="561" t="s">
        <v>153</v>
      </c>
      <c r="B4" s="1008" t="str">
        <f>'A1'!B4</f>
        <v>BEZEICHNUNG IHRER KLINIK</v>
      </c>
      <c r="C4" s="1011"/>
      <c r="D4" s="1011"/>
      <c r="E4" s="1011"/>
      <c r="F4" s="1011"/>
    </row>
    <row r="5" spans="1:8" ht="15" x14ac:dyDescent="0.2">
      <c r="A5" s="561" t="s">
        <v>154</v>
      </c>
      <c r="B5" s="1008" t="s">
        <v>108</v>
      </c>
    </row>
    <row r="6" spans="1:8" x14ac:dyDescent="0.2">
      <c r="A6" s="909"/>
      <c r="B6" s="909"/>
      <c r="C6" s="909"/>
      <c r="D6" s="909"/>
      <c r="E6" s="909"/>
      <c r="F6" s="909"/>
    </row>
    <row r="7" spans="1:8" ht="16.5" x14ac:dyDescent="0.2">
      <c r="A7" s="881" t="s">
        <v>196</v>
      </c>
      <c r="B7" s="371"/>
      <c r="C7" s="371"/>
      <c r="D7" s="371"/>
      <c r="E7" s="371"/>
      <c r="F7" s="371"/>
    </row>
    <row r="8" spans="1:8" ht="16.5" x14ac:dyDescent="0.25">
      <c r="A8" s="350" t="s">
        <v>98</v>
      </c>
      <c r="B8" s="372"/>
      <c r="C8" s="371"/>
      <c r="D8" s="371"/>
      <c r="E8" s="371"/>
      <c r="F8" s="371"/>
    </row>
    <row r="9" spans="1:8" ht="16.5" x14ac:dyDescent="0.2">
      <c r="A9" s="899" t="s">
        <v>190</v>
      </c>
      <c r="B9" s="1056" t="s">
        <v>105</v>
      </c>
      <c r="C9" s="1056"/>
      <c r="D9" s="1056"/>
      <c r="E9" s="1056"/>
      <c r="F9" s="1056"/>
      <c r="G9" s="1056"/>
      <c r="H9" s="1056"/>
    </row>
    <row r="10" spans="1:8" ht="16.5" x14ac:dyDescent="0.2">
      <c r="A10" s="899" t="s">
        <v>158</v>
      </c>
      <c r="B10" s="1056" t="s">
        <v>552</v>
      </c>
      <c r="C10" s="1056"/>
      <c r="D10" s="1056"/>
      <c r="E10" s="1056"/>
      <c r="F10" s="1056"/>
      <c r="G10" s="1056"/>
      <c r="H10" s="1056"/>
    </row>
    <row r="11" spans="1:8" x14ac:dyDescent="0.2">
      <c r="A11" s="414"/>
      <c r="B11" s="866"/>
      <c r="C11" s="866"/>
      <c r="D11" s="909"/>
      <c r="E11" s="909"/>
      <c r="F11" s="909"/>
    </row>
    <row r="12" spans="1:8" ht="45" x14ac:dyDescent="0.2">
      <c r="A12" s="1010" t="s">
        <v>197</v>
      </c>
      <c r="B12" s="380" t="s">
        <v>375</v>
      </c>
      <c r="C12" s="355" t="s">
        <v>198</v>
      </c>
      <c r="D12" s="356" t="s">
        <v>199</v>
      </c>
      <c r="E12" s="1010" t="s">
        <v>200</v>
      </c>
      <c r="F12" s="380" t="s">
        <v>195</v>
      </c>
    </row>
    <row r="13" spans="1:8" x14ac:dyDescent="0.2">
      <c r="A13" s="374">
        <v>1</v>
      </c>
      <c r="B13" s="1009">
        <v>2</v>
      </c>
      <c r="C13" s="373">
        <v>3</v>
      </c>
      <c r="D13" s="373">
        <v>4</v>
      </c>
      <c r="E13" s="373">
        <v>5</v>
      </c>
      <c r="F13" s="373">
        <v>6</v>
      </c>
    </row>
    <row r="14" spans="1:8" ht="15" x14ac:dyDescent="0.2">
      <c r="A14" s="379" t="s">
        <v>161</v>
      </c>
      <c r="B14" s="866"/>
      <c r="C14" s="866"/>
      <c r="D14" s="909"/>
      <c r="E14" s="909"/>
      <c r="F14" s="909"/>
    </row>
    <row r="15" spans="1:8" x14ac:dyDescent="0.2">
      <c r="A15" s="381" t="s">
        <v>162</v>
      </c>
      <c r="B15" s="381" t="s">
        <v>162</v>
      </c>
      <c r="C15" s="381" t="s">
        <v>162</v>
      </c>
      <c r="D15" s="387">
        <f>SUM($D$17:$D1000)</f>
        <v>0</v>
      </c>
      <c r="E15" s="381" t="s">
        <v>162</v>
      </c>
      <c r="F15" s="389">
        <f>SUM($F$17:$F1000)</f>
        <v>0</v>
      </c>
    </row>
    <row r="16" spans="1:8"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H9"/>
    <mergeCell ref="B10:H10"/>
  </mergeCells>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tabColor rgb="FFFFFF00"/>
  </sheetPr>
  <dimension ref="A1:F17"/>
  <sheetViews>
    <sheetView workbookViewId="0"/>
  </sheetViews>
  <sheetFormatPr baseColWidth="10" defaultRowHeight="14.25" x14ac:dyDescent="0.2"/>
  <cols>
    <col min="1" max="1" width="25" customWidth="1"/>
    <col min="2" max="6" width="18.625" customWidth="1"/>
  </cols>
  <sheetData>
    <row r="1" spans="1:6" x14ac:dyDescent="0.2">
      <c r="A1" s="319" t="s">
        <v>150</v>
      </c>
      <c r="B1" s="319"/>
      <c r="C1" s="319"/>
      <c r="D1" s="319"/>
      <c r="E1" s="319"/>
      <c r="F1" s="319"/>
    </row>
    <row r="2" spans="1:6" ht="15" x14ac:dyDescent="0.2">
      <c r="A2" s="333" t="s">
        <v>151</v>
      </c>
      <c r="B2" s="337"/>
      <c r="C2" s="336"/>
      <c r="D2" s="336"/>
      <c r="E2" s="336"/>
      <c r="F2" s="336"/>
    </row>
    <row r="3" spans="1:6" ht="15" x14ac:dyDescent="0.2">
      <c r="A3" s="333" t="s">
        <v>152</v>
      </c>
      <c r="B3" s="337"/>
      <c r="C3" s="336"/>
      <c r="D3" s="336"/>
      <c r="E3" s="336"/>
      <c r="F3" s="336"/>
    </row>
    <row r="4" spans="1:6" ht="15" x14ac:dyDescent="0.2">
      <c r="A4" s="333" t="s">
        <v>153</v>
      </c>
      <c r="B4" s="1066"/>
      <c r="C4" s="1067"/>
      <c r="D4" s="1067"/>
      <c r="E4" s="1067"/>
      <c r="F4" s="1067"/>
    </row>
    <row r="5" spans="1:6" ht="15" x14ac:dyDescent="0.2">
      <c r="A5" s="333" t="s">
        <v>154</v>
      </c>
      <c r="B5" s="337" t="s">
        <v>110</v>
      </c>
      <c r="C5" s="318"/>
      <c r="D5" s="318"/>
      <c r="E5" s="318"/>
      <c r="F5" s="318"/>
    </row>
    <row r="6" spans="1:6" x14ac:dyDescent="0.2">
      <c r="A6" s="319"/>
      <c r="B6" s="319"/>
      <c r="C6" s="319"/>
      <c r="D6" s="319"/>
      <c r="E6" s="319"/>
      <c r="F6" s="319"/>
    </row>
    <row r="7" spans="1:6" ht="16.5" x14ac:dyDescent="0.2">
      <c r="A7" s="327" t="s">
        <v>196</v>
      </c>
      <c r="B7" s="321"/>
      <c r="C7" s="321"/>
      <c r="D7" s="321"/>
      <c r="E7" s="321"/>
      <c r="F7" s="321"/>
    </row>
    <row r="8" spans="1:6" ht="16.5" x14ac:dyDescent="0.25">
      <c r="A8" s="325" t="s">
        <v>98</v>
      </c>
      <c r="B8" s="322"/>
      <c r="C8" s="321"/>
      <c r="D8" s="321"/>
      <c r="E8" s="321"/>
      <c r="F8" s="321"/>
    </row>
    <row r="9" spans="1:6" ht="16.5" x14ac:dyDescent="0.2">
      <c r="A9" s="342" t="s">
        <v>190</v>
      </c>
      <c r="B9" s="1056" t="s">
        <v>111</v>
      </c>
      <c r="C9" s="1056"/>
      <c r="D9" s="1056"/>
      <c r="E9" s="1056"/>
      <c r="F9" s="1056"/>
    </row>
    <row r="10" spans="1:6" ht="16.5" x14ac:dyDescent="0.2">
      <c r="A10" s="342" t="s">
        <v>158</v>
      </c>
      <c r="B10" s="1056"/>
      <c r="C10" s="1056"/>
      <c r="D10" s="1056"/>
      <c r="E10" s="1056"/>
      <c r="F10" s="1056"/>
    </row>
    <row r="11" spans="1:6" x14ac:dyDescent="0.2">
      <c r="A11" s="326"/>
      <c r="B11" s="320"/>
      <c r="C11" s="320"/>
      <c r="D11" s="319"/>
      <c r="E11" s="319"/>
      <c r="F11" s="319"/>
    </row>
    <row r="12" spans="1:6" ht="45" x14ac:dyDescent="0.2">
      <c r="A12" s="335" t="s">
        <v>197</v>
      </c>
      <c r="B12" s="329" t="s">
        <v>375</v>
      </c>
      <c r="C12" s="330" t="s">
        <v>198</v>
      </c>
      <c r="D12" s="331" t="s">
        <v>199</v>
      </c>
      <c r="E12" s="335" t="s">
        <v>200</v>
      </c>
      <c r="F12" s="329" t="s">
        <v>195</v>
      </c>
    </row>
    <row r="13" spans="1:6" x14ac:dyDescent="0.2">
      <c r="A13" s="324">
        <v>1</v>
      </c>
      <c r="B13" s="334">
        <v>2</v>
      </c>
      <c r="C13" s="323">
        <v>3</v>
      </c>
      <c r="D13" s="323">
        <v>4</v>
      </c>
      <c r="E13" s="323">
        <v>5</v>
      </c>
      <c r="F13" s="323">
        <v>6</v>
      </c>
    </row>
    <row r="14" spans="1:6" ht="15" x14ac:dyDescent="0.2">
      <c r="A14" s="328" t="s">
        <v>161</v>
      </c>
      <c r="B14" s="320"/>
      <c r="C14" s="320"/>
      <c r="D14" s="319"/>
      <c r="E14" s="319"/>
      <c r="F14" s="319"/>
    </row>
    <row r="15" spans="1:6" x14ac:dyDescent="0.2">
      <c r="A15" s="332" t="s">
        <v>162</v>
      </c>
      <c r="B15" s="332" t="s">
        <v>162</v>
      </c>
      <c r="C15" s="332" t="s">
        <v>162</v>
      </c>
      <c r="D15" s="338"/>
      <c r="E15" s="332" t="s">
        <v>162</v>
      </c>
      <c r="F15" s="340"/>
    </row>
    <row r="16" spans="1:6" ht="15" x14ac:dyDescent="0.2">
      <c r="A16" s="339" t="s">
        <v>163</v>
      </c>
      <c r="B16" s="341"/>
      <c r="C16" s="341"/>
      <c r="D16" s="341"/>
      <c r="E16" s="341"/>
      <c r="F16" s="341"/>
    </row>
    <row r="17" spans="1:6" x14ac:dyDescent="0.2">
      <c r="A17" s="13"/>
      <c r="B17" s="14"/>
      <c r="C17" s="14"/>
      <c r="D17" s="14"/>
      <c r="E17" s="15"/>
      <c r="F17" s="340"/>
    </row>
  </sheetData>
  <mergeCells count="3">
    <mergeCell ref="B4:F4"/>
    <mergeCell ref="B9:F9"/>
    <mergeCell ref="B10:F10"/>
  </mergeCells>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13">
        <f>'A1'!B2</f>
        <v>2022</v>
      </c>
      <c r="C2" s="887"/>
      <c r="D2" s="887"/>
      <c r="E2" s="887"/>
      <c r="F2" s="887"/>
    </row>
    <row r="3" spans="1:6" ht="15" x14ac:dyDescent="0.2">
      <c r="A3" s="561" t="s">
        <v>152</v>
      </c>
      <c r="B3" s="927">
        <f>'A1'!B3</f>
        <v>33596</v>
      </c>
      <c r="C3" s="887"/>
      <c r="D3" s="887"/>
      <c r="E3" s="887"/>
      <c r="F3" s="887"/>
    </row>
    <row r="4" spans="1:6" ht="15" x14ac:dyDescent="0.2">
      <c r="A4" s="561" t="s">
        <v>153</v>
      </c>
      <c r="B4" s="1013" t="str">
        <f>'A1'!B4</f>
        <v>BEZEICHNUNG IHRER KLINIK</v>
      </c>
      <c r="C4" s="1016"/>
      <c r="D4" s="1016"/>
      <c r="E4" s="1016"/>
      <c r="F4" s="1016"/>
    </row>
    <row r="5" spans="1:6" ht="15" x14ac:dyDescent="0.2">
      <c r="A5" s="561" t="s">
        <v>154</v>
      </c>
      <c r="B5" s="1013" t="s">
        <v>109</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111</v>
      </c>
      <c r="C9" s="1056"/>
      <c r="D9" s="1056"/>
      <c r="E9" s="1056"/>
      <c r="F9" s="1056"/>
    </row>
    <row r="10" spans="1:6" ht="16.5" x14ac:dyDescent="0.2">
      <c r="A10" s="899" t="s">
        <v>158</v>
      </c>
      <c r="B10" s="1056" t="s">
        <v>615</v>
      </c>
      <c r="C10" s="1056"/>
      <c r="D10" s="1056"/>
      <c r="E10" s="1056"/>
      <c r="F10" s="1056"/>
    </row>
    <row r="11" spans="1:6" x14ac:dyDescent="0.2">
      <c r="A11" s="414"/>
      <c r="B11" s="866"/>
      <c r="C11" s="866"/>
      <c r="D11" s="909"/>
      <c r="E11" s="909"/>
      <c r="F11" s="909"/>
    </row>
    <row r="12" spans="1:6" ht="45" x14ac:dyDescent="0.2">
      <c r="A12" s="1015" t="s">
        <v>197</v>
      </c>
      <c r="B12" s="380" t="s">
        <v>375</v>
      </c>
      <c r="C12" s="355" t="s">
        <v>198</v>
      </c>
      <c r="D12" s="356" t="s">
        <v>199</v>
      </c>
      <c r="E12" s="1015" t="s">
        <v>200</v>
      </c>
      <c r="F12" s="380" t="s">
        <v>195</v>
      </c>
    </row>
    <row r="13" spans="1:6" x14ac:dyDescent="0.2">
      <c r="A13" s="374">
        <v>1</v>
      </c>
      <c r="B13" s="101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13">
        <f>'A1'!B2</f>
        <v>2022</v>
      </c>
      <c r="C2" s="887"/>
      <c r="D2" s="887"/>
      <c r="E2" s="887"/>
      <c r="F2" s="887"/>
    </row>
    <row r="3" spans="1:6" ht="15" x14ac:dyDescent="0.2">
      <c r="A3" s="561" t="s">
        <v>152</v>
      </c>
      <c r="B3" s="927">
        <f>'A1'!B3</f>
        <v>33596</v>
      </c>
      <c r="C3" s="887"/>
      <c r="D3" s="887"/>
      <c r="E3" s="887"/>
      <c r="F3" s="887"/>
    </row>
    <row r="4" spans="1:6" ht="15" x14ac:dyDescent="0.2">
      <c r="A4" s="561" t="s">
        <v>153</v>
      </c>
      <c r="B4" s="1013" t="str">
        <f>'A1'!B4</f>
        <v>BEZEICHNUNG IHRER KLINIK</v>
      </c>
      <c r="C4" s="1016"/>
      <c r="D4" s="1016"/>
      <c r="E4" s="1016"/>
      <c r="F4" s="1016"/>
    </row>
    <row r="5" spans="1:6" ht="15" x14ac:dyDescent="0.2">
      <c r="A5" s="561" t="s">
        <v>154</v>
      </c>
      <c r="B5" s="1013" t="s">
        <v>112</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111</v>
      </c>
      <c r="C9" s="1056"/>
      <c r="D9" s="1056"/>
      <c r="E9" s="1056"/>
      <c r="F9" s="1056"/>
    </row>
    <row r="10" spans="1:6" ht="16.5" x14ac:dyDescent="0.2">
      <c r="A10" s="899" t="s">
        <v>158</v>
      </c>
      <c r="B10" s="1056" t="s">
        <v>3214</v>
      </c>
      <c r="C10" s="1056"/>
      <c r="D10" s="1056"/>
      <c r="E10" s="1056"/>
      <c r="F10" s="1056"/>
    </row>
    <row r="11" spans="1:6" x14ac:dyDescent="0.2">
      <c r="A11" s="414"/>
      <c r="B11" s="866"/>
      <c r="C11" s="866"/>
      <c r="D11" s="909"/>
      <c r="E11" s="909"/>
      <c r="F11" s="909"/>
    </row>
    <row r="12" spans="1:6" ht="45" x14ac:dyDescent="0.2">
      <c r="A12" s="1015" t="s">
        <v>197</v>
      </c>
      <c r="B12" s="380" t="s">
        <v>375</v>
      </c>
      <c r="C12" s="355" t="s">
        <v>198</v>
      </c>
      <c r="D12" s="356" t="s">
        <v>199</v>
      </c>
      <c r="E12" s="1015" t="s">
        <v>200</v>
      </c>
      <c r="F12" s="380" t="s">
        <v>195</v>
      </c>
    </row>
    <row r="13" spans="1:6" x14ac:dyDescent="0.2">
      <c r="A13" s="374">
        <v>1</v>
      </c>
      <c r="B13" s="101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13">
        <f>'A1'!B2</f>
        <v>2022</v>
      </c>
      <c r="C2" s="887"/>
      <c r="D2" s="887"/>
      <c r="E2" s="887"/>
      <c r="F2" s="887"/>
    </row>
    <row r="3" spans="1:6" ht="15" x14ac:dyDescent="0.2">
      <c r="A3" s="561" t="s">
        <v>152</v>
      </c>
      <c r="B3" s="927">
        <f>'A1'!B3</f>
        <v>33596</v>
      </c>
      <c r="C3" s="887"/>
      <c r="D3" s="887"/>
      <c r="E3" s="887"/>
      <c r="F3" s="887"/>
    </row>
    <row r="4" spans="1:6" ht="15" x14ac:dyDescent="0.2">
      <c r="A4" s="561" t="s">
        <v>153</v>
      </c>
      <c r="B4" s="1013" t="str">
        <f>'A1'!B4</f>
        <v>BEZEICHNUNG IHRER KLINIK</v>
      </c>
      <c r="C4" s="1016"/>
      <c r="D4" s="1016"/>
      <c r="E4" s="1016"/>
      <c r="F4" s="1016"/>
    </row>
    <row r="5" spans="1:6" ht="15" x14ac:dyDescent="0.2">
      <c r="A5" s="561" t="s">
        <v>154</v>
      </c>
      <c r="B5" s="1013" t="s">
        <v>113</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111</v>
      </c>
      <c r="C9" s="1056"/>
      <c r="D9" s="1056"/>
      <c r="E9" s="1056"/>
      <c r="F9" s="1056"/>
    </row>
    <row r="10" spans="1:6" ht="16.5" x14ac:dyDescent="0.2">
      <c r="A10" s="899" t="s">
        <v>158</v>
      </c>
      <c r="B10" s="1056" t="s">
        <v>551</v>
      </c>
      <c r="C10" s="1056"/>
      <c r="D10" s="1056"/>
      <c r="E10" s="1056"/>
      <c r="F10" s="1056"/>
    </row>
    <row r="11" spans="1:6" x14ac:dyDescent="0.2">
      <c r="A11" s="414"/>
      <c r="B11" s="866"/>
      <c r="C11" s="866"/>
      <c r="D11" s="909"/>
      <c r="E11" s="909"/>
      <c r="F11" s="909"/>
    </row>
    <row r="12" spans="1:6" ht="45" x14ac:dyDescent="0.2">
      <c r="A12" s="1015" t="s">
        <v>197</v>
      </c>
      <c r="B12" s="380" t="s">
        <v>375</v>
      </c>
      <c r="C12" s="355" t="s">
        <v>198</v>
      </c>
      <c r="D12" s="356" t="s">
        <v>199</v>
      </c>
      <c r="E12" s="1015" t="s">
        <v>200</v>
      </c>
      <c r="F12" s="380" t="s">
        <v>195</v>
      </c>
    </row>
    <row r="13" spans="1:6" x14ac:dyDescent="0.2">
      <c r="A13" s="374">
        <v>1</v>
      </c>
      <c r="B13" s="101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5">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13">
        <f>'A1'!B2</f>
        <v>2022</v>
      </c>
      <c r="C2" s="887"/>
      <c r="D2" s="887"/>
      <c r="E2" s="887"/>
      <c r="F2" s="887"/>
    </row>
    <row r="3" spans="1:6" ht="15" x14ac:dyDescent="0.2">
      <c r="A3" s="561" t="s">
        <v>152</v>
      </c>
      <c r="B3" s="927">
        <f>'A1'!B3</f>
        <v>33596</v>
      </c>
      <c r="C3" s="887"/>
      <c r="D3" s="887"/>
      <c r="E3" s="887"/>
      <c r="F3" s="887"/>
    </row>
    <row r="4" spans="1:6" ht="15" x14ac:dyDescent="0.2">
      <c r="A4" s="561" t="s">
        <v>153</v>
      </c>
      <c r="B4" s="1013" t="str">
        <f>'A1'!B4</f>
        <v>BEZEICHNUNG IHRER KLINIK</v>
      </c>
      <c r="C4" s="1016"/>
      <c r="D4" s="1016"/>
      <c r="E4" s="1016"/>
      <c r="F4" s="1016"/>
    </row>
    <row r="5" spans="1:6" ht="15" x14ac:dyDescent="0.2">
      <c r="A5" s="561" t="s">
        <v>154</v>
      </c>
      <c r="B5" s="1013" t="s">
        <v>114</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111</v>
      </c>
      <c r="C9" s="1056"/>
      <c r="D9" s="1056"/>
      <c r="E9" s="1056"/>
      <c r="F9" s="1056"/>
    </row>
    <row r="10" spans="1:6" ht="16.5" x14ac:dyDescent="0.2">
      <c r="A10" s="899" t="s">
        <v>158</v>
      </c>
      <c r="B10" s="1056" t="s">
        <v>552</v>
      </c>
      <c r="C10" s="1056"/>
      <c r="D10" s="1056"/>
      <c r="E10" s="1056"/>
      <c r="F10" s="1056"/>
    </row>
    <row r="11" spans="1:6" x14ac:dyDescent="0.2">
      <c r="A11" s="414"/>
      <c r="B11" s="866"/>
      <c r="C11" s="866"/>
      <c r="D11" s="909"/>
      <c r="E11" s="909"/>
      <c r="F11" s="909"/>
    </row>
    <row r="12" spans="1:6" ht="45" x14ac:dyDescent="0.2">
      <c r="A12" s="1015" t="s">
        <v>197</v>
      </c>
      <c r="B12" s="380" t="s">
        <v>375</v>
      </c>
      <c r="C12" s="355" t="s">
        <v>198</v>
      </c>
      <c r="D12" s="356" t="s">
        <v>199</v>
      </c>
      <c r="E12" s="1015" t="s">
        <v>200</v>
      </c>
      <c r="F12" s="380" t="s">
        <v>195</v>
      </c>
    </row>
    <row r="13" spans="1:6" x14ac:dyDescent="0.2">
      <c r="A13" s="374">
        <v>1</v>
      </c>
      <c r="B13" s="101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c r="D17" s="14">
        <v>0</v>
      </c>
      <c r="E17" s="15">
        <v>0</v>
      </c>
      <c r="F17" s="389">
        <f>$D17*$E17</f>
        <v>0</v>
      </c>
    </row>
  </sheetData>
  <mergeCells count="2">
    <mergeCell ref="B9:F9"/>
    <mergeCell ref="B10:F10"/>
  </mergeCells>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tabColor rgb="FFFFFF00"/>
  </sheetPr>
  <dimension ref="A1:F17"/>
  <sheetViews>
    <sheetView workbookViewId="0"/>
  </sheetViews>
  <sheetFormatPr baseColWidth="10" defaultRowHeight="14.25" x14ac:dyDescent="0.2"/>
  <cols>
    <col min="1" max="1" width="25" customWidth="1"/>
    <col min="2" max="6" width="18.625" customWidth="1"/>
  </cols>
  <sheetData>
    <row r="1" spans="1:6" x14ac:dyDescent="0.2">
      <c r="A1" s="344" t="s">
        <v>150</v>
      </c>
      <c r="B1" s="344"/>
      <c r="C1" s="344"/>
      <c r="D1" s="344"/>
      <c r="E1" s="344"/>
      <c r="F1" s="344"/>
    </row>
    <row r="2" spans="1:6" ht="15" x14ac:dyDescent="0.2">
      <c r="A2" s="358" t="s">
        <v>151</v>
      </c>
      <c r="B2" s="362"/>
      <c r="C2" s="361"/>
      <c r="D2" s="361"/>
      <c r="E2" s="361"/>
      <c r="F2" s="361"/>
    </row>
    <row r="3" spans="1:6" ht="15" x14ac:dyDescent="0.2">
      <c r="A3" s="358" t="s">
        <v>152</v>
      </c>
      <c r="B3" s="362"/>
      <c r="C3" s="361"/>
      <c r="D3" s="361"/>
      <c r="E3" s="361"/>
      <c r="F3" s="361"/>
    </row>
    <row r="4" spans="1:6" ht="15" x14ac:dyDescent="0.2">
      <c r="A4" s="358" t="s">
        <v>153</v>
      </c>
      <c r="B4" s="1066"/>
      <c r="C4" s="1067"/>
      <c r="D4" s="1067"/>
      <c r="E4" s="1067"/>
      <c r="F4" s="1067"/>
    </row>
    <row r="5" spans="1:6" ht="15" x14ac:dyDescent="0.2">
      <c r="A5" s="358" t="s">
        <v>154</v>
      </c>
      <c r="B5" s="362" t="s">
        <v>116</v>
      </c>
      <c r="C5" s="343"/>
      <c r="D5" s="343"/>
      <c r="E5" s="343"/>
      <c r="F5" s="343"/>
    </row>
    <row r="6" spans="1:6" x14ac:dyDescent="0.2">
      <c r="A6" s="344"/>
      <c r="B6" s="344"/>
      <c r="C6" s="344"/>
      <c r="D6" s="344"/>
      <c r="E6" s="344"/>
      <c r="F6" s="344"/>
    </row>
    <row r="7" spans="1:6" ht="16.5" x14ac:dyDescent="0.2">
      <c r="A7" s="352" t="s">
        <v>196</v>
      </c>
      <c r="B7" s="346"/>
      <c r="C7" s="346"/>
      <c r="D7" s="346"/>
      <c r="E7" s="346"/>
      <c r="F7" s="346"/>
    </row>
    <row r="8" spans="1:6" ht="16.5" x14ac:dyDescent="0.25">
      <c r="A8" s="350" t="s">
        <v>98</v>
      </c>
      <c r="B8" s="347"/>
      <c r="C8" s="346"/>
      <c r="D8" s="346"/>
      <c r="E8" s="346"/>
      <c r="F8" s="346"/>
    </row>
    <row r="9" spans="1:6" ht="16.5" x14ac:dyDescent="0.2">
      <c r="A9" s="367" t="s">
        <v>190</v>
      </c>
      <c r="B9" s="1056" t="s">
        <v>117</v>
      </c>
      <c r="C9" s="1056"/>
      <c r="D9" s="1056"/>
      <c r="E9" s="1056"/>
      <c r="F9" s="1056"/>
    </row>
    <row r="10" spans="1:6" ht="16.5" x14ac:dyDescent="0.2">
      <c r="A10" s="367" t="s">
        <v>158</v>
      </c>
      <c r="B10" s="1056"/>
      <c r="C10" s="1056"/>
      <c r="D10" s="1056"/>
      <c r="E10" s="1056"/>
      <c r="F10" s="1056"/>
    </row>
    <row r="11" spans="1:6" x14ac:dyDescent="0.2">
      <c r="A11" s="351"/>
      <c r="B11" s="345"/>
      <c r="C11" s="345"/>
      <c r="D11" s="344"/>
      <c r="E11" s="344"/>
      <c r="F11" s="344"/>
    </row>
    <row r="12" spans="1:6" ht="45" x14ac:dyDescent="0.2">
      <c r="A12" s="360" t="s">
        <v>197</v>
      </c>
      <c r="B12" s="354" t="s">
        <v>375</v>
      </c>
      <c r="C12" s="355" t="s">
        <v>198</v>
      </c>
      <c r="D12" s="356" t="s">
        <v>199</v>
      </c>
      <c r="E12" s="360" t="s">
        <v>200</v>
      </c>
      <c r="F12" s="354" t="s">
        <v>195</v>
      </c>
    </row>
    <row r="13" spans="1:6" x14ac:dyDescent="0.2">
      <c r="A13" s="349">
        <v>1</v>
      </c>
      <c r="B13" s="359">
        <v>2</v>
      </c>
      <c r="C13" s="348">
        <v>3</v>
      </c>
      <c r="D13" s="348">
        <v>4</v>
      </c>
      <c r="E13" s="348">
        <v>5</v>
      </c>
      <c r="F13" s="348">
        <v>6</v>
      </c>
    </row>
    <row r="14" spans="1:6" ht="15" x14ac:dyDescent="0.2">
      <c r="A14" s="353" t="s">
        <v>161</v>
      </c>
      <c r="B14" s="345"/>
      <c r="C14" s="345"/>
      <c r="D14" s="344"/>
      <c r="E14" s="344"/>
      <c r="F14" s="344"/>
    </row>
    <row r="15" spans="1:6" x14ac:dyDescent="0.2">
      <c r="A15" s="357" t="s">
        <v>162</v>
      </c>
      <c r="B15" s="357" t="s">
        <v>162</v>
      </c>
      <c r="C15" s="357" t="s">
        <v>162</v>
      </c>
      <c r="D15" s="363"/>
      <c r="E15" s="357" t="s">
        <v>162</v>
      </c>
      <c r="F15" s="365"/>
    </row>
    <row r="16" spans="1:6" ht="15" x14ac:dyDescent="0.2">
      <c r="A16" s="364" t="s">
        <v>163</v>
      </c>
      <c r="B16" s="366"/>
      <c r="C16" s="366"/>
      <c r="D16" s="366"/>
      <c r="E16" s="366"/>
      <c r="F16" s="366"/>
    </row>
    <row r="17" spans="1:6" x14ac:dyDescent="0.2">
      <c r="A17" s="13"/>
      <c r="B17" s="14"/>
      <c r="C17" s="14"/>
      <c r="D17" s="14"/>
      <c r="E17" s="15"/>
      <c r="F17" s="365"/>
    </row>
  </sheetData>
  <mergeCells count="3">
    <mergeCell ref="B4:F4"/>
    <mergeCell ref="B9:F9"/>
    <mergeCell ref="B10:F10"/>
  </mergeCells>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18">
        <f>'A1'!B2</f>
        <v>2022</v>
      </c>
      <c r="C2" s="887"/>
      <c r="D2" s="887"/>
      <c r="E2" s="887"/>
      <c r="F2" s="887"/>
    </row>
    <row r="3" spans="1:6" ht="15" x14ac:dyDescent="0.2">
      <c r="A3" s="561" t="s">
        <v>152</v>
      </c>
      <c r="B3" s="927">
        <f>'A1'!B3</f>
        <v>33596</v>
      </c>
      <c r="C3" s="887"/>
      <c r="D3" s="887"/>
      <c r="E3" s="887"/>
      <c r="F3" s="887"/>
    </row>
    <row r="4" spans="1:6" ht="15" x14ac:dyDescent="0.2">
      <c r="A4" s="561" t="s">
        <v>153</v>
      </c>
      <c r="B4" s="1018" t="str">
        <f>'A1'!B4</f>
        <v>BEZEICHNUNG IHRER KLINIK</v>
      </c>
      <c r="C4" s="1021"/>
      <c r="D4" s="1021"/>
      <c r="E4" s="1021"/>
      <c r="F4" s="1021"/>
    </row>
    <row r="5" spans="1:6" ht="15" x14ac:dyDescent="0.2">
      <c r="A5" s="561" t="s">
        <v>154</v>
      </c>
      <c r="B5" s="1018" t="s">
        <v>115</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117</v>
      </c>
      <c r="C9" s="1056"/>
      <c r="D9" s="1056"/>
      <c r="E9" s="1056"/>
      <c r="F9" s="1056"/>
    </row>
    <row r="10" spans="1:6" ht="16.5" x14ac:dyDescent="0.2">
      <c r="A10" s="899" t="s">
        <v>158</v>
      </c>
      <c r="B10" s="1056" t="s">
        <v>615</v>
      </c>
      <c r="C10" s="1056"/>
      <c r="D10" s="1056"/>
      <c r="E10" s="1056"/>
      <c r="F10" s="1056"/>
    </row>
    <row r="11" spans="1:6" x14ac:dyDescent="0.2">
      <c r="A11" s="414"/>
      <c r="B11" s="866"/>
      <c r="C11" s="866"/>
      <c r="D11" s="909"/>
      <c r="E11" s="909"/>
      <c r="F11" s="909"/>
    </row>
    <row r="12" spans="1:6" ht="45" x14ac:dyDescent="0.2">
      <c r="A12" s="1020" t="s">
        <v>197</v>
      </c>
      <c r="B12" s="380" t="s">
        <v>375</v>
      </c>
      <c r="C12" s="355" t="s">
        <v>198</v>
      </c>
      <c r="D12" s="356" t="s">
        <v>199</v>
      </c>
      <c r="E12" s="1020" t="s">
        <v>200</v>
      </c>
      <c r="F12" s="380" t="s">
        <v>195</v>
      </c>
    </row>
    <row r="13" spans="1:6" x14ac:dyDescent="0.2">
      <c r="A13" s="374">
        <v>1</v>
      </c>
      <c r="B13" s="1019">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v>0</v>
      </c>
      <c r="D17" s="14">
        <v>0</v>
      </c>
      <c r="E17" s="15">
        <v>0</v>
      </c>
      <c r="F17" s="389">
        <f>$D17*$E17</f>
        <v>0</v>
      </c>
    </row>
  </sheetData>
  <mergeCells count="2">
    <mergeCell ref="B9:F9"/>
    <mergeCell ref="B10:F10"/>
  </mergeCells>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8">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1026"/>
      <c r="D4" s="1026"/>
      <c r="E4" s="1026"/>
      <c r="F4" s="1026"/>
    </row>
    <row r="5" spans="1:6" ht="15" x14ac:dyDescent="0.2">
      <c r="A5" s="561" t="s">
        <v>154</v>
      </c>
      <c r="B5" s="1023" t="s">
        <v>118</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117</v>
      </c>
      <c r="C9" s="1056"/>
      <c r="D9" s="1056"/>
      <c r="E9" s="1056"/>
      <c r="F9" s="1056"/>
    </row>
    <row r="10" spans="1:6" ht="16.5" x14ac:dyDescent="0.2">
      <c r="A10" s="899" t="s">
        <v>158</v>
      </c>
      <c r="B10" s="1056" t="s">
        <v>3214</v>
      </c>
      <c r="C10" s="1056"/>
      <c r="D10" s="1056"/>
      <c r="E10" s="1056"/>
      <c r="F10" s="1056"/>
    </row>
    <row r="11" spans="1:6" x14ac:dyDescent="0.2">
      <c r="A11" s="414"/>
      <c r="B11" s="866"/>
      <c r="C11" s="866"/>
      <c r="D11" s="909"/>
      <c r="E11" s="909"/>
      <c r="F11" s="909"/>
    </row>
    <row r="12" spans="1:6" ht="45" x14ac:dyDescent="0.2">
      <c r="A12" s="1025" t="s">
        <v>197</v>
      </c>
      <c r="B12" s="380" t="s">
        <v>375</v>
      </c>
      <c r="C12" s="355" t="s">
        <v>198</v>
      </c>
      <c r="D12" s="356" t="s">
        <v>199</v>
      </c>
      <c r="E12" s="1025" t="s">
        <v>200</v>
      </c>
      <c r="F12" s="380" t="s">
        <v>195</v>
      </c>
    </row>
    <row r="13" spans="1:6" x14ac:dyDescent="0.2">
      <c r="A13" s="374">
        <v>1</v>
      </c>
      <c r="B13" s="102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v>0</v>
      </c>
      <c r="D17" s="14">
        <v>0</v>
      </c>
      <c r="E17" s="15">
        <v>0</v>
      </c>
      <c r="F17" s="389">
        <f>$D17*$E17</f>
        <v>0</v>
      </c>
    </row>
  </sheetData>
  <mergeCells count="2">
    <mergeCell ref="B9:F9"/>
    <mergeCell ref="B10:F10"/>
  </mergeCells>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9">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1026"/>
      <c r="D4" s="1026"/>
      <c r="E4" s="1026"/>
      <c r="F4" s="1026"/>
    </row>
    <row r="5" spans="1:6" ht="15" x14ac:dyDescent="0.2">
      <c r="A5" s="561" t="s">
        <v>154</v>
      </c>
      <c r="B5" s="1023" t="s">
        <v>119</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117</v>
      </c>
      <c r="C9" s="1056"/>
      <c r="D9" s="1056"/>
      <c r="E9" s="1056"/>
      <c r="F9" s="1056"/>
    </row>
    <row r="10" spans="1:6" ht="16.5" x14ac:dyDescent="0.2">
      <c r="A10" s="899" t="s">
        <v>158</v>
      </c>
      <c r="B10" s="1056" t="s">
        <v>551</v>
      </c>
      <c r="C10" s="1056"/>
      <c r="D10" s="1056"/>
      <c r="E10" s="1056"/>
      <c r="F10" s="1056"/>
    </row>
    <row r="11" spans="1:6" x14ac:dyDescent="0.2">
      <c r="A11" s="414"/>
      <c r="B11" s="866"/>
      <c r="C11" s="866"/>
      <c r="D11" s="909"/>
      <c r="E11" s="909"/>
      <c r="F11" s="909"/>
    </row>
    <row r="12" spans="1:6" ht="45" x14ac:dyDescent="0.2">
      <c r="A12" s="1025" t="s">
        <v>197</v>
      </c>
      <c r="B12" s="380" t="s">
        <v>375</v>
      </c>
      <c r="C12" s="355" t="s">
        <v>198</v>
      </c>
      <c r="D12" s="356" t="s">
        <v>199</v>
      </c>
      <c r="E12" s="1025" t="s">
        <v>200</v>
      </c>
      <c r="F12" s="380" t="s">
        <v>195</v>
      </c>
    </row>
    <row r="13" spans="1:6" x14ac:dyDescent="0.2">
      <c r="A13" s="374">
        <v>1</v>
      </c>
      <c r="B13" s="102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v>0</v>
      </c>
      <c r="D17" s="14">
        <v>0</v>
      </c>
      <c r="E17" s="15">
        <v>0</v>
      </c>
      <c r="F17" s="389">
        <f>$D17*$E17</f>
        <v>0</v>
      </c>
    </row>
  </sheetData>
  <mergeCells count="2">
    <mergeCell ref="B9:F9"/>
    <mergeCell ref="B10:F10"/>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00B0F0"/>
  </sheetPr>
  <dimension ref="A1:G17"/>
  <sheetViews>
    <sheetView zoomScale="80" zoomScaleNormal="80" workbookViewId="0"/>
  </sheetViews>
  <sheetFormatPr baseColWidth="10" defaultColWidth="10.625" defaultRowHeight="14.25" x14ac:dyDescent="0.2"/>
  <cols>
    <col min="1" max="6" width="25" style="910" customWidth="1"/>
    <col min="7" max="7" width="24.75" style="910" customWidth="1"/>
    <col min="8" max="16384" width="10.625" style="910"/>
  </cols>
  <sheetData>
    <row r="1" spans="1:7" x14ac:dyDescent="0.2">
      <c r="A1" s="909" t="s">
        <v>150</v>
      </c>
      <c r="B1" s="909"/>
      <c r="C1" s="909"/>
      <c r="D1" s="909"/>
      <c r="E1" s="909"/>
      <c r="F1" s="909"/>
    </row>
    <row r="2" spans="1:7" ht="15" x14ac:dyDescent="0.2">
      <c r="A2" s="561" t="s">
        <v>151</v>
      </c>
      <c r="B2" s="926">
        <f>'A1'!B2</f>
        <v>2022</v>
      </c>
      <c r="C2" s="887"/>
      <c r="D2" s="887"/>
      <c r="E2" s="887"/>
      <c r="F2" s="887"/>
    </row>
    <row r="3" spans="1:7" ht="15" x14ac:dyDescent="0.2">
      <c r="A3" s="561" t="s">
        <v>152</v>
      </c>
      <c r="B3" s="927">
        <f>'A1'!B3</f>
        <v>33596</v>
      </c>
      <c r="C3" s="887"/>
      <c r="D3" s="887"/>
      <c r="E3" s="887"/>
      <c r="F3" s="887"/>
    </row>
    <row r="4" spans="1:7" ht="15" x14ac:dyDescent="0.2">
      <c r="A4" s="561" t="s">
        <v>153</v>
      </c>
      <c r="B4" s="926" t="str">
        <f>'A1'!B4</f>
        <v>BEZEICHNUNG IHRER KLINIK</v>
      </c>
      <c r="C4" s="896"/>
      <c r="D4" s="896"/>
      <c r="E4" s="896"/>
      <c r="F4" s="896"/>
    </row>
    <row r="5" spans="1:7" ht="15" x14ac:dyDescent="0.2">
      <c r="A5" s="561" t="s">
        <v>154</v>
      </c>
      <c r="B5" s="926" t="s">
        <v>33</v>
      </c>
    </row>
    <row r="6" spans="1:7" x14ac:dyDescent="0.2">
      <c r="A6" s="909"/>
      <c r="B6" s="909"/>
      <c r="C6" s="909"/>
      <c r="D6" s="909"/>
      <c r="E6" s="909"/>
      <c r="F6" s="909"/>
    </row>
    <row r="7" spans="1:7" ht="16.5" x14ac:dyDescent="0.2">
      <c r="A7" s="1055" t="s">
        <v>31</v>
      </c>
      <c r="B7" s="1055"/>
      <c r="C7" s="1055"/>
      <c r="D7" s="1055"/>
      <c r="E7" s="1055"/>
      <c r="F7" s="1055"/>
    </row>
    <row r="8" spans="1:7" ht="16.5" x14ac:dyDescent="0.2">
      <c r="A8" s="1055" t="s">
        <v>32</v>
      </c>
      <c r="B8" s="1055"/>
      <c r="C8" s="1055"/>
      <c r="D8" s="1055"/>
      <c r="E8" s="1055"/>
      <c r="F8" s="1055"/>
    </row>
    <row r="9" spans="1:7" ht="16.5" x14ac:dyDescent="0.2">
      <c r="A9" s="899" t="s">
        <v>158</v>
      </c>
      <c r="B9" s="1056" t="s">
        <v>498</v>
      </c>
      <c r="C9" s="1056"/>
      <c r="D9" s="1056"/>
      <c r="E9" s="1056"/>
      <c r="F9" s="1056"/>
      <c r="G9" s="1056"/>
    </row>
    <row r="10" spans="1:7" ht="16.5" x14ac:dyDescent="0.2">
      <c r="A10" s="551"/>
      <c r="B10" s="551"/>
      <c r="C10" s="551"/>
      <c r="D10" s="551"/>
      <c r="E10" s="551"/>
      <c r="F10" s="909"/>
    </row>
    <row r="11" spans="1:7" x14ac:dyDescent="0.2">
      <c r="A11" s="80"/>
      <c r="B11" s="81"/>
      <c r="C11" s="82"/>
      <c r="D11" s="82"/>
      <c r="E11" s="81"/>
      <c r="F11" s="81"/>
    </row>
    <row r="12" spans="1:7" ht="42.75" x14ac:dyDescent="0.2">
      <c r="A12" s="265" t="s">
        <v>159</v>
      </c>
      <c r="B12" s="17" t="s">
        <v>165</v>
      </c>
      <c r="C12" s="925" t="s">
        <v>372</v>
      </c>
      <c r="D12" s="925" t="s">
        <v>373</v>
      </c>
      <c r="E12" s="17" t="s">
        <v>164</v>
      </c>
      <c r="F12" s="79" t="s">
        <v>160</v>
      </c>
    </row>
    <row r="13" spans="1:7" x14ac:dyDescent="0.2">
      <c r="A13" s="373">
        <v>1</v>
      </c>
      <c r="B13" s="88">
        <v>2</v>
      </c>
      <c r="C13" s="373">
        <v>3</v>
      </c>
      <c r="D13" s="373">
        <v>4</v>
      </c>
      <c r="E13" s="88">
        <v>5</v>
      </c>
      <c r="F13" s="88">
        <v>6</v>
      </c>
    </row>
    <row r="14" spans="1:7" ht="15" x14ac:dyDescent="0.2">
      <c r="A14" s="379" t="s">
        <v>161</v>
      </c>
      <c r="B14" s="866"/>
      <c r="C14" s="866"/>
      <c r="D14" s="909"/>
      <c r="E14" s="909"/>
      <c r="F14" s="909"/>
    </row>
    <row r="15" spans="1:7" x14ac:dyDescent="0.2">
      <c r="A15" s="381" t="s">
        <v>162</v>
      </c>
      <c r="B15" s="381" t="s">
        <v>162</v>
      </c>
      <c r="C15" s="387">
        <f>SUM($C$17:C996)</f>
        <v>0</v>
      </c>
      <c r="D15" s="387">
        <f>SUM($D$17:D996)</f>
        <v>0</v>
      </c>
      <c r="E15" s="381" t="s">
        <v>162</v>
      </c>
      <c r="F15" s="100">
        <f>SUM($F$17:F996)</f>
        <v>0</v>
      </c>
    </row>
    <row r="16" spans="1:7" ht="15" x14ac:dyDescent="0.2">
      <c r="A16" s="388" t="s">
        <v>163</v>
      </c>
      <c r="B16" s="208"/>
      <c r="C16" s="208"/>
      <c r="D16" s="209"/>
      <c r="E16" s="209"/>
      <c r="F16" s="209"/>
    </row>
    <row r="17" spans="1:6" x14ac:dyDescent="0.2">
      <c r="A17" s="12" t="s">
        <v>396</v>
      </c>
      <c r="B17" s="16">
        <v>1</v>
      </c>
      <c r="C17" s="14">
        <v>0</v>
      </c>
      <c r="D17" s="18">
        <v>0</v>
      </c>
      <c r="E17" s="387">
        <f>VLOOKUP(A17&amp;"#"&amp;B17,Inek2020A1a2a[],3,FALSE)</f>
        <v>2.1474000000000002</v>
      </c>
      <c r="F17" s="100">
        <f>D17*E17</f>
        <v>0</v>
      </c>
    </row>
  </sheetData>
  <mergeCells count="3">
    <mergeCell ref="A7:F7"/>
    <mergeCell ref="A8:F8"/>
    <mergeCell ref="B9:G9"/>
  </mergeCells>
  <pageMargins left="0.7" right="0.7" top="0.78740157499999996" bottom="0.78740157499999996"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0">
    <tabColor rgb="FF00B0F0"/>
  </sheetPr>
  <dimension ref="A1:F17"/>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1026"/>
      <c r="D4" s="1026"/>
      <c r="E4" s="1026"/>
      <c r="F4" s="1026"/>
    </row>
    <row r="5" spans="1:6" ht="15" x14ac:dyDescent="0.2">
      <c r="A5" s="561" t="s">
        <v>154</v>
      </c>
      <c r="B5" s="1023" t="s">
        <v>120</v>
      </c>
    </row>
    <row r="6" spans="1:6" x14ac:dyDescent="0.2">
      <c r="A6" s="909"/>
      <c r="B6" s="909"/>
      <c r="C6" s="909"/>
      <c r="D6" s="909"/>
      <c r="E6" s="909"/>
      <c r="F6" s="909"/>
    </row>
    <row r="7" spans="1:6" ht="16.5" x14ac:dyDescent="0.2">
      <c r="A7" s="881" t="s">
        <v>196</v>
      </c>
      <c r="B7" s="371"/>
      <c r="C7" s="371"/>
      <c r="D7" s="371"/>
      <c r="E7" s="371"/>
      <c r="F7" s="371"/>
    </row>
    <row r="8" spans="1:6" ht="16.5" x14ac:dyDescent="0.25">
      <c r="A8" s="350" t="s">
        <v>98</v>
      </c>
      <c r="B8" s="372"/>
      <c r="C8" s="371"/>
      <c r="D8" s="371"/>
      <c r="E8" s="371"/>
      <c r="F8" s="371"/>
    </row>
    <row r="9" spans="1:6" ht="16.5" x14ac:dyDescent="0.2">
      <c r="A9" s="899" t="s">
        <v>190</v>
      </c>
      <c r="B9" s="1056" t="s">
        <v>117</v>
      </c>
      <c r="C9" s="1056"/>
      <c r="D9" s="1056"/>
      <c r="E9" s="1056"/>
      <c r="F9" s="1056"/>
    </row>
    <row r="10" spans="1:6" ht="16.5" x14ac:dyDescent="0.2">
      <c r="A10" s="899" t="s">
        <v>158</v>
      </c>
      <c r="B10" s="1056" t="s">
        <v>552</v>
      </c>
      <c r="C10" s="1056"/>
      <c r="D10" s="1056"/>
      <c r="E10" s="1056"/>
      <c r="F10" s="1056"/>
    </row>
    <row r="11" spans="1:6" x14ac:dyDescent="0.2">
      <c r="A11" s="414"/>
      <c r="B11" s="866"/>
      <c r="C11" s="866"/>
      <c r="D11" s="909"/>
      <c r="E11" s="909"/>
      <c r="F11" s="909"/>
    </row>
    <row r="12" spans="1:6" ht="45" x14ac:dyDescent="0.2">
      <c r="A12" s="1025" t="s">
        <v>197</v>
      </c>
      <c r="B12" s="380" t="s">
        <v>375</v>
      </c>
      <c r="C12" s="355" t="s">
        <v>198</v>
      </c>
      <c r="D12" s="356" t="s">
        <v>199</v>
      </c>
      <c r="E12" s="1025" t="s">
        <v>200</v>
      </c>
      <c r="F12" s="380" t="s">
        <v>195</v>
      </c>
    </row>
    <row r="13" spans="1:6" x14ac:dyDescent="0.2">
      <c r="A13" s="374">
        <v>1</v>
      </c>
      <c r="B13" s="1024">
        <v>2</v>
      </c>
      <c r="C13" s="373">
        <v>3</v>
      </c>
      <c r="D13" s="373">
        <v>4</v>
      </c>
      <c r="E13" s="373">
        <v>5</v>
      </c>
      <c r="F13" s="373">
        <v>6</v>
      </c>
    </row>
    <row r="14" spans="1:6" ht="15" x14ac:dyDescent="0.2">
      <c r="A14" s="379" t="s">
        <v>161</v>
      </c>
      <c r="B14" s="866"/>
      <c r="C14" s="866"/>
      <c r="D14" s="909"/>
      <c r="E14" s="909"/>
      <c r="F14" s="909"/>
    </row>
    <row r="15" spans="1:6" x14ac:dyDescent="0.2">
      <c r="A15" s="381" t="s">
        <v>162</v>
      </c>
      <c r="B15" s="381" t="s">
        <v>162</v>
      </c>
      <c r="C15" s="381" t="s">
        <v>162</v>
      </c>
      <c r="D15" s="387">
        <f>SUM($D$17:$D1000)</f>
        <v>0</v>
      </c>
      <c r="E15" s="381" t="s">
        <v>162</v>
      </c>
      <c r="F15" s="389">
        <f>SUM($F$17:$F1000)</f>
        <v>0</v>
      </c>
    </row>
    <row r="16" spans="1:6" ht="15" x14ac:dyDescent="0.2">
      <c r="A16" s="388" t="s">
        <v>163</v>
      </c>
      <c r="B16" s="390"/>
      <c r="C16" s="390"/>
      <c r="D16" s="390"/>
      <c r="E16" s="390"/>
      <c r="F16" s="390"/>
    </row>
    <row r="17" spans="1:6" x14ac:dyDescent="0.2">
      <c r="A17" s="13"/>
      <c r="B17" s="14"/>
      <c r="C17" s="14">
        <v>0</v>
      </c>
      <c r="D17" s="14">
        <v>0</v>
      </c>
      <c r="E17" s="15">
        <v>0</v>
      </c>
      <c r="F17" s="389">
        <f>$D17*$E17</f>
        <v>0</v>
      </c>
    </row>
  </sheetData>
  <mergeCells count="2">
    <mergeCell ref="B9:F9"/>
    <mergeCell ref="B10:F10"/>
  </mergeCells>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1">
    <tabColor rgb="FFFFFF00"/>
  </sheetPr>
  <dimension ref="A1:F16"/>
  <sheetViews>
    <sheetView workbookViewId="0"/>
  </sheetViews>
  <sheetFormatPr baseColWidth="10" defaultRowHeight="14.25" x14ac:dyDescent="0.2"/>
  <cols>
    <col min="1" max="1" width="25" customWidth="1"/>
    <col min="2" max="6" width="18.625" customWidth="1"/>
  </cols>
  <sheetData>
    <row r="1" spans="1:6" x14ac:dyDescent="0.2">
      <c r="A1" s="369" t="s">
        <v>150</v>
      </c>
      <c r="B1" s="369"/>
      <c r="C1" s="369"/>
      <c r="D1" s="369"/>
      <c r="E1" s="369"/>
      <c r="F1" s="369"/>
    </row>
    <row r="2" spans="1:6" ht="15" x14ac:dyDescent="0.2">
      <c r="A2" s="382" t="s">
        <v>151</v>
      </c>
      <c r="B2" s="386"/>
      <c r="C2" s="385"/>
      <c r="D2" s="385"/>
      <c r="E2" s="385"/>
      <c r="F2" s="385"/>
    </row>
    <row r="3" spans="1:6" ht="15" x14ac:dyDescent="0.2">
      <c r="A3" s="382" t="s">
        <v>152</v>
      </c>
      <c r="B3" s="386"/>
      <c r="C3" s="385"/>
      <c r="D3" s="385"/>
      <c r="E3" s="385"/>
      <c r="F3" s="385"/>
    </row>
    <row r="4" spans="1:6" ht="15" x14ac:dyDescent="0.2">
      <c r="A4" s="382" t="s">
        <v>153</v>
      </c>
      <c r="B4" s="391"/>
      <c r="C4" s="391"/>
      <c r="D4" s="391"/>
      <c r="E4" s="391"/>
      <c r="F4" s="391"/>
    </row>
    <row r="5" spans="1:6" ht="15" x14ac:dyDescent="0.2">
      <c r="A5" s="382" t="s">
        <v>154</v>
      </c>
      <c r="B5" s="386" t="s">
        <v>122</v>
      </c>
      <c r="C5" s="368"/>
      <c r="D5" s="368"/>
      <c r="E5" s="368"/>
      <c r="F5" s="368"/>
    </row>
    <row r="6" spans="1:6" x14ac:dyDescent="0.2">
      <c r="A6" s="369"/>
      <c r="B6" s="369"/>
      <c r="C6" s="369"/>
      <c r="D6" s="369"/>
      <c r="E6" s="369"/>
      <c r="F6" s="369"/>
    </row>
    <row r="7" spans="1:6" ht="16.5" x14ac:dyDescent="0.2">
      <c r="A7" s="378" t="s">
        <v>59</v>
      </c>
      <c r="B7" s="371"/>
      <c r="C7" s="371"/>
      <c r="D7" s="371"/>
      <c r="E7" s="371"/>
      <c r="F7" s="371"/>
    </row>
    <row r="8" spans="1:6" ht="16.5" x14ac:dyDescent="0.25">
      <c r="A8" s="378" t="s">
        <v>123</v>
      </c>
      <c r="B8" s="372"/>
      <c r="C8" s="371"/>
      <c r="D8" s="371"/>
      <c r="E8" s="371"/>
      <c r="F8" s="371"/>
    </row>
    <row r="9" spans="1:6" ht="16.5" x14ac:dyDescent="0.2">
      <c r="A9" s="392" t="s">
        <v>158</v>
      </c>
      <c r="B9" s="1056"/>
      <c r="C9" s="1056"/>
      <c r="D9" s="1056"/>
      <c r="E9" s="1056"/>
      <c r="F9" s="1056"/>
    </row>
    <row r="10" spans="1:6" x14ac:dyDescent="0.2">
      <c r="A10" s="377"/>
      <c r="B10" s="370"/>
      <c r="C10" s="370"/>
      <c r="D10" s="369"/>
      <c r="E10" s="369"/>
      <c r="F10" s="369"/>
    </row>
    <row r="11" spans="1:6" ht="37.5" customHeight="1" x14ac:dyDescent="0.2">
      <c r="A11" s="384" t="s">
        <v>201</v>
      </c>
      <c r="B11" s="380" t="s">
        <v>377</v>
      </c>
      <c r="C11" s="380" t="s">
        <v>202</v>
      </c>
      <c r="D11" s="375" t="s">
        <v>203</v>
      </c>
      <c r="E11" s="384" t="s">
        <v>204</v>
      </c>
      <c r="F11" s="380" t="s">
        <v>205</v>
      </c>
    </row>
    <row r="12" spans="1:6" x14ac:dyDescent="0.2">
      <c r="A12" s="374">
        <v>1</v>
      </c>
      <c r="B12" s="376">
        <v>2</v>
      </c>
      <c r="C12" s="373">
        <v>3</v>
      </c>
      <c r="D12" s="373">
        <v>4</v>
      </c>
      <c r="E12" s="383">
        <v>5</v>
      </c>
      <c r="F12" s="373">
        <v>6</v>
      </c>
    </row>
    <row r="13" spans="1:6" ht="15" x14ac:dyDescent="0.2">
      <c r="A13" s="379" t="s">
        <v>161</v>
      </c>
      <c r="B13" s="370"/>
      <c r="C13" s="370"/>
      <c r="D13" s="369"/>
      <c r="E13" s="369"/>
      <c r="F13" s="369"/>
    </row>
    <row r="14" spans="1:6" x14ac:dyDescent="0.2">
      <c r="A14" s="381" t="s">
        <v>162</v>
      </c>
      <c r="B14" s="381" t="s">
        <v>162</v>
      </c>
      <c r="C14" s="381" t="s">
        <v>162</v>
      </c>
      <c r="D14" s="387"/>
      <c r="E14" s="381" t="s">
        <v>162</v>
      </c>
      <c r="F14" s="389"/>
    </row>
    <row r="15" spans="1:6" ht="15" x14ac:dyDescent="0.2">
      <c r="A15" s="388" t="s">
        <v>163</v>
      </c>
      <c r="B15" s="390"/>
      <c r="C15" s="390"/>
      <c r="D15" s="390"/>
      <c r="E15" s="390"/>
      <c r="F15" s="390"/>
    </row>
    <row r="16" spans="1:6" x14ac:dyDescent="0.2">
      <c r="A16" s="13"/>
      <c r="B16" s="14"/>
      <c r="C16" s="14"/>
      <c r="D16" s="14"/>
      <c r="E16" s="15"/>
      <c r="F16" s="389"/>
    </row>
  </sheetData>
  <mergeCells count="1">
    <mergeCell ref="B9:F9"/>
  </mergeCells>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2">
    <tabColor rgb="FF00B0F0"/>
  </sheetPr>
  <dimension ref="A1:F16"/>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896"/>
      <c r="D4" s="896"/>
      <c r="E4" s="896"/>
      <c r="F4" s="896"/>
    </row>
    <row r="5" spans="1:6" ht="15" x14ac:dyDescent="0.2">
      <c r="A5" s="561" t="s">
        <v>154</v>
      </c>
      <c r="B5" s="1023" t="s">
        <v>121</v>
      </c>
    </row>
    <row r="6" spans="1:6" x14ac:dyDescent="0.2">
      <c r="A6" s="909"/>
      <c r="B6" s="909"/>
      <c r="C6" s="909"/>
      <c r="D6" s="909"/>
      <c r="E6" s="909"/>
      <c r="F6" s="909"/>
    </row>
    <row r="7" spans="1:6" ht="16.5" x14ac:dyDescent="0.2">
      <c r="A7" s="881" t="s">
        <v>59</v>
      </c>
      <c r="B7" s="371"/>
      <c r="C7" s="371"/>
      <c r="D7" s="371"/>
      <c r="E7" s="371"/>
      <c r="F7" s="371"/>
    </row>
    <row r="8" spans="1:6" ht="16.5" x14ac:dyDescent="0.25">
      <c r="A8" s="881" t="s">
        <v>123</v>
      </c>
      <c r="B8" s="372"/>
      <c r="C8" s="371"/>
      <c r="D8" s="371"/>
      <c r="E8" s="371"/>
      <c r="F8" s="371"/>
    </row>
    <row r="9" spans="1:6" ht="16.5" x14ac:dyDescent="0.2">
      <c r="A9" s="899" t="s">
        <v>158</v>
      </c>
      <c r="B9" s="1056" t="s">
        <v>615</v>
      </c>
      <c r="C9" s="1056"/>
      <c r="D9" s="1056"/>
      <c r="E9" s="1056"/>
      <c r="F9" s="1056"/>
    </row>
    <row r="10" spans="1:6" x14ac:dyDescent="0.2">
      <c r="A10" s="414"/>
      <c r="B10" s="866"/>
      <c r="C10" s="866"/>
      <c r="D10" s="909"/>
      <c r="E10" s="909"/>
      <c r="F10" s="909"/>
    </row>
    <row r="11" spans="1:6" ht="56.1" customHeight="1" x14ac:dyDescent="0.2">
      <c r="A11" s="1025" t="s">
        <v>201</v>
      </c>
      <c r="B11" s="380" t="s">
        <v>377</v>
      </c>
      <c r="C11" s="380" t="s">
        <v>202</v>
      </c>
      <c r="D11" s="375" t="s">
        <v>203</v>
      </c>
      <c r="E11" s="1025" t="s">
        <v>204</v>
      </c>
      <c r="F11" s="380" t="s">
        <v>205</v>
      </c>
    </row>
    <row r="12" spans="1:6" x14ac:dyDescent="0.2">
      <c r="A12" s="374">
        <v>1</v>
      </c>
      <c r="B12" s="376">
        <v>2</v>
      </c>
      <c r="C12" s="373">
        <v>3</v>
      </c>
      <c r="D12" s="373">
        <v>4</v>
      </c>
      <c r="E12" s="1024">
        <v>5</v>
      </c>
      <c r="F12" s="373">
        <v>6</v>
      </c>
    </row>
    <row r="13" spans="1:6" ht="15" x14ac:dyDescent="0.2">
      <c r="A13" s="379" t="s">
        <v>161</v>
      </c>
      <c r="B13" s="866"/>
      <c r="C13" s="866"/>
      <c r="D13" s="909"/>
      <c r="E13" s="909"/>
      <c r="F13" s="909"/>
    </row>
    <row r="14" spans="1:6" x14ac:dyDescent="0.2">
      <c r="A14" s="381" t="s">
        <v>162</v>
      </c>
      <c r="B14" s="381" t="s">
        <v>162</v>
      </c>
      <c r="C14" s="381" t="s">
        <v>162</v>
      </c>
      <c r="D14" s="387">
        <f>SUM($D$16:$D1000)</f>
        <v>0</v>
      </c>
      <c r="E14" s="381" t="s">
        <v>162</v>
      </c>
      <c r="F14" s="389">
        <f>SUM($F$16:$F1000)</f>
        <v>0</v>
      </c>
    </row>
    <row r="15" spans="1:6" ht="15" x14ac:dyDescent="0.2">
      <c r="A15" s="388" t="s">
        <v>163</v>
      </c>
      <c r="B15" s="390"/>
      <c r="C15" s="390"/>
      <c r="D15" s="390"/>
      <c r="E15" s="390"/>
      <c r="F15" s="390"/>
    </row>
    <row r="16" spans="1:6" x14ac:dyDescent="0.2">
      <c r="A16" s="13"/>
      <c r="B16" s="14"/>
      <c r="C16" s="14"/>
      <c r="D16" s="14">
        <v>0</v>
      </c>
      <c r="E16" s="15">
        <v>0</v>
      </c>
      <c r="F16" s="389">
        <f>$D16*$E16</f>
        <v>0</v>
      </c>
    </row>
  </sheetData>
  <mergeCells count="1">
    <mergeCell ref="B9:F9"/>
  </mergeCells>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3">
    <tabColor rgb="FF00B0F0"/>
  </sheetPr>
  <dimension ref="A1:F16"/>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896"/>
      <c r="D4" s="896"/>
      <c r="E4" s="896"/>
      <c r="F4" s="896"/>
    </row>
    <row r="5" spans="1:6" ht="15" x14ac:dyDescent="0.2">
      <c r="A5" s="561" t="s">
        <v>154</v>
      </c>
      <c r="B5" s="1023" t="s">
        <v>124</v>
      </c>
    </row>
    <row r="6" spans="1:6" x14ac:dyDescent="0.2">
      <c r="A6" s="909"/>
      <c r="B6" s="909"/>
      <c r="C6" s="909"/>
      <c r="D6" s="909"/>
      <c r="E6" s="909"/>
      <c r="F6" s="909"/>
    </row>
    <row r="7" spans="1:6" ht="16.5" x14ac:dyDescent="0.2">
      <c r="A7" s="881" t="s">
        <v>59</v>
      </c>
      <c r="B7" s="371"/>
      <c r="C7" s="371"/>
      <c r="D7" s="371"/>
      <c r="E7" s="371"/>
      <c r="F7" s="371"/>
    </row>
    <row r="8" spans="1:6" ht="16.5" x14ac:dyDescent="0.25">
      <c r="A8" s="881" t="s">
        <v>123</v>
      </c>
      <c r="B8" s="372"/>
      <c r="C8" s="371"/>
      <c r="D8" s="371"/>
      <c r="E8" s="371"/>
      <c r="F8" s="371"/>
    </row>
    <row r="9" spans="1:6" ht="16.5" x14ac:dyDescent="0.2">
      <c r="A9" s="899" t="s">
        <v>158</v>
      </c>
      <c r="B9" s="1056" t="s">
        <v>3214</v>
      </c>
      <c r="C9" s="1056"/>
      <c r="D9" s="1056"/>
      <c r="E9" s="1056"/>
      <c r="F9" s="1056"/>
    </row>
    <row r="10" spans="1:6" x14ac:dyDescent="0.2">
      <c r="A10" s="414"/>
      <c r="B10" s="866"/>
      <c r="C10" s="866"/>
      <c r="D10" s="909"/>
      <c r="E10" s="909"/>
      <c r="F10" s="909"/>
    </row>
    <row r="11" spans="1:6" ht="56.1" customHeight="1" x14ac:dyDescent="0.2">
      <c r="A11" s="1025" t="s">
        <v>201</v>
      </c>
      <c r="B11" s="380" t="s">
        <v>377</v>
      </c>
      <c r="C11" s="380" t="s">
        <v>202</v>
      </c>
      <c r="D11" s="375" t="s">
        <v>203</v>
      </c>
      <c r="E11" s="1025" t="s">
        <v>204</v>
      </c>
      <c r="F11" s="380" t="s">
        <v>205</v>
      </c>
    </row>
    <row r="12" spans="1:6" x14ac:dyDescent="0.2">
      <c r="A12" s="374">
        <v>1</v>
      </c>
      <c r="B12" s="376">
        <v>2</v>
      </c>
      <c r="C12" s="373">
        <v>3</v>
      </c>
      <c r="D12" s="373">
        <v>4</v>
      </c>
      <c r="E12" s="1024">
        <v>5</v>
      </c>
      <c r="F12" s="373">
        <v>6</v>
      </c>
    </row>
    <row r="13" spans="1:6" ht="15" x14ac:dyDescent="0.2">
      <c r="A13" s="379" t="s">
        <v>161</v>
      </c>
      <c r="B13" s="866"/>
      <c r="C13" s="866"/>
      <c r="D13" s="909"/>
      <c r="E13" s="909"/>
      <c r="F13" s="909"/>
    </row>
    <row r="14" spans="1:6" x14ac:dyDescent="0.2">
      <c r="A14" s="381" t="s">
        <v>162</v>
      </c>
      <c r="B14" s="381" t="s">
        <v>162</v>
      </c>
      <c r="C14" s="381" t="s">
        <v>162</v>
      </c>
      <c r="D14" s="387">
        <f>SUM($D$16:$D1000)</f>
        <v>0</v>
      </c>
      <c r="E14" s="381" t="s">
        <v>162</v>
      </c>
      <c r="F14" s="389">
        <f>SUM($F$16:$F1000)</f>
        <v>0</v>
      </c>
    </row>
    <row r="15" spans="1:6" ht="15" x14ac:dyDescent="0.2">
      <c r="A15" s="388" t="s">
        <v>163</v>
      </c>
      <c r="B15" s="390"/>
      <c r="C15" s="390"/>
      <c r="D15" s="390"/>
      <c r="E15" s="390"/>
      <c r="F15" s="390"/>
    </row>
    <row r="16" spans="1:6" x14ac:dyDescent="0.2">
      <c r="A16" s="13"/>
      <c r="B16" s="14"/>
      <c r="C16" s="14"/>
      <c r="D16" s="14">
        <v>0</v>
      </c>
      <c r="E16" s="15">
        <v>0</v>
      </c>
      <c r="F16" s="389">
        <f>$D16*$E16</f>
        <v>0</v>
      </c>
    </row>
  </sheetData>
  <mergeCells count="1">
    <mergeCell ref="B9:F9"/>
  </mergeCells>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4">
    <tabColor rgb="FF00B0F0"/>
  </sheetPr>
  <dimension ref="A1:F16"/>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896"/>
      <c r="D4" s="896"/>
      <c r="E4" s="896"/>
      <c r="F4" s="896"/>
    </row>
    <row r="5" spans="1:6" ht="15" x14ac:dyDescent="0.2">
      <c r="A5" s="561" t="s">
        <v>154</v>
      </c>
      <c r="B5" s="1023" t="s">
        <v>125</v>
      </c>
    </row>
    <row r="6" spans="1:6" x14ac:dyDescent="0.2">
      <c r="A6" s="909"/>
      <c r="B6" s="909"/>
      <c r="C6" s="909"/>
      <c r="D6" s="909"/>
      <c r="E6" s="909"/>
      <c r="F6" s="909"/>
    </row>
    <row r="7" spans="1:6" ht="16.5" x14ac:dyDescent="0.2">
      <c r="A7" s="881" t="s">
        <v>59</v>
      </c>
      <c r="B7" s="371"/>
      <c r="C7" s="371"/>
      <c r="D7" s="371"/>
      <c r="E7" s="371"/>
      <c r="F7" s="371"/>
    </row>
    <row r="8" spans="1:6" ht="16.5" x14ac:dyDescent="0.25">
      <c r="A8" s="881" t="s">
        <v>123</v>
      </c>
      <c r="B8" s="372"/>
      <c r="C8" s="371"/>
      <c r="D8" s="371"/>
      <c r="E8" s="371"/>
      <c r="F8" s="371"/>
    </row>
    <row r="9" spans="1:6" ht="16.5" x14ac:dyDescent="0.2">
      <c r="A9" s="899" t="s">
        <v>158</v>
      </c>
      <c r="B9" s="1056" t="s">
        <v>551</v>
      </c>
      <c r="C9" s="1056"/>
      <c r="D9" s="1056"/>
      <c r="E9" s="1056"/>
      <c r="F9" s="1056"/>
    </row>
    <row r="10" spans="1:6" x14ac:dyDescent="0.2">
      <c r="A10" s="414"/>
      <c r="B10" s="866"/>
      <c r="C10" s="866"/>
      <c r="D10" s="909"/>
      <c r="E10" s="909"/>
      <c r="F10" s="909"/>
    </row>
    <row r="11" spans="1:6" ht="56.1" customHeight="1" x14ac:dyDescent="0.2">
      <c r="A11" s="1025" t="s">
        <v>201</v>
      </c>
      <c r="B11" s="380" t="s">
        <v>377</v>
      </c>
      <c r="C11" s="380" t="s">
        <v>202</v>
      </c>
      <c r="D11" s="375" t="s">
        <v>203</v>
      </c>
      <c r="E11" s="1025" t="s">
        <v>204</v>
      </c>
      <c r="F11" s="380" t="s">
        <v>205</v>
      </c>
    </row>
    <row r="12" spans="1:6" x14ac:dyDescent="0.2">
      <c r="A12" s="374">
        <v>1</v>
      </c>
      <c r="B12" s="376">
        <v>2</v>
      </c>
      <c r="C12" s="373">
        <v>3</v>
      </c>
      <c r="D12" s="373">
        <v>4</v>
      </c>
      <c r="E12" s="1024">
        <v>5</v>
      </c>
      <c r="F12" s="373">
        <v>6</v>
      </c>
    </row>
    <row r="13" spans="1:6" ht="15" x14ac:dyDescent="0.2">
      <c r="A13" s="379" t="s">
        <v>161</v>
      </c>
      <c r="B13" s="866"/>
      <c r="C13" s="866"/>
      <c r="D13" s="909"/>
      <c r="E13" s="909"/>
      <c r="F13" s="909"/>
    </row>
    <row r="14" spans="1:6" x14ac:dyDescent="0.2">
      <c r="A14" s="381" t="s">
        <v>162</v>
      </c>
      <c r="B14" s="381" t="s">
        <v>162</v>
      </c>
      <c r="C14" s="381" t="s">
        <v>162</v>
      </c>
      <c r="D14" s="387">
        <f>SUM($D$16:$D1000)</f>
        <v>0</v>
      </c>
      <c r="E14" s="381" t="s">
        <v>162</v>
      </c>
      <c r="F14" s="389">
        <f>SUM($F$16:$F1000)</f>
        <v>0</v>
      </c>
    </row>
    <row r="15" spans="1:6" ht="15" x14ac:dyDescent="0.2">
      <c r="A15" s="388" t="s">
        <v>163</v>
      </c>
      <c r="B15" s="390"/>
      <c r="C15" s="390"/>
      <c r="D15" s="390"/>
      <c r="E15" s="390"/>
      <c r="F15" s="390"/>
    </row>
    <row r="16" spans="1:6" x14ac:dyDescent="0.2">
      <c r="A16" s="13"/>
      <c r="B16" s="14"/>
      <c r="C16" s="14"/>
      <c r="D16" s="14">
        <v>0</v>
      </c>
      <c r="E16" s="15">
        <v>0</v>
      </c>
      <c r="F16" s="389">
        <f>$D16*$E16</f>
        <v>0</v>
      </c>
    </row>
  </sheetData>
  <mergeCells count="1">
    <mergeCell ref="B9:F9"/>
  </mergeCells>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5">
    <tabColor rgb="FF00B0F0"/>
  </sheetPr>
  <dimension ref="A1:F16"/>
  <sheetViews>
    <sheetView zoomScale="80" zoomScaleNormal="80" workbookViewId="0"/>
  </sheetViews>
  <sheetFormatPr baseColWidth="10" defaultColWidth="10.625" defaultRowHeight="14.25" x14ac:dyDescent="0.2"/>
  <cols>
    <col min="1" max="1" width="25" style="910" customWidth="1"/>
    <col min="2" max="6" width="18.625" style="910" customWidth="1"/>
    <col min="7" max="16384" width="10.625" style="910"/>
  </cols>
  <sheetData>
    <row r="1" spans="1:6" x14ac:dyDescent="0.2">
      <c r="A1" s="909" t="s">
        <v>150</v>
      </c>
      <c r="B1" s="909"/>
      <c r="C1" s="909"/>
      <c r="D1" s="909"/>
      <c r="E1" s="909"/>
      <c r="F1" s="909"/>
    </row>
    <row r="2" spans="1:6" ht="15" x14ac:dyDescent="0.2">
      <c r="A2" s="561" t="s">
        <v>151</v>
      </c>
      <c r="B2" s="1023">
        <f>'A1'!B2</f>
        <v>2022</v>
      </c>
      <c r="C2" s="887"/>
      <c r="D2" s="887"/>
      <c r="E2" s="887"/>
      <c r="F2" s="887"/>
    </row>
    <row r="3" spans="1:6" ht="15" x14ac:dyDescent="0.2">
      <c r="A3" s="561" t="s">
        <v>152</v>
      </c>
      <c r="B3" s="927">
        <f>'A1'!B3</f>
        <v>33596</v>
      </c>
      <c r="C3" s="887"/>
      <c r="D3" s="887"/>
      <c r="E3" s="887"/>
      <c r="F3" s="887"/>
    </row>
    <row r="4" spans="1:6" ht="15" x14ac:dyDescent="0.2">
      <c r="A4" s="561" t="s">
        <v>153</v>
      </c>
      <c r="B4" s="1023" t="str">
        <f>'A1'!B4</f>
        <v>BEZEICHNUNG IHRER KLINIK</v>
      </c>
      <c r="C4" s="896"/>
      <c r="D4" s="896"/>
      <c r="E4" s="896"/>
      <c r="F4" s="896"/>
    </row>
    <row r="5" spans="1:6" ht="15" x14ac:dyDescent="0.2">
      <c r="A5" s="561" t="s">
        <v>154</v>
      </c>
      <c r="B5" s="1023" t="s">
        <v>126</v>
      </c>
    </row>
    <row r="6" spans="1:6" x14ac:dyDescent="0.2">
      <c r="A6" s="909"/>
      <c r="B6" s="909"/>
      <c r="C6" s="909"/>
      <c r="D6" s="909"/>
      <c r="E6" s="909"/>
      <c r="F6" s="909"/>
    </row>
    <row r="7" spans="1:6" ht="16.5" x14ac:dyDescent="0.2">
      <c r="A7" s="881" t="s">
        <v>59</v>
      </c>
      <c r="B7" s="371"/>
      <c r="C7" s="371"/>
      <c r="D7" s="371"/>
      <c r="E7" s="371"/>
      <c r="F7" s="371"/>
    </row>
    <row r="8" spans="1:6" ht="16.5" x14ac:dyDescent="0.25">
      <c r="A8" s="881" t="s">
        <v>123</v>
      </c>
      <c r="B8" s="372"/>
      <c r="C8" s="371"/>
      <c r="D8" s="371"/>
      <c r="E8" s="371"/>
      <c r="F8" s="371"/>
    </row>
    <row r="9" spans="1:6" ht="16.5" x14ac:dyDescent="0.2">
      <c r="A9" s="899" t="s">
        <v>158</v>
      </c>
      <c r="B9" s="1056" t="s">
        <v>552</v>
      </c>
      <c r="C9" s="1056"/>
      <c r="D9" s="1056"/>
      <c r="E9" s="1056"/>
      <c r="F9" s="1056"/>
    </row>
    <row r="10" spans="1:6" x14ac:dyDescent="0.2">
      <c r="A10" s="414"/>
      <c r="B10" s="866"/>
      <c r="C10" s="866"/>
      <c r="D10" s="909"/>
      <c r="E10" s="909"/>
      <c r="F10" s="909"/>
    </row>
    <row r="11" spans="1:6" ht="56.1" customHeight="1" x14ac:dyDescent="0.2">
      <c r="A11" s="1025" t="s">
        <v>201</v>
      </c>
      <c r="B11" s="380" t="s">
        <v>377</v>
      </c>
      <c r="C11" s="380" t="s">
        <v>202</v>
      </c>
      <c r="D11" s="375" t="s">
        <v>203</v>
      </c>
      <c r="E11" s="1025" t="s">
        <v>204</v>
      </c>
      <c r="F11" s="380" t="s">
        <v>205</v>
      </c>
    </row>
    <row r="12" spans="1:6" x14ac:dyDescent="0.2">
      <c r="A12" s="374">
        <v>1</v>
      </c>
      <c r="B12" s="376">
        <v>2</v>
      </c>
      <c r="C12" s="373">
        <v>3</v>
      </c>
      <c r="D12" s="373">
        <v>4</v>
      </c>
      <c r="E12" s="1024">
        <v>5</v>
      </c>
      <c r="F12" s="373">
        <v>6</v>
      </c>
    </row>
    <row r="13" spans="1:6" ht="15" x14ac:dyDescent="0.2">
      <c r="A13" s="379" t="s">
        <v>161</v>
      </c>
      <c r="B13" s="866"/>
      <c r="C13" s="866"/>
      <c r="D13" s="909"/>
      <c r="E13" s="909"/>
      <c r="F13" s="909"/>
    </row>
    <row r="14" spans="1:6" x14ac:dyDescent="0.2">
      <c r="A14" s="381" t="s">
        <v>162</v>
      </c>
      <c r="B14" s="381" t="s">
        <v>162</v>
      </c>
      <c r="C14" s="381" t="s">
        <v>162</v>
      </c>
      <c r="D14" s="387">
        <f>SUM($D$16:$D1000)</f>
        <v>0</v>
      </c>
      <c r="E14" s="381" t="s">
        <v>162</v>
      </c>
      <c r="F14" s="389">
        <f>SUM($F$16:$F1000)</f>
        <v>0</v>
      </c>
    </row>
    <row r="15" spans="1:6" ht="15" x14ac:dyDescent="0.2">
      <c r="A15" s="388" t="s">
        <v>163</v>
      </c>
      <c r="B15" s="390"/>
      <c r="C15" s="390"/>
      <c r="D15" s="390"/>
      <c r="E15" s="390"/>
      <c r="F15" s="390"/>
    </row>
    <row r="16" spans="1:6" x14ac:dyDescent="0.2">
      <c r="A16" s="13"/>
      <c r="B16" s="14"/>
      <c r="C16" s="14"/>
      <c r="D16" s="14">
        <v>0</v>
      </c>
      <c r="E16" s="15">
        <v>0</v>
      </c>
      <c r="F16" s="389">
        <f>$D16*$E16</f>
        <v>0</v>
      </c>
    </row>
  </sheetData>
  <mergeCells count="1">
    <mergeCell ref="B9:F9"/>
  </mergeCells>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6">
    <tabColor rgb="FFFF0000"/>
  </sheetPr>
  <dimension ref="A1:H56"/>
  <sheetViews>
    <sheetView zoomScale="80" zoomScaleNormal="80" workbookViewId="0"/>
  </sheetViews>
  <sheetFormatPr baseColWidth="10" defaultRowHeight="14.25" x14ac:dyDescent="0.2"/>
  <cols>
    <col min="1" max="1" width="25" customWidth="1"/>
    <col min="2" max="2" width="105.625" customWidth="1"/>
    <col min="3" max="5" width="19.125" customWidth="1"/>
    <col min="6" max="6" width="4.25" customWidth="1"/>
    <col min="7" max="7" width="5.125" customWidth="1"/>
  </cols>
  <sheetData>
    <row r="1" spans="1:8" x14ac:dyDescent="0.2">
      <c r="A1" s="394" t="s">
        <v>150</v>
      </c>
      <c r="B1" s="394"/>
      <c r="C1" s="394"/>
      <c r="D1" s="394"/>
      <c r="E1" s="394"/>
      <c r="F1" s="394"/>
      <c r="G1" s="394"/>
      <c r="H1" s="394"/>
    </row>
    <row r="2" spans="1:8" ht="15" x14ac:dyDescent="0.2">
      <c r="A2" s="429" t="s">
        <v>151</v>
      </c>
      <c r="B2" s="1028">
        <f>'A1'!B2</f>
        <v>2022</v>
      </c>
      <c r="C2" s="433"/>
      <c r="D2" s="433"/>
      <c r="E2" s="433"/>
      <c r="F2" s="433"/>
      <c r="G2" s="433"/>
      <c r="H2" s="433"/>
    </row>
    <row r="3" spans="1:8" ht="15" x14ac:dyDescent="0.2">
      <c r="A3" s="429" t="s">
        <v>152</v>
      </c>
      <c r="B3" s="927">
        <f>'A1'!B3</f>
        <v>33596</v>
      </c>
      <c r="C3" s="433"/>
      <c r="D3" s="433"/>
      <c r="E3" s="433"/>
      <c r="F3" s="433"/>
      <c r="G3" s="433"/>
      <c r="H3" s="433"/>
    </row>
    <row r="4" spans="1:8" ht="15" x14ac:dyDescent="0.2">
      <c r="A4" s="429" t="s">
        <v>153</v>
      </c>
      <c r="B4" s="1028" t="str">
        <f>'A1'!B4</f>
        <v>BEZEICHNUNG IHRER KLINIK</v>
      </c>
      <c r="C4" s="436"/>
      <c r="D4" s="436"/>
      <c r="E4" s="436"/>
      <c r="F4" s="436"/>
      <c r="G4" s="436"/>
      <c r="H4" s="436"/>
    </row>
    <row r="5" spans="1:8" ht="15" x14ac:dyDescent="0.2">
      <c r="A5" s="429" t="s">
        <v>154</v>
      </c>
      <c r="B5" s="440" t="s">
        <v>127</v>
      </c>
      <c r="C5" s="393"/>
      <c r="D5" s="393"/>
      <c r="E5" s="393"/>
      <c r="F5" s="393"/>
      <c r="G5" s="393"/>
      <c r="H5" s="393"/>
    </row>
    <row r="6" spans="1:8" x14ac:dyDescent="0.2">
      <c r="A6" s="394"/>
      <c r="B6" s="394"/>
      <c r="C6" s="394"/>
      <c r="D6" s="394"/>
      <c r="E6" s="394"/>
      <c r="F6" s="394"/>
      <c r="G6" s="394"/>
      <c r="H6" s="394"/>
    </row>
    <row r="7" spans="1:8" ht="16.5" x14ac:dyDescent="0.2">
      <c r="A7" s="1055" t="s">
        <v>128</v>
      </c>
      <c r="B7" s="1055"/>
      <c r="C7" s="1055"/>
      <c r="D7" s="1055"/>
      <c r="E7" s="1055"/>
      <c r="F7" s="394"/>
      <c r="G7" s="394"/>
      <c r="H7" s="394"/>
    </row>
    <row r="8" spans="1:8" ht="16.5" x14ac:dyDescent="0.2">
      <c r="A8" s="425"/>
      <c r="B8" s="425"/>
      <c r="C8" s="425"/>
      <c r="D8" s="425"/>
      <c r="E8" s="425"/>
      <c r="F8" s="405"/>
      <c r="G8" s="405"/>
      <c r="H8" s="405"/>
    </row>
    <row r="9" spans="1:8" ht="15" thickBot="1" x14ac:dyDescent="0.25">
      <c r="A9" s="414"/>
      <c r="B9" s="395"/>
      <c r="C9" s="395"/>
      <c r="D9" s="395"/>
      <c r="E9" s="395"/>
      <c r="F9" s="395"/>
      <c r="G9" s="394"/>
      <c r="H9" s="394"/>
    </row>
    <row r="10" spans="1:8" ht="18" customHeight="1" thickBot="1" x14ac:dyDescent="0.25">
      <c r="A10" s="416" t="s">
        <v>206</v>
      </c>
      <c r="B10" s="441" t="s">
        <v>207</v>
      </c>
      <c r="C10" s="432" t="s">
        <v>208</v>
      </c>
      <c r="D10" s="417" t="s">
        <v>209</v>
      </c>
      <c r="E10" s="417" t="s">
        <v>210</v>
      </c>
      <c r="F10" s="415"/>
      <c r="G10" s="394"/>
      <c r="H10" s="394"/>
    </row>
    <row r="11" spans="1:8" ht="18" customHeight="1" x14ac:dyDescent="0.2">
      <c r="A11" s="415"/>
      <c r="B11" s="394"/>
      <c r="C11" s="394"/>
      <c r="D11" s="394"/>
      <c r="E11" s="394"/>
      <c r="F11" s="394"/>
      <c r="G11" s="394"/>
      <c r="H11" s="394"/>
    </row>
    <row r="12" spans="1:8" ht="18" customHeight="1" thickBot="1" x14ac:dyDescent="0.3">
      <c r="A12" s="394"/>
      <c r="B12" s="406" t="s">
        <v>211</v>
      </c>
      <c r="C12" s="394"/>
      <c r="D12" s="394"/>
      <c r="E12" s="394"/>
      <c r="F12" s="394"/>
      <c r="G12" s="394"/>
      <c r="H12" s="394"/>
    </row>
    <row r="13" spans="1:8" ht="18" customHeight="1" x14ac:dyDescent="0.2">
      <c r="A13" s="407">
        <v>1</v>
      </c>
      <c r="B13" s="409" t="s">
        <v>212</v>
      </c>
      <c r="C13" s="437">
        <v>0</v>
      </c>
      <c r="D13" s="437">
        <v>0</v>
      </c>
      <c r="E13" s="437">
        <v>0</v>
      </c>
      <c r="F13" s="413"/>
      <c r="G13" s="396"/>
      <c r="H13" s="396"/>
    </row>
    <row r="14" spans="1:8" ht="18" customHeight="1" thickBot="1" x14ac:dyDescent="0.25">
      <c r="A14" s="442">
        <v>2</v>
      </c>
      <c r="B14" s="443" t="s">
        <v>213</v>
      </c>
      <c r="C14" s="444">
        <v>0</v>
      </c>
      <c r="D14" s="444">
        <v>0</v>
      </c>
      <c r="E14" s="444">
        <v>0</v>
      </c>
      <c r="F14" s="413"/>
      <c r="G14" s="396"/>
      <c r="H14" s="396"/>
    </row>
    <row r="15" spans="1:8" ht="18" customHeight="1" thickBot="1" x14ac:dyDescent="0.25">
      <c r="A15" s="445">
        <v>3</v>
      </c>
      <c r="B15" s="446" t="s">
        <v>214</v>
      </c>
      <c r="C15" s="1031">
        <f>$C$13+$C$14</f>
        <v>0</v>
      </c>
      <c r="D15" s="447">
        <f>$D$13+$D$14</f>
        <v>0</v>
      </c>
      <c r="E15" s="447">
        <f>$E$13+$E$14</f>
        <v>0</v>
      </c>
      <c r="F15" s="413"/>
      <c r="G15" s="396"/>
      <c r="H15" s="396"/>
    </row>
    <row r="16" spans="1:8" ht="18" customHeight="1" x14ac:dyDescent="0.2">
      <c r="A16" s="394"/>
      <c r="B16" s="394"/>
      <c r="C16" s="434"/>
      <c r="D16" s="434"/>
      <c r="E16" s="434"/>
      <c r="F16" s="394"/>
      <c r="G16" s="394"/>
      <c r="H16" s="394"/>
    </row>
    <row r="17" spans="1:8" ht="18" customHeight="1" thickBot="1" x14ac:dyDescent="0.3">
      <c r="A17" s="394"/>
      <c r="B17" s="406" t="s">
        <v>378</v>
      </c>
      <c r="C17" s="434"/>
      <c r="D17" s="434"/>
      <c r="E17" s="434"/>
      <c r="F17" s="394"/>
      <c r="G17" s="394"/>
      <c r="H17" s="394"/>
    </row>
    <row r="18" spans="1:8" ht="18" customHeight="1" x14ac:dyDescent="0.2">
      <c r="A18" s="407">
        <v>4</v>
      </c>
      <c r="B18" s="410" t="s">
        <v>215</v>
      </c>
      <c r="C18" s="437">
        <v>0</v>
      </c>
      <c r="D18" s="437">
        <v>0</v>
      </c>
      <c r="E18" s="437">
        <v>0</v>
      </c>
      <c r="F18" s="430"/>
      <c r="G18" s="1068" t="s">
        <v>216</v>
      </c>
      <c r="H18" s="396"/>
    </row>
    <row r="19" spans="1:8" ht="18" customHeight="1" x14ac:dyDescent="0.2">
      <c r="A19" s="408">
        <v>5</v>
      </c>
      <c r="B19" s="399" t="s">
        <v>217</v>
      </c>
      <c r="C19" s="438">
        <v>0</v>
      </c>
      <c r="D19" s="438">
        <v>0</v>
      </c>
      <c r="E19" s="438">
        <v>0</v>
      </c>
      <c r="F19" s="430"/>
      <c r="G19" s="1069"/>
      <c r="H19" s="396"/>
    </row>
    <row r="20" spans="1:8" ht="18" customHeight="1" x14ac:dyDescent="0.2">
      <c r="A20" s="408">
        <v>6</v>
      </c>
      <c r="B20" s="911" t="s">
        <v>379</v>
      </c>
      <c r="C20" s="438">
        <v>0</v>
      </c>
      <c r="D20" s="438">
        <v>0</v>
      </c>
      <c r="E20" s="438">
        <v>0</v>
      </c>
      <c r="F20" s="430"/>
      <c r="G20" s="1069"/>
      <c r="H20" s="396"/>
    </row>
    <row r="21" spans="1:8" ht="18" customHeight="1" x14ac:dyDescent="0.2">
      <c r="A21" s="408">
        <v>7</v>
      </c>
      <c r="B21" s="399" t="s">
        <v>218</v>
      </c>
      <c r="C21" s="438">
        <v>0</v>
      </c>
      <c r="D21" s="438">
        <v>0</v>
      </c>
      <c r="E21" s="438">
        <v>0</v>
      </c>
      <c r="F21" s="430"/>
      <c r="G21" s="1069"/>
      <c r="H21" s="396"/>
    </row>
    <row r="22" spans="1:8" ht="18" customHeight="1" x14ac:dyDescent="0.2">
      <c r="A22" s="408">
        <v>8</v>
      </c>
      <c r="B22" s="399" t="s">
        <v>219</v>
      </c>
      <c r="C22" s="438">
        <v>0</v>
      </c>
      <c r="D22" s="438">
        <v>0</v>
      </c>
      <c r="E22" s="438">
        <v>0</v>
      </c>
      <c r="F22" s="430"/>
      <c r="G22" s="1069"/>
      <c r="H22" s="396"/>
    </row>
    <row r="23" spans="1:8" ht="18" customHeight="1" x14ac:dyDescent="0.2">
      <c r="A23" s="408">
        <v>9</v>
      </c>
      <c r="B23" s="399" t="s">
        <v>220</v>
      </c>
      <c r="C23" s="438">
        <v>0</v>
      </c>
      <c r="D23" s="438">
        <v>0</v>
      </c>
      <c r="E23" s="438">
        <v>0</v>
      </c>
      <c r="F23" s="430"/>
      <c r="G23" s="1069"/>
      <c r="H23" s="396"/>
    </row>
    <row r="24" spans="1:8" ht="18" customHeight="1" x14ac:dyDescent="0.2">
      <c r="A24" s="408">
        <v>10</v>
      </c>
      <c r="B24" s="400" t="s">
        <v>221</v>
      </c>
      <c r="C24" s="438">
        <v>0</v>
      </c>
      <c r="D24" s="438">
        <v>0</v>
      </c>
      <c r="E24" s="438">
        <v>0</v>
      </c>
      <c r="F24" s="430"/>
      <c r="G24" s="1069"/>
      <c r="H24" s="396"/>
    </row>
    <row r="25" spans="1:8" ht="18" customHeight="1" x14ac:dyDescent="0.2">
      <c r="A25" s="408">
        <v>11</v>
      </c>
      <c r="B25" s="912" t="s">
        <v>380</v>
      </c>
      <c r="C25" s="438">
        <v>0</v>
      </c>
      <c r="D25" s="438">
        <v>0</v>
      </c>
      <c r="E25" s="438">
        <v>0</v>
      </c>
      <c r="F25" s="430"/>
      <c r="G25" s="1069"/>
      <c r="H25" s="396"/>
    </row>
    <row r="26" spans="1:8" ht="18" customHeight="1" x14ac:dyDescent="0.2">
      <c r="A26" s="408">
        <v>12</v>
      </c>
      <c r="B26" s="400" t="s">
        <v>222</v>
      </c>
      <c r="C26" s="438">
        <v>0</v>
      </c>
      <c r="D26" s="438">
        <v>0</v>
      </c>
      <c r="E26" s="438">
        <v>0</v>
      </c>
      <c r="F26" s="430"/>
      <c r="G26" s="1069"/>
      <c r="H26" s="396"/>
    </row>
    <row r="27" spans="1:8" ht="18" customHeight="1" x14ac:dyDescent="0.2">
      <c r="A27" s="408">
        <v>13</v>
      </c>
      <c r="B27" s="418" t="s">
        <v>223</v>
      </c>
      <c r="C27" s="438">
        <v>0</v>
      </c>
      <c r="D27" s="438">
        <v>0</v>
      </c>
      <c r="E27" s="438">
        <v>0</v>
      </c>
      <c r="F27" s="430"/>
      <c r="G27" s="1069"/>
      <c r="H27" s="396"/>
    </row>
    <row r="28" spans="1:8" ht="18" customHeight="1" x14ac:dyDescent="0.2">
      <c r="A28" s="442">
        <v>14</v>
      </c>
      <c r="B28" s="914" t="s">
        <v>381</v>
      </c>
      <c r="C28" s="438">
        <v>0</v>
      </c>
      <c r="D28" s="438">
        <v>0</v>
      </c>
      <c r="E28" s="438">
        <v>0</v>
      </c>
      <c r="F28" s="430"/>
      <c r="G28" s="1069"/>
      <c r="H28" s="396"/>
    </row>
    <row r="29" spans="1:8" ht="18" customHeight="1" thickBot="1" x14ac:dyDescent="0.25">
      <c r="A29" s="445">
        <v>15</v>
      </c>
      <c r="B29" s="449" t="s">
        <v>224</v>
      </c>
      <c r="C29" s="447">
        <f>SUM($C$18:$C$28)+$C$15</f>
        <v>0</v>
      </c>
      <c r="D29" s="447">
        <f>SUM($D$18:$D$28)+$D$15</f>
        <v>0</v>
      </c>
      <c r="E29" s="447">
        <f>SUM($E$18:$E$28)+$E$15</f>
        <v>0</v>
      </c>
      <c r="F29" s="430"/>
      <c r="G29" s="1069"/>
      <c r="H29" s="396"/>
    </row>
    <row r="30" spans="1:8" ht="18" customHeight="1" x14ac:dyDescent="0.2">
      <c r="A30" s="394"/>
      <c r="B30" s="394"/>
      <c r="C30" s="434"/>
      <c r="D30" s="434"/>
      <c r="E30" s="434"/>
      <c r="F30" s="394"/>
      <c r="G30" s="1069"/>
      <c r="H30" s="394"/>
    </row>
    <row r="31" spans="1:8" ht="18" customHeight="1" thickBot="1" x14ac:dyDescent="0.3">
      <c r="A31" s="394"/>
      <c r="B31" s="406" t="s">
        <v>225</v>
      </c>
      <c r="C31" s="434"/>
      <c r="D31" s="434"/>
      <c r="E31" s="434"/>
      <c r="F31" s="394"/>
      <c r="G31" s="1069"/>
      <c r="H31" s="394"/>
    </row>
    <row r="32" spans="1:8" ht="18" customHeight="1" x14ac:dyDescent="0.2">
      <c r="A32" s="407">
        <v>16</v>
      </c>
      <c r="B32" s="419" t="s">
        <v>226</v>
      </c>
      <c r="C32" s="439">
        <f>$C$15</f>
        <v>0</v>
      </c>
      <c r="D32" s="439">
        <f>$D$15</f>
        <v>0</v>
      </c>
      <c r="E32" s="439">
        <f>$E$15</f>
        <v>0</v>
      </c>
      <c r="F32" s="430"/>
      <c r="G32" s="1069"/>
      <c r="H32" s="394"/>
    </row>
    <row r="33" spans="1:8" ht="18" customHeight="1" x14ac:dyDescent="0.2">
      <c r="A33" s="408">
        <v>17</v>
      </c>
      <c r="B33" s="420" t="s">
        <v>227</v>
      </c>
      <c r="C33" s="438">
        <v>0</v>
      </c>
      <c r="D33" s="438">
        <v>0</v>
      </c>
      <c r="E33" s="438">
        <v>0</v>
      </c>
      <c r="F33" s="430"/>
      <c r="G33" s="1069"/>
      <c r="H33" s="394"/>
    </row>
    <row r="34" spans="1:8" ht="18" customHeight="1" x14ac:dyDescent="0.2">
      <c r="A34" s="408">
        <v>18</v>
      </c>
      <c r="B34" s="421" t="s">
        <v>228</v>
      </c>
      <c r="C34" s="438">
        <v>0</v>
      </c>
      <c r="D34" s="438">
        <v>0</v>
      </c>
      <c r="E34" s="438">
        <v>0</v>
      </c>
      <c r="F34" s="430"/>
      <c r="G34" s="1069"/>
      <c r="H34" s="394"/>
    </row>
    <row r="35" spans="1:8" ht="45" x14ac:dyDescent="0.2">
      <c r="A35" s="422">
        <v>19</v>
      </c>
      <c r="B35" s="423" t="s">
        <v>229</v>
      </c>
      <c r="C35" s="438">
        <v>0</v>
      </c>
      <c r="D35" s="438">
        <v>0</v>
      </c>
      <c r="E35" s="438">
        <v>0</v>
      </c>
      <c r="F35" s="431"/>
      <c r="G35" s="1069"/>
      <c r="H35" s="394"/>
    </row>
    <row r="36" spans="1:8" ht="18" customHeight="1" x14ac:dyDescent="0.2">
      <c r="A36" s="408">
        <v>20</v>
      </c>
      <c r="B36" s="424" t="s">
        <v>230</v>
      </c>
      <c r="C36" s="438">
        <v>0</v>
      </c>
      <c r="D36" s="438">
        <v>0</v>
      </c>
      <c r="E36" s="438">
        <v>0</v>
      </c>
      <c r="F36" s="431"/>
      <c r="G36" s="1069"/>
      <c r="H36" s="394"/>
    </row>
    <row r="37" spans="1:8" ht="18" customHeight="1" x14ac:dyDescent="0.2">
      <c r="A37" s="408">
        <v>21</v>
      </c>
      <c r="B37" s="424" t="s">
        <v>231</v>
      </c>
      <c r="C37" s="438">
        <v>0</v>
      </c>
      <c r="D37" s="438">
        <v>0</v>
      </c>
      <c r="E37" s="438">
        <v>0</v>
      </c>
      <c r="F37" s="431"/>
      <c r="G37" s="1069"/>
      <c r="H37" s="394"/>
    </row>
    <row r="38" spans="1:8" ht="18" customHeight="1" x14ac:dyDescent="0.2">
      <c r="A38" s="442">
        <v>22</v>
      </c>
      <c r="B38" s="450" t="s">
        <v>232</v>
      </c>
      <c r="C38" s="438">
        <v>0</v>
      </c>
      <c r="D38" s="438">
        <v>0</v>
      </c>
      <c r="E38" s="438">
        <v>0</v>
      </c>
      <c r="F38" s="431"/>
      <c r="G38" s="1069"/>
      <c r="H38" s="394"/>
    </row>
    <row r="39" spans="1:8" ht="18" customHeight="1" thickBot="1" x14ac:dyDescent="0.25">
      <c r="A39" s="451">
        <v>23</v>
      </c>
      <c r="B39" s="452" t="s">
        <v>233</v>
      </c>
      <c r="C39" s="447">
        <f>IF($C$34&lt;&gt;0,$C$34,SUM($C$35:$C$38))+$C$32+$C$33</f>
        <v>0</v>
      </c>
      <c r="D39" s="447">
        <f>IF($D$34&lt;&gt;0,$D$34,SUM($D$35:$D$38))+$D$32+$D$33</f>
        <v>0</v>
      </c>
      <c r="E39" s="447">
        <f>IF($E$34&lt;&gt;0,$E$34,SUM($E$35:$E$38))+$E$32+$E$33</f>
        <v>0</v>
      </c>
      <c r="F39" s="430"/>
      <c r="G39" s="1070"/>
      <c r="H39" s="394"/>
    </row>
    <row r="40" spans="1:8" ht="18" customHeight="1" x14ac:dyDescent="0.2">
      <c r="A40" s="402"/>
      <c r="B40" s="403"/>
      <c r="C40" s="435"/>
      <c r="D40" s="435"/>
      <c r="E40" s="435"/>
      <c r="F40" s="404"/>
      <c r="G40" s="405"/>
      <c r="H40" s="405"/>
    </row>
    <row r="41" spans="1:8" ht="18" customHeight="1" thickBot="1" x14ac:dyDescent="0.3">
      <c r="A41" s="402"/>
      <c r="B41" s="406" t="s">
        <v>234</v>
      </c>
      <c r="C41" s="435"/>
      <c r="D41" s="435"/>
      <c r="E41" s="435"/>
      <c r="F41" s="404"/>
      <c r="G41" s="405"/>
      <c r="H41" s="405"/>
    </row>
    <row r="42" spans="1:8" ht="18" customHeight="1" x14ac:dyDescent="0.2">
      <c r="A42" s="407">
        <v>24</v>
      </c>
      <c r="B42" s="426" t="s">
        <v>235</v>
      </c>
      <c r="C42" s="439">
        <f>MIN($C$29,$C$39)</f>
        <v>0</v>
      </c>
      <c r="D42" s="1032">
        <f>MIN($D$29,$D$39)</f>
        <v>0</v>
      </c>
      <c r="E42" s="1032">
        <f>MIN($E$29,$E$39)</f>
        <v>0</v>
      </c>
      <c r="F42" s="413"/>
      <c r="G42" s="396"/>
      <c r="H42" s="396"/>
    </row>
    <row r="43" spans="1:8" ht="18" customHeight="1" x14ac:dyDescent="0.2">
      <c r="A43" s="442">
        <v>25</v>
      </c>
      <c r="B43" s="448" t="s">
        <v>236</v>
      </c>
      <c r="C43" s="444">
        <v>0</v>
      </c>
      <c r="D43" s="444">
        <v>0</v>
      </c>
      <c r="E43" s="444">
        <v>0</v>
      </c>
      <c r="F43" s="413"/>
      <c r="G43" s="396"/>
      <c r="H43" s="396"/>
    </row>
    <row r="44" spans="1:8" ht="18" customHeight="1" x14ac:dyDescent="0.2">
      <c r="A44" s="411">
        <v>26</v>
      </c>
      <c r="B44" s="453" t="s">
        <v>237</v>
      </c>
      <c r="C44" s="454">
        <f>$C$42+$C$43</f>
        <v>0</v>
      </c>
      <c r="D44" s="454">
        <f>$D$42+$D$43</f>
        <v>0</v>
      </c>
      <c r="E44" s="454">
        <f>$E$42+$E$43</f>
        <v>0</v>
      </c>
      <c r="F44" s="413"/>
      <c r="G44" s="396"/>
      <c r="H44" s="396"/>
    </row>
    <row r="45" spans="1:8" ht="18" customHeight="1" x14ac:dyDescent="0.2">
      <c r="A45" s="412">
        <v>27</v>
      </c>
      <c r="B45" s="455" t="s">
        <v>238</v>
      </c>
      <c r="C45" s="456">
        <v>0</v>
      </c>
      <c r="D45" s="456">
        <v>0</v>
      </c>
      <c r="E45" s="456">
        <v>0</v>
      </c>
      <c r="F45" s="413"/>
      <c r="G45" s="396"/>
      <c r="H45" s="396"/>
    </row>
    <row r="46" spans="1:8" ht="18" customHeight="1" x14ac:dyDescent="0.2">
      <c r="A46" s="442">
        <v>28</v>
      </c>
      <c r="B46" s="457" t="s">
        <v>239</v>
      </c>
      <c r="C46" s="444">
        <v>0</v>
      </c>
      <c r="D46" s="444">
        <v>0</v>
      </c>
      <c r="E46" s="444">
        <v>0</v>
      </c>
      <c r="F46" s="413"/>
      <c r="G46" s="396"/>
      <c r="H46" s="396"/>
    </row>
    <row r="47" spans="1:8" ht="18" customHeight="1" thickBot="1" x14ac:dyDescent="0.25">
      <c r="A47" s="445">
        <v>29</v>
      </c>
      <c r="B47" s="458" t="s">
        <v>240</v>
      </c>
      <c r="C47" s="447">
        <f>$C$44-$C$45-$C$46</f>
        <v>0</v>
      </c>
      <c r="D47" s="447">
        <f>$D$44-$D$45-$D$46</f>
        <v>0</v>
      </c>
      <c r="E47" s="447">
        <f>$E$44-$E$45-$E$46</f>
        <v>0</v>
      </c>
      <c r="F47" s="413"/>
      <c r="G47" s="396"/>
      <c r="H47" s="396"/>
    </row>
    <row r="48" spans="1:8" ht="18" customHeight="1" x14ac:dyDescent="0.2">
      <c r="A48" s="394"/>
      <c r="B48" s="394"/>
      <c r="C48" s="434"/>
      <c r="D48" s="434"/>
      <c r="E48" s="434"/>
      <c r="F48" s="394"/>
      <c r="G48" s="394"/>
      <c r="H48" s="394"/>
    </row>
    <row r="49" spans="1:8" ht="18" customHeight="1" thickBot="1" x14ac:dyDescent="0.3">
      <c r="A49" s="394"/>
      <c r="B49" s="406" t="s">
        <v>241</v>
      </c>
      <c r="C49" s="434"/>
      <c r="D49" s="434"/>
      <c r="E49" s="434"/>
      <c r="F49" s="394"/>
      <c r="G49" s="394"/>
      <c r="H49" s="394"/>
    </row>
    <row r="50" spans="1:8" ht="18" customHeight="1" x14ac:dyDescent="0.2">
      <c r="A50" s="407">
        <v>30</v>
      </c>
      <c r="B50" s="427" t="s">
        <v>242</v>
      </c>
      <c r="C50" s="439">
        <f>$C$47</f>
        <v>0</v>
      </c>
      <c r="D50" s="1032">
        <f>$D$47</f>
        <v>0</v>
      </c>
      <c r="E50" s="1032">
        <f>$E$47</f>
        <v>0</v>
      </c>
      <c r="F50" s="413"/>
      <c r="G50" s="396"/>
      <c r="H50" s="396"/>
    </row>
    <row r="51" spans="1:8" ht="18" customHeight="1" x14ac:dyDescent="0.2">
      <c r="A51" s="408">
        <v>31</v>
      </c>
      <c r="B51" s="398" t="s">
        <v>243</v>
      </c>
      <c r="C51" s="444">
        <v>0</v>
      </c>
      <c r="D51" s="444">
        <v>0</v>
      </c>
      <c r="E51" s="444">
        <v>0</v>
      </c>
      <c r="F51" s="413"/>
      <c r="G51" s="396"/>
      <c r="H51" s="396"/>
    </row>
    <row r="52" spans="1:8" ht="18" customHeight="1" x14ac:dyDescent="0.2">
      <c r="A52" s="411">
        <v>32</v>
      </c>
      <c r="B52" s="428" t="s">
        <v>244</v>
      </c>
      <c r="C52" s="454">
        <f>$C$50-$C$51</f>
        <v>0</v>
      </c>
      <c r="D52" s="454">
        <f>$D$50-$D$51</f>
        <v>0</v>
      </c>
      <c r="E52" s="454">
        <f>$E$50-$E$51</f>
        <v>0</v>
      </c>
      <c r="F52" s="413"/>
      <c r="G52" s="396"/>
      <c r="H52" s="396"/>
    </row>
    <row r="53" spans="1:8" ht="18" customHeight="1" x14ac:dyDescent="0.2">
      <c r="A53" s="411">
        <v>33</v>
      </c>
      <c r="B53" s="401" t="s">
        <v>245</v>
      </c>
      <c r="C53" s="459">
        <v>0</v>
      </c>
      <c r="D53" s="459">
        <v>0</v>
      </c>
      <c r="E53" s="459">
        <v>0</v>
      </c>
      <c r="F53" s="413"/>
      <c r="G53" s="396"/>
      <c r="H53" s="396"/>
    </row>
    <row r="54" spans="1:8" ht="18" customHeight="1" x14ac:dyDescent="0.2">
      <c r="A54" s="411">
        <v>34</v>
      </c>
      <c r="B54" s="462" t="s">
        <v>246</v>
      </c>
      <c r="C54" s="460">
        <f>IF($C$53=0,0,$C$52/$C$53)</f>
        <v>0</v>
      </c>
      <c r="D54" s="460">
        <f>IF($D$53=0,0,$D$52/$D$53)</f>
        <v>0</v>
      </c>
      <c r="E54" s="460">
        <f>IF($E$53=0,0,$E$52/$E$53)</f>
        <v>0</v>
      </c>
      <c r="F54" s="413"/>
      <c r="G54" s="396"/>
      <c r="H54" s="396"/>
    </row>
    <row r="55" spans="1:8" ht="18" customHeight="1" thickBot="1" x14ac:dyDescent="0.25">
      <c r="A55" s="445">
        <v>35</v>
      </c>
      <c r="B55" s="463" t="s">
        <v>247</v>
      </c>
      <c r="C55" s="461">
        <v>0</v>
      </c>
      <c r="D55" s="461">
        <v>0</v>
      </c>
      <c r="E55" s="461">
        <v>0</v>
      </c>
      <c r="F55" s="413"/>
      <c r="G55" s="396"/>
      <c r="H55" s="396"/>
    </row>
    <row r="56" spans="1:8" x14ac:dyDescent="0.2">
      <c r="A56" s="394"/>
      <c r="B56" s="397"/>
      <c r="C56" s="394"/>
      <c r="D56" s="394"/>
      <c r="E56" s="394"/>
      <c r="F56" s="394"/>
      <c r="G56" s="394"/>
      <c r="H56" s="394"/>
    </row>
  </sheetData>
  <mergeCells count="2">
    <mergeCell ref="G18:G39"/>
    <mergeCell ref="A7:E7"/>
  </mergeCells>
  <pageMargins left="0.7" right="0.7" top="0.78740157499999996" bottom="0.78740157499999996"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7">
    <tabColor rgb="FF00B0F0"/>
  </sheetPr>
  <dimension ref="A1:H33"/>
  <sheetViews>
    <sheetView zoomScale="80" zoomScaleNormal="80" workbookViewId="0"/>
  </sheetViews>
  <sheetFormatPr baseColWidth="10" defaultRowHeight="14.25" x14ac:dyDescent="0.2"/>
  <cols>
    <col min="1" max="1" width="25" customWidth="1"/>
    <col min="2" max="2" width="72.625" bestFit="1" customWidth="1"/>
    <col min="3" max="4" width="19.125" customWidth="1"/>
    <col min="5" max="5" width="18.625" bestFit="1" customWidth="1"/>
    <col min="6" max="7" width="19.125" customWidth="1"/>
  </cols>
  <sheetData>
    <row r="1" spans="1:8" x14ac:dyDescent="0.2">
      <c r="A1" s="465" t="s">
        <v>150</v>
      </c>
      <c r="B1" s="465"/>
      <c r="C1" s="465"/>
      <c r="D1" s="465"/>
      <c r="E1" s="465"/>
      <c r="F1" s="465"/>
      <c r="G1" s="465"/>
      <c r="H1" s="465"/>
    </row>
    <row r="2" spans="1:8" ht="15" x14ac:dyDescent="0.2">
      <c r="A2" s="476" t="s">
        <v>151</v>
      </c>
      <c r="B2" s="1030">
        <f>'A1'!B2</f>
        <v>2022</v>
      </c>
      <c r="C2" s="478"/>
      <c r="D2" s="478"/>
      <c r="E2" s="478"/>
      <c r="F2" s="478"/>
      <c r="G2" s="478"/>
      <c r="H2" s="465"/>
    </row>
    <row r="3" spans="1:8" ht="15" x14ac:dyDescent="0.2">
      <c r="A3" s="476" t="s">
        <v>152</v>
      </c>
      <c r="B3" s="927">
        <f>'A1'!B3</f>
        <v>33596</v>
      </c>
      <c r="C3" s="478"/>
      <c r="D3" s="478"/>
      <c r="E3" s="478"/>
      <c r="F3" s="478"/>
      <c r="G3" s="478"/>
      <c r="H3" s="465"/>
    </row>
    <row r="4" spans="1:8" ht="15" x14ac:dyDescent="0.2">
      <c r="A4" s="476" t="s">
        <v>153</v>
      </c>
      <c r="B4" s="1030" t="str">
        <f>'A1'!B4</f>
        <v>BEZEICHNUNG IHRER KLINIK</v>
      </c>
      <c r="C4" s="479"/>
      <c r="D4" s="479"/>
      <c r="E4" s="479"/>
      <c r="F4" s="479"/>
      <c r="G4" s="479"/>
      <c r="H4" s="465"/>
    </row>
    <row r="5" spans="1:8" ht="15" x14ac:dyDescent="0.2">
      <c r="A5" s="476" t="s">
        <v>154</v>
      </c>
      <c r="B5" s="480" t="s">
        <v>129</v>
      </c>
      <c r="C5" s="464"/>
      <c r="D5" s="464"/>
      <c r="E5" s="464"/>
      <c r="F5" s="464"/>
      <c r="G5" s="464"/>
      <c r="H5" s="465"/>
    </row>
    <row r="6" spans="1:8" x14ac:dyDescent="0.2">
      <c r="A6" s="465"/>
      <c r="B6" s="465"/>
      <c r="C6" s="465"/>
      <c r="D6" s="465"/>
      <c r="E6" s="465"/>
      <c r="F6" s="465"/>
      <c r="G6" s="465"/>
      <c r="H6" s="465"/>
    </row>
    <row r="7" spans="1:8" ht="16.5" x14ac:dyDescent="0.2">
      <c r="A7" s="483" t="s">
        <v>130</v>
      </c>
      <c r="B7" s="484"/>
      <c r="C7" s="484"/>
      <c r="D7" s="484"/>
      <c r="E7" s="484"/>
      <c r="F7" s="484"/>
      <c r="G7" s="484"/>
      <c r="H7" s="465"/>
    </row>
    <row r="8" spans="1:8" ht="16.5" x14ac:dyDescent="0.2">
      <c r="A8" s="485"/>
      <c r="B8" s="485"/>
      <c r="C8" s="485"/>
      <c r="D8" s="485"/>
      <c r="E8" s="485"/>
      <c r="F8" s="485"/>
      <c r="G8" s="485"/>
      <c r="H8" s="468"/>
    </row>
    <row r="9" spans="1:8" ht="17.25" thickBot="1" x14ac:dyDescent="0.25">
      <c r="A9" s="470"/>
      <c r="B9" s="470"/>
      <c r="C9" s="470"/>
      <c r="D9" s="470"/>
      <c r="E9" s="470"/>
      <c r="F9" s="470"/>
      <c r="G9" s="470"/>
      <c r="H9" s="466"/>
    </row>
    <row r="10" spans="1:8" ht="15" thickBot="1" x14ac:dyDescent="0.25">
      <c r="A10" s="472" t="s">
        <v>206</v>
      </c>
      <c r="B10" s="486" t="s">
        <v>248</v>
      </c>
      <c r="C10" s="477" t="s">
        <v>3366</v>
      </c>
      <c r="D10" s="473" t="s">
        <v>3367</v>
      </c>
      <c r="E10" s="473" t="s">
        <v>208</v>
      </c>
      <c r="F10" s="473" t="s">
        <v>209</v>
      </c>
      <c r="G10" s="473" t="s">
        <v>210</v>
      </c>
      <c r="H10" s="465"/>
    </row>
    <row r="11" spans="1:8" ht="15" thickBot="1" x14ac:dyDescent="0.25">
      <c r="A11" s="467"/>
      <c r="B11" s="467"/>
      <c r="C11" s="467"/>
      <c r="D11" s="467"/>
      <c r="E11" s="467"/>
      <c r="F11" s="467"/>
      <c r="G11" s="467"/>
      <c r="H11" s="466"/>
    </row>
    <row r="12" spans="1:8" ht="15" x14ac:dyDescent="0.2">
      <c r="A12" s="471">
        <v>1</v>
      </c>
      <c r="B12" s="487" t="s">
        <v>251</v>
      </c>
      <c r="C12" s="491">
        <v>0</v>
      </c>
      <c r="D12" s="481">
        <v>0</v>
      </c>
      <c r="E12" s="481">
        <v>0</v>
      </c>
      <c r="F12" s="481">
        <v>0</v>
      </c>
      <c r="G12" s="481">
        <v>0</v>
      </c>
      <c r="H12" s="468"/>
    </row>
    <row r="13" spans="1:8" ht="15" x14ac:dyDescent="0.2">
      <c r="A13" s="474">
        <v>2</v>
      </c>
      <c r="B13" s="488" t="s">
        <v>252</v>
      </c>
      <c r="C13" s="490">
        <v>0</v>
      </c>
      <c r="D13" s="482">
        <v>0</v>
      </c>
      <c r="E13" s="482">
        <v>0</v>
      </c>
      <c r="F13" s="482">
        <v>0</v>
      </c>
      <c r="G13" s="482">
        <v>0</v>
      </c>
      <c r="H13" s="468"/>
    </row>
    <row r="14" spans="1:8" ht="15" x14ac:dyDescent="0.2">
      <c r="A14" s="474">
        <v>3</v>
      </c>
      <c r="B14" s="488" t="s">
        <v>253</v>
      </c>
      <c r="C14" s="490">
        <v>0</v>
      </c>
      <c r="D14" s="482">
        <v>0</v>
      </c>
      <c r="E14" s="482">
        <v>0</v>
      </c>
      <c r="F14" s="482">
        <v>0</v>
      </c>
      <c r="G14" s="482">
        <v>0</v>
      </c>
      <c r="H14" s="468"/>
    </row>
    <row r="15" spans="1:8" ht="15" x14ac:dyDescent="0.2">
      <c r="A15" s="492">
        <v>4</v>
      </c>
      <c r="B15" s="493" t="s">
        <v>254</v>
      </c>
      <c r="C15" s="494">
        <v>0</v>
      </c>
      <c r="D15" s="495">
        <v>0</v>
      </c>
      <c r="E15" s="495">
        <v>0</v>
      </c>
      <c r="F15" s="495">
        <v>0</v>
      </c>
      <c r="G15" s="495">
        <v>0</v>
      </c>
      <c r="H15" s="468"/>
    </row>
    <row r="16" spans="1:8" ht="17.25" x14ac:dyDescent="0.2">
      <c r="A16" s="496">
        <v>5</v>
      </c>
      <c r="B16" s="497" t="s">
        <v>255</v>
      </c>
      <c r="C16" s="1034">
        <v>0</v>
      </c>
      <c r="D16" s="1035">
        <v>0</v>
      </c>
      <c r="E16" s="1035">
        <v>0</v>
      </c>
      <c r="F16" s="1035">
        <v>0</v>
      </c>
      <c r="G16" s="1035">
        <v>0</v>
      </c>
      <c r="H16" s="468"/>
    </row>
    <row r="17" spans="1:8" ht="15" x14ac:dyDescent="0.2">
      <c r="A17" s="474">
        <v>6</v>
      </c>
      <c r="B17" s="488" t="s">
        <v>256</v>
      </c>
      <c r="C17" s="1036">
        <v>0</v>
      </c>
      <c r="D17" s="1037">
        <v>0</v>
      </c>
      <c r="E17" s="1037">
        <v>0</v>
      </c>
      <c r="F17" s="1037">
        <v>0</v>
      </c>
      <c r="G17" s="1037">
        <v>0</v>
      </c>
      <c r="H17" s="468"/>
    </row>
    <row r="18" spans="1:8" ht="15" x14ac:dyDescent="0.2">
      <c r="A18" s="474">
        <v>7</v>
      </c>
      <c r="B18" s="488" t="s">
        <v>257</v>
      </c>
      <c r="C18" s="1036">
        <v>0</v>
      </c>
      <c r="D18" s="1037">
        <v>0</v>
      </c>
      <c r="E18" s="1037">
        <v>0</v>
      </c>
      <c r="F18" s="1037">
        <v>0</v>
      </c>
      <c r="G18" s="1037">
        <v>0</v>
      </c>
      <c r="H18" s="468"/>
    </row>
    <row r="19" spans="1:8" ht="15" x14ac:dyDescent="0.2">
      <c r="A19" s="492">
        <v>8</v>
      </c>
      <c r="B19" s="493" t="s">
        <v>258</v>
      </c>
      <c r="C19" s="1038">
        <v>0</v>
      </c>
      <c r="D19" s="1039">
        <v>0</v>
      </c>
      <c r="E19" s="1039">
        <v>0</v>
      </c>
      <c r="F19" s="1039">
        <v>0</v>
      </c>
      <c r="G19" s="1039">
        <v>0</v>
      </c>
      <c r="H19" s="468"/>
    </row>
    <row r="20" spans="1:8" ht="15" x14ac:dyDescent="0.2">
      <c r="A20" s="496">
        <v>9</v>
      </c>
      <c r="B20" s="497" t="s">
        <v>259</v>
      </c>
      <c r="C20" s="1048">
        <f>$C$21+$C$23+$C$24</f>
        <v>0</v>
      </c>
      <c r="D20" s="1048">
        <f>$D$21+$D$23+$D$24</f>
        <v>0</v>
      </c>
      <c r="E20" s="1048">
        <f>$E$21+$E$23+$E$24</f>
        <v>0</v>
      </c>
      <c r="F20" s="1048">
        <f>$F$21+$F$23+$F$24</f>
        <v>0</v>
      </c>
      <c r="G20" s="1048">
        <f>$G$21+$G$23+$G$24</f>
        <v>0</v>
      </c>
      <c r="H20" s="468"/>
    </row>
    <row r="21" spans="1:8" ht="16.5" x14ac:dyDescent="0.2">
      <c r="A21" s="474">
        <v>10</v>
      </c>
      <c r="B21" s="488" t="s">
        <v>260</v>
      </c>
      <c r="C21" s="490">
        <v>0</v>
      </c>
      <c r="D21" s="482">
        <v>0</v>
      </c>
      <c r="E21" s="482">
        <v>0</v>
      </c>
      <c r="F21" s="482">
        <v>0</v>
      </c>
      <c r="G21" s="482">
        <v>0</v>
      </c>
      <c r="H21" s="468"/>
    </row>
    <row r="22" spans="1:8" ht="16.5" x14ac:dyDescent="0.2">
      <c r="A22" s="474">
        <v>11</v>
      </c>
      <c r="B22" s="488" t="s">
        <v>261</v>
      </c>
      <c r="C22" s="490">
        <v>0</v>
      </c>
      <c r="D22" s="482">
        <v>0</v>
      </c>
      <c r="E22" s="482">
        <v>0</v>
      </c>
      <c r="F22" s="482">
        <v>0</v>
      </c>
      <c r="G22" s="482">
        <v>0</v>
      </c>
      <c r="H22" s="468"/>
    </row>
    <row r="23" spans="1:8" ht="15" x14ac:dyDescent="0.2">
      <c r="A23" s="474">
        <v>12</v>
      </c>
      <c r="B23" s="488" t="s">
        <v>254</v>
      </c>
      <c r="C23" s="490">
        <v>0</v>
      </c>
      <c r="D23" s="482">
        <v>0</v>
      </c>
      <c r="E23" s="482">
        <v>0</v>
      </c>
      <c r="F23" s="482">
        <v>0</v>
      </c>
      <c r="G23" s="482">
        <v>0</v>
      </c>
      <c r="H23" s="468"/>
    </row>
    <row r="24" spans="1:8" ht="15" x14ac:dyDescent="0.2">
      <c r="A24" s="492">
        <v>13</v>
      </c>
      <c r="B24" s="493" t="s">
        <v>262</v>
      </c>
      <c r="C24" s="494">
        <v>0</v>
      </c>
      <c r="D24" s="495">
        <v>0</v>
      </c>
      <c r="E24" s="495">
        <v>0</v>
      </c>
      <c r="F24" s="495">
        <v>0</v>
      </c>
      <c r="G24" s="495">
        <v>0</v>
      </c>
      <c r="H24" s="468"/>
    </row>
    <row r="25" spans="1:8" ht="15" x14ac:dyDescent="0.2">
      <c r="A25" s="496">
        <v>14</v>
      </c>
      <c r="B25" s="497" t="s">
        <v>263</v>
      </c>
      <c r="C25" s="498">
        <v>0</v>
      </c>
      <c r="D25" s="499">
        <v>0</v>
      </c>
      <c r="E25" s="499">
        <v>0</v>
      </c>
      <c r="F25" s="499">
        <v>0</v>
      </c>
      <c r="G25" s="499">
        <v>0</v>
      </c>
      <c r="H25" s="468"/>
    </row>
    <row r="26" spans="1:8" ht="15" x14ac:dyDescent="0.2">
      <c r="A26" s="474">
        <v>15</v>
      </c>
      <c r="B26" s="488" t="s">
        <v>252</v>
      </c>
      <c r="C26" s="490">
        <v>0</v>
      </c>
      <c r="D26" s="482">
        <v>0</v>
      </c>
      <c r="E26" s="482">
        <v>0</v>
      </c>
      <c r="F26" s="482">
        <v>0</v>
      </c>
      <c r="G26" s="482">
        <v>0</v>
      </c>
      <c r="H26" s="468"/>
    </row>
    <row r="27" spans="1:8" ht="15" x14ac:dyDescent="0.2">
      <c r="A27" s="474">
        <v>16</v>
      </c>
      <c r="B27" s="488" t="s">
        <v>254</v>
      </c>
      <c r="C27" s="490">
        <v>0</v>
      </c>
      <c r="D27" s="482">
        <v>0</v>
      </c>
      <c r="E27" s="482">
        <v>0</v>
      </c>
      <c r="F27" s="482">
        <v>0</v>
      </c>
      <c r="G27" s="482">
        <v>0</v>
      </c>
      <c r="H27" s="468"/>
    </row>
    <row r="28" spans="1:8" ht="15" x14ac:dyDescent="0.2">
      <c r="A28" s="492">
        <v>17</v>
      </c>
      <c r="B28" s="493" t="s">
        <v>262</v>
      </c>
      <c r="C28" s="494">
        <v>0</v>
      </c>
      <c r="D28" s="495">
        <v>0</v>
      </c>
      <c r="E28" s="495">
        <v>0</v>
      </c>
      <c r="F28" s="495">
        <v>0</v>
      </c>
      <c r="G28" s="495">
        <v>0</v>
      </c>
      <c r="H28" s="468"/>
    </row>
    <row r="29" spans="1:8" ht="17.25" x14ac:dyDescent="0.2">
      <c r="A29" s="496">
        <v>18</v>
      </c>
      <c r="B29" s="497" t="s">
        <v>264</v>
      </c>
      <c r="C29" s="1048" t="str">
        <f>IF($C$25&lt;&gt;0,($C$20-$C$22)/$C$25,"keine Fallzahl")</f>
        <v>keine Fallzahl</v>
      </c>
      <c r="D29" s="1048" t="str">
        <f>IF($D$25&lt;&gt;0,($D$20-$D$22)/$D$25,"keine Fallzahl")</f>
        <v>keine Fallzahl</v>
      </c>
      <c r="E29" s="1048" t="str">
        <f>IF($E$25&lt;&gt;0,($E$20-$E$22)/$E$25,"keine Fallzahl")</f>
        <v>keine Fallzahl</v>
      </c>
      <c r="F29" s="1048" t="str">
        <f>IF($F$25&lt;&gt;0,($F$20-$F$22)/$F$25,"keine Fallzahl")</f>
        <v>keine Fallzahl</v>
      </c>
      <c r="G29" s="1048" t="str">
        <f>IF($G$25&lt;&gt;0,($G$20-$G$22)/$G$25,"keine Fallzahl")</f>
        <v>keine Fallzahl</v>
      </c>
      <c r="H29" s="468"/>
    </row>
    <row r="30" spans="1:8" ht="15" x14ac:dyDescent="0.2">
      <c r="A30" s="474">
        <v>19</v>
      </c>
      <c r="B30" s="488" t="s">
        <v>256</v>
      </c>
      <c r="C30" s="1049" t="str">
        <f>IF($C$26&lt;&gt;0,($C$21-$C$22)/$C$26,"keine Fallzahl")</f>
        <v>keine Fallzahl</v>
      </c>
      <c r="D30" s="1049" t="str">
        <f>IF($D$26&lt;&gt;0,($D$21-$D$22)/$D$26,"keine Fallzahl")</f>
        <v>keine Fallzahl</v>
      </c>
      <c r="E30" s="1049" t="str">
        <f>IF($E$26&lt;&gt;0,($E$21-$E$22)/$E$26,"keine Fallzahl")</f>
        <v>keine Fallzahl</v>
      </c>
      <c r="F30" s="1049" t="str">
        <f>IF($F$26&lt;&gt;0,($F$21-$F$22)/$F$26,"keine Fallzahl")</f>
        <v>keine Fallzahl</v>
      </c>
      <c r="G30" s="1049" t="str">
        <f>IF($G$26&lt;&gt;0,($G$21-$G$22)/$G$26,"keine Fallzahl")</f>
        <v>keine Fallzahl</v>
      </c>
      <c r="H30" s="468"/>
    </row>
    <row r="31" spans="1:8" ht="15" x14ac:dyDescent="0.2">
      <c r="A31" s="474">
        <v>20</v>
      </c>
      <c r="B31" s="488" t="s">
        <v>258</v>
      </c>
      <c r="C31" s="1049" t="str">
        <f>IF($C$27&lt;&gt;0,$C$23/$C$27,"keine Fallzahl")</f>
        <v>keine Fallzahl</v>
      </c>
      <c r="D31" s="1049" t="str">
        <f>IF($D$27&lt;&gt;0,$D$23/$D$27,"keine Fallzahl")</f>
        <v>keine Fallzahl</v>
      </c>
      <c r="E31" s="1049" t="str">
        <f>IF($E$27&lt;&gt;0,$E$23/$E$27,"keine Fallzahl")</f>
        <v>keine Fallzahl</v>
      </c>
      <c r="F31" s="1049" t="str">
        <f>IF($F$27&lt;&gt;0,$F$23/$F$27,"keine Fallzahl")</f>
        <v>keine Fallzahl</v>
      </c>
      <c r="G31" s="1049" t="str">
        <f>IF($G$27&lt;&gt;0,$G$23/$G$27,"keine Fallzahl")</f>
        <v>keine Fallzahl</v>
      </c>
      <c r="H31" s="468"/>
    </row>
    <row r="32" spans="1:8" ht="15.75" thickBot="1" x14ac:dyDescent="0.25">
      <c r="A32" s="475">
        <v>21</v>
      </c>
      <c r="B32" s="489" t="s">
        <v>265</v>
      </c>
      <c r="C32" s="1050" t="str">
        <f>IF($C$28&lt;&gt;0,$C$24/$C$28,"keine Fallzahl")</f>
        <v>keine Fallzahl</v>
      </c>
      <c r="D32" s="1050" t="str">
        <f>IF($D$28&lt;&gt;0,$D$24/$D$28,"keine Fallzahl")</f>
        <v>keine Fallzahl</v>
      </c>
      <c r="E32" s="1050" t="str">
        <f>IF($E$28&lt;&gt;0,$E$24/$E$28,"keine Fallzahl")</f>
        <v>keine Fallzahl</v>
      </c>
      <c r="F32" s="1050" t="str">
        <f>IF($F$28&lt;&gt;0,$F$24/$F$28,"keine Fallzahl")</f>
        <v>keine Fallzahl</v>
      </c>
      <c r="G32" s="1050" t="str">
        <f>IF($G$28&lt;&gt;0,$G$24/$G$28,"keine Fallzahl")</f>
        <v>keine Fallzahl</v>
      </c>
      <c r="H32" s="468"/>
    </row>
    <row r="33" spans="1:8" x14ac:dyDescent="0.2">
      <c r="A33" s="466"/>
      <c r="B33" s="469"/>
      <c r="C33" s="469"/>
      <c r="D33" s="469"/>
      <c r="E33" s="469"/>
      <c r="F33" s="469"/>
      <c r="G33" s="469"/>
      <c r="H33" s="466"/>
    </row>
  </sheetData>
  <pageMargins left="0.7" right="0.7" top="0.78740157499999996" bottom="0.78740157499999996" header="0.3" footer="0.3"/>
  <pageSetup paperSize="9" orientation="portrait" r:id="rId1"/>
  <ignoredErrors>
    <ignoredError sqref="C20:G20 C29:G32" unlockedFormula="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8">
    <tabColor rgb="FFFFFF00"/>
  </sheetPr>
  <dimension ref="A1:H26"/>
  <sheetViews>
    <sheetView zoomScale="80" zoomScaleNormal="80" workbookViewId="0"/>
  </sheetViews>
  <sheetFormatPr baseColWidth="10" defaultRowHeight="14.25" x14ac:dyDescent="0.2"/>
  <cols>
    <col min="1" max="1" width="25" customWidth="1"/>
    <col min="2" max="2" width="69.625" customWidth="1"/>
    <col min="3" max="7" width="19.125" customWidth="1"/>
  </cols>
  <sheetData>
    <row r="1" spans="1:8" x14ac:dyDescent="0.2">
      <c r="A1" s="501" t="s">
        <v>150</v>
      </c>
      <c r="B1" s="501"/>
      <c r="C1" s="501"/>
      <c r="D1" s="501"/>
      <c r="E1" s="501"/>
      <c r="F1" s="501"/>
      <c r="G1" s="501"/>
      <c r="H1" s="501"/>
    </row>
    <row r="2" spans="1:8" ht="20.100000000000001" customHeight="1" x14ac:dyDescent="0.2">
      <c r="A2" s="517" t="s">
        <v>151</v>
      </c>
      <c r="B2" s="523"/>
      <c r="C2" s="519"/>
      <c r="D2" s="519"/>
      <c r="E2" s="519"/>
      <c r="F2" s="519"/>
      <c r="G2" s="519"/>
      <c r="H2" s="501"/>
    </row>
    <row r="3" spans="1:8" ht="20.100000000000001" customHeight="1" x14ac:dyDescent="0.2">
      <c r="A3" s="517" t="s">
        <v>152</v>
      </c>
      <c r="B3" s="523"/>
      <c r="C3" s="519"/>
      <c r="D3" s="519"/>
      <c r="E3" s="519"/>
      <c r="F3" s="519"/>
      <c r="G3" s="519"/>
      <c r="H3" s="501"/>
    </row>
    <row r="4" spans="1:8" ht="20.100000000000001" customHeight="1" x14ac:dyDescent="0.2">
      <c r="A4" s="517" t="s">
        <v>153</v>
      </c>
      <c r="B4" s="525"/>
      <c r="C4" s="520"/>
      <c r="D4" s="520"/>
      <c r="E4" s="520"/>
      <c r="F4" s="520"/>
      <c r="G4" s="520"/>
      <c r="H4" s="501"/>
    </row>
    <row r="5" spans="1:8" ht="20.100000000000001" customHeight="1" x14ac:dyDescent="0.2">
      <c r="A5" s="517" t="s">
        <v>266</v>
      </c>
      <c r="B5" s="523" t="s">
        <v>382</v>
      </c>
      <c r="C5" s="500"/>
      <c r="D5" s="500"/>
      <c r="E5" s="500"/>
      <c r="F5" s="500"/>
      <c r="G5" s="500"/>
      <c r="H5" s="501"/>
    </row>
    <row r="6" spans="1:8" ht="15" x14ac:dyDescent="0.2">
      <c r="A6" s="501"/>
      <c r="B6" s="507"/>
      <c r="C6" s="501"/>
      <c r="D6" s="501"/>
      <c r="E6" s="501"/>
      <c r="F6" s="501"/>
      <c r="G6" s="501"/>
      <c r="H6" s="501"/>
    </row>
    <row r="7" spans="1:8" ht="16.5" x14ac:dyDescent="0.2">
      <c r="A7" s="1071" t="s">
        <v>132</v>
      </c>
      <c r="B7" s="1071"/>
      <c r="C7" s="526"/>
      <c r="D7" s="526"/>
      <c r="E7" s="526"/>
      <c r="F7" s="526"/>
      <c r="G7" s="526"/>
      <c r="H7" s="501"/>
    </row>
    <row r="8" spans="1:8" ht="16.5" x14ac:dyDescent="0.2">
      <c r="A8" s="527" t="s">
        <v>267</v>
      </c>
      <c r="B8" s="528"/>
      <c r="C8" s="515"/>
      <c r="D8" s="515"/>
      <c r="E8" s="515"/>
      <c r="F8" s="515"/>
      <c r="G8" s="515"/>
      <c r="H8" s="514"/>
    </row>
    <row r="9" spans="1:8" ht="16.5" x14ac:dyDescent="0.2">
      <c r="A9" s="508"/>
      <c r="B9" s="508"/>
      <c r="C9" s="508"/>
      <c r="D9" s="508"/>
      <c r="E9" s="508"/>
      <c r="F9" s="508"/>
      <c r="G9" s="508"/>
      <c r="H9" s="509"/>
    </row>
    <row r="10" spans="1:8" ht="17.25" thickBot="1" x14ac:dyDescent="0.25">
      <c r="A10" s="506"/>
      <c r="B10" s="506"/>
      <c r="C10" s="506"/>
      <c r="D10" s="506"/>
      <c r="E10" s="506"/>
      <c r="F10" s="506"/>
      <c r="G10" s="506"/>
      <c r="H10" s="502"/>
    </row>
    <row r="11" spans="1:8" ht="15" thickBot="1" x14ac:dyDescent="0.25">
      <c r="A11" s="512" t="s">
        <v>206</v>
      </c>
      <c r="B11" s="531" t="s">
        <v>248</v>
      </c>
      <c r="C11" s="518" t="s">
        <v>249</v>
      </c>
      <c r="D11" s="513" t="s">
        <v>250</v>
      </c>
      <c r="E11" s="513" t="s">
        <v>208</v>
      </c>
      <c r="F11" s="513" t="s">
        <v>209</v>
      </c>
      <c r="G11" s="513" t="s">
        <v>210</v>
      </c>
      <c r="H11" s="501"/>
    </row>
    <row r="12" spans="1:8" ht="15" thickBot="1" x14ac:dyDescent="0.25">
      <c r="A12" s="503"/>
      <c r="B12" s="503"/>
      <c r="C12" s="503"/>
      <c r="D12" s="503"/>
      <c r="E12" s="503"/>
      <c r="F12" s="503"/>
      <c r="G12" s="503"/>
      <c r="H12" s="502"/>
    </row>
    <row r="13" spans="1:8" ht="15" x14ac:dyDescent="0.2">
      <c r="A13" s="510">
        <v>1</v>
      </c>
      <c r="B13" s="532" t="s">
        <v>251</v>
      </c>
      <c r="C13" s="535"/>
      <c r="D13" s="521"/>
      <c r="E13" s="521"/>
      <c r="F13" s="521"/>
      <c r="G13" s="521"/>
      <c r="H13" s="504"/>
    </row>
    <row r="14" spans="1:8" ht="15" x14ac:dyDescent="0.2">
      <c r="A14" s="516">
        <v>2</v>
      </c>
      <c r="B14" s="533" t="s">
        <v>252</v>
      </c>
      <c r="C14" s="536"/>
      <c r="D14" s="524"/>
      <c r="E14" s="524"/>
      <c r="F14" s="524"/>
      <c r="G14" s="524"/>
      <c r="H14" s="504"/>
    </row>
    <row r="15" spans="1:8" ht="15" x14ac:dyDescent="0.2">
      <c r="A15" s="516">
        <v>3</v>
      </c>
      <c r="B15" s="533" t="s">
        <v>253</v>
      </c>
      <c r="C15" s="537"/>
      <c r="D15" s="522"/>
      <c r="E15" s="522"/>
      <c r="F15" s="522"/>
      <c r="G15" s="522"/>
      <c r="H15" s="504"/>
    </row>
    <row r="16" spans="1:8" ht="15" x14ac:dyDescent="0.2">
      <c r="A16" s="541">
        <v>4</v>
      </c>
      <c r="B16" s="539" t="s">
        <v>254</v>
      </c>
      <c r="C16" s="542"/>
      <c r="D16" s="543"/>
      <c r="E16" s="543"/>
      <c r="F16" s="543"/>
      <c r="G16" s="543"/>
      <c r="H16" s="504"/>
    </row>
    <row r="17" spans="1:8" ht="17.25" x14ac:dyDescent="0.2">
      <c r="A17" s="544">
        <v>5</v>
      </c>
      <c r="B17" s="540" t="s">
        <v>255</v>
      </c>
      <c r="C17" s="545"/>
      <c r="D17" s="546"/>
      <c r="E17" s="546"/>
      <c r="F17" s="546"/>
      <c r="G17" s="546"/>
      <c r="H17" s="504"/>
    </row>
    <row r="18" spans="1:8" ht="15" x14ac:dyDescent="0.2">
      <c r="A18" s="516">
        <v>6</v>
      </c>
      <c r="B18" s="533" t="s">
        <v>256</v>
      </c>
      <c r="C18" s="537"/>
      <c r="D18" s="522"/>
      <c r="E18" s="522"/>
      <c r="F18" s="522"/>
      <c r="G18" s="522"/>
      <c r="H18" s="504"/>
    </row>
    <row r="19" spans="1:8" ht="15" x14ac:dyDescent="0.2">
      <c r="A19" s="516">
        <v>7</v>
      </c>
      <c r="B19" s="533" t="s">
        <v>257</v>
      </c>
      <c r="C19" s="537"/>
      <c r="D19" s="522"/>
      <c r="E19" s="522"/>
      <c r="F19" s="522"/>
      <c r="G19" s="522"/>
      <c r="H19" s="504"/>
    </row>
    <row r="20" spans="1:8" ht="15" x14ac:dyDescent="0.2">
      <c r="A20" s="541">
        <v>8</v>
      </c>
      <c r="B20" s="539" t="s">
        <v>258</v>
      </c>
      <c r="C20" s="547"/>
      <c r="D20" s="548"/>
      <c r="E20" s="548"/>
      <c r="F20" s="548"/>
      <c r="G20" s="548"/>
      <c r="H20" s="504"/>
    </row>
    <row r="21" spans="1:8" ht="15" x14ac:dyDescent="0.2">
      <c r="A21" s="544">
        <v>9</v>
      </c>
      <c r="B21" s="540" t="s">
        <v>259</v>
      </c>
      <c r="C21" s="545"/>
      <c r="D21" s="546"/>
      <c r="E21" s="546"/>
      <c r="F21" s="546"/>
      <c r="G21" s="546"/>
      <c r="H21" s="504"/>
    </row>
    <row r="22" spans="1:8" ht="16.5" x14ac:dyDescent="0.2">
      <c r="A22" s="511">
        <v>10</v>
      </c>
      <c r="B22" s="533" t="s">
        <v>260</v>
      </c>
      <c r="C22" s="537"/>
      <c r="D22" s="522"/>
      <c r="E22" s="522"/>
      <c r="F22" s="522"/>
      <c r="G22" s="522"/>
      <c r="H22" s="504"/>
    </row>
    <row r="23" spans="1:8" ht="16.5" x14ac:dyDescent="0.2">
      <c r="A23" s="511">
        <v>11</v>
      </c>
      <c r="B23" s="533" t="s">
        <v>261</v>
      </c>
      <c r="C23" s="537"/>
      <c r="D23" s="522"/>
      <c r="E23" s="522"/>
      <c r="F23" s="522"/>
      <c r="G23" s="522"/>
      <c r="H23" s="504"/>
    </row>
    <row r="24" spans="1:8" ht="15" x14ac:dyDescent="0.2">
      <c r="A24" s="511">
        <v>12</v>
      </c>
      <c r="B24" s="533" t="s">
        <v>254</v>
      </c>
      <c r="C24" s="537"/>
      <c r="D24" s="522"/>
      <c r="E24" s="522"/>
      <c r="F24" s="522"/>
      <c r="G24" s="522"/>
      <c r="H24" s="504"/>
    </row>
    <row r="25" spans="1:8" ht="15.75" thickBot="1" x14ac:dyDescent="0.25">
      <c r="A25" s="529">
        <v>13</v>
      </c>
      <c r="B25" s="534" t="s">
        <v>262</v>
      </c>
      <c r="C25" s="538"/>
      <c r="D25" s="530"/>
      <c r="E25" s="530"/>
      <c r="F25" s="530"/>
      <c r="G25" s="530"/>
      <c r="H25" s="504"/>
    </row>
    <row r="26" spans="1:8" x14ac:dyDescent="0.2">
      <c r="A26" s="502"/>
      <c r="B26" s="505"/>
      <c r="C26" s="505"/>
      <c r="D26" s="505"/>
      <c r="E26" s="505"/>
      <c r="F26" s="505"/>
      <c r="G26" s="505"/>
      <c r="H26" s="502"/>
    </row>
  </sheetData>
  <mergeCells count="1">
    <mergeCell ref="A7:B7"/>
  </mergeCells>
  <pageMargins left="0.7" right="0.7" top="0.78740157499999996" bottom="0.78740157499999996"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9">
    <tabColor rgb="FF00B0F0"/>
  </sheetPr>
  <dimension ref="A1:H26"/>
  <sheetViews>
    <sheetView zoomScale="80" zoomScaleNormal="80" workbookViewId="0"/>
  </sheetViews>
  <sheetFormatPr baseColWidth="10" defaultColWidth="10.625" defaultRowHeight="14.25" x14ac:dyDescent="0.2"/>
  <cols>
    <col min="1" max="1" width="25" style="910" customWidth="1"/>
    <col min="2" max="2" width="72.625" style="910" bestFit="1" customWidth="1"/>
    <col min="3" max="7" width="19.125" style="910" customWidth="1"/>
    <col min="8" max="16384" width="10.625" style="910"/>
  </cols>
  <sheetData>
    <row r="1" spans="1:8" x14ac:dyDescent="0.2">
      <c r="A1" s="909" t="s">
        <v>150</v>
      </c>
      <c r="B1" s="909"/>
      <c r="C1" s="909"/>
      <c r="D1" s="909"/>
      <c r="E1" s="909"/>
      <c r="F1" s="909"/>
      <c r="G1" s="909"/>
      <c r="H1" s="909"/>
    </row>
    <row r="2" spans="1:8" ht="20.100000000000001" customHeight="1" x14ac:dyDescent="0.2">
      <c r="A2" s="561" t="s">
        <v>151</v>
      </c>
      <c r="B2" s="1030">
        <f>'A1'!B2</f>
        <v>2022</v>
      </c>
      <c r="C2" s="887"/>
      <c r="D2" s="887"/>
      <c r="E2" s="887"/>
      <c r="F2" s="887"/>
      <c r="G2" s="887"/>
      <c r="H2" s="909"/>
    </row>
    <row r="3" spans="1:8" ht="20.100000000000001" customHeight="1" x14ac:dyDescent="0.2">
      <c r="A3" s="561" t="s">
        <v>152</v>
      </c>
      <c r="B3" s="927">
        <f>'A1'!B3</f>
        <v>33596</v>
      </c>
      <c r="C3" s="887"/>
      <c r="D3" s="887"/>
      <c r="E3" s="887"/>
      <c r="F3" s="887"/>
      <c r="G3" s="887"/>
      <c r="H3" s="909"/>
    </row>
    <row r="4" spans="1:8" ht="20.100000000000001" customHeight="1" x14ac:dyDescent="0.2">
      <c r="A4" s="561" t="s">
        <v>153</v>
      </c>
      <c r="B4" s="1030" t="str">
        <f>'A1'!B4</f>
        <v>BEZEICHNUNG IHRER KLINIK</v>
      </c>
      <c r="C4" s="888"/>
      <c r="D4" s="888"/>
      <c r="E4" s="888"/>
      <c r="F4" s="888"/>
      <c r="G4" s="888"/>
      <c r="H4" s="909"/>
    </row>
    <row r="5" spans="1:8" ht="20.100000000000001" customHeight="1" x14ac:dyDescent="0.2">
      <c r="A5" s="561" t="s">
        <v>266</v>
      </c>
      <c r="B5" s="1030" t="s">
        <v>131</v>
      </c>
      <c r="H5" s="909"/>
    </row>
    <row r="6" spans="1:8" ht="15" x14ac:dyDescent="0.2">
      <c r="A6" s="909"/>
      <c r="B6" s="869"/>
      <c r="C6" s="909"/>
      <c r="D6" s="909"/>
      <c r="E6" s="909"/>
      <c r="F6" s="909"/>
      <c r="G6" s="909"/>
      <c r="H6" s="909"/>
    </row>
    <row r="7" spans="1:8" ht="16.5" x14ac:dyDescent="0.2">
      <c r="A7" s="1071" t="s">
        <v>132</v>
      </c>
      <c r="B7" s="1071"/>
      <c r="C7" s="580"/>
      <c r="D7" s="580"/>
      <c r="E7" s="580"/>
      <c r="F7" s="580"/>
      <c r="G7" s="580"/>
      <c r="H7" s="909"/>
    </row>
    <row r="8" spans="1:8" ht="16.5" x14ac:dyDescent="0.2">
      <c r="A8" s="899" t="s">
        <v>267</v>
      </c>
      <c r="B8" s="900" t="s">
        <v>3368</v>
      </c>
      <c r="C8" s="913"/>
      <c r="D8" s="913"/>
      <c r="E8" s="913"/>
      <c r="F8" s="913"/>
      <c r="G8" s="913"/>
      <c r="H8" s="741"/>
    </row>
    <row r="9" spans="1:8" ht="16.5" x14ac:dyDescent="0.2">
      <c r="A9" s="870"/>
      <c r="B9" s="870"/>
      <c r="C9" s="870"/>
      <c r="D9" s="870"/>
      <c r="E9" s="870"/>
      <c r="F9" s="870"/>
      <c r="G9" s="870"/>
      <c r="H9" s="871"/>
    </row>
    <row r="10" spans="1:8" ht="17.25" thickBot="1" x14ac:dyDescent="0.25">
      <c r="A10" s="868"/>
      <c r="B10" s="868"/>
      <c r="C10" s="868"/>
      <c r="D10" s="868"/>
      <c r="E10" s="868"/>
      <c r="F10" s="868"/>
      <c r="G10" s="868"/>
      <c r="H10" s="867"/>
    </row>
    <row r="11" spans="1:8" ht="15" thickBot="1" x14ac:dyDescent="0.25">
      <c r="A11" s="512" t="s">
        <v>206</v>
      </c>
      <c r="B11" s="531" t="s">
        <v>248</v>
      </c>
      <c r="C11" s="518" t="s">
        <v>3366</v>
      </c>
      <c r="D11" s="513" t="s">
        <v>3369</v>
      </c>
      <c r="E11" s="513" t="s">
        <v>208</v>
      </c>
      <c r="F11" s="513" t="s">
        <v>209</v>
      </c>
      <c r="G11" s="513" t="s">
        <v>210</v>
      </c>
      <c r="H11" s="909"/>
    </row>
    <row r="12" spans="1:8" ht="15" thickBot="1" x14ac:dyDescent="0.25">
      <c r="A12" s="503"/>
      <c r="B12" s="503"/>
      <c r="C12" s="503"/>
      <c r="D12" s="503"/>
      <c r="E12" s="503"/>
      <c r="F12" s="503"/>
      <c r="G12" s="503"/>
      <c r="H12" s="867"/>
    </row>
    <row r="13" spans="1:8" ht="15" x14ac:dyDescent="0.2">
      <c r="A13" s="510">
        <v>1</v>
      </c>
      <c r="B13" s="532" t="s">
        <v>251</v>
      </c>
      <c r="C13" s="535">
        <v>0</v>
      </c>
      <c r="D13" s="521">
        <v>0</v>
      </c>
      <c r="E13" s="521">
        <v>0</v>
      </c>
      <c r="F13" s="521">
        <v>0</v>
      </c>
      <c r="G13" s="521">
        <v>0</v>
      </c>
      <c r="H13" s="504"/>
    </row>
    <row r="14" spans="1:8" ht="15" x14ac:dyDescent="0.2">
      <c r="A14" s="516">
        <v>2</v>
      </c>
      <c r="B14" s="533" t="s">
        <v>252</v>
      </c>
      <c r="C14" s="536">
        <v>0</v>
      </c>
      <c r="D14" s="524">
        <v>0</v>
      </c>
      <c r="E14" s="524">
        <v>0</v>
      </c>
      <c r="F14" s="524">
        <v>0</v>
      </c>
      <c r="G14" s="524">
        <v>0</v>
      </c>
      <c r="H14" s="504"/>
    </row>
    <row r="15" spans="1:8" ht="15" x14ac:dyDescent="0.2">
      <c r="A15" s="516">
        <v>3</v>
      </c>
      <c r="B15" s="533" t="s">
        <v>253</v>
      </c>
      <c r="C15" s="537">
        <v>0</v>
      </c>
      <c r="D15" s="522">
        <v>0</v>
      </c>
      <c r="E15" s="522">
        <v>0</v>
      </c>
      <c r="F15" s="522">
        <v>0</v>
      </c>
      <c r="G15" s="522">
        <v>0</v>
      </c>
      <c r="H15" s="504"/>
    </row>
    <row r="16" spans="1:8" ht="15" x14ac:dyDescent="0.2">
      <c r="A16" s="541">
        <v>4</v>
      </c>
      <c r="B16" s="539" t="s">
        <v>254</v>
      </c>
      <c r="C16" s="542">
        <v>0</v>
      </c>
      <c r="D16" s="543">
        <v>0</v>
      </c>
      <c r="E16" s="543">
        <v>0</v>
      </c>
      <c r="F16" s="543">
        <v>0</v>
      </c>
      <c r="G16" s="543">
        <v>0</v>
      </c>
      <c r="H16" s="504"/>
    </row>
    <row r="17" spans="1:8" ht="17.25" x14ac:dyDescent="0.2">
      <c r="A17" s="544">
        <v>5</v>
      </c>
      <c r="B17" s="540" t="s">
        <v>255</v>
      </c>
      <c r="C17" s="1040">
        <v>0</v>
      </c>
      <c r="D17" s="1041">
        <v>0</v>
      </c>
      <c r="E17" s="1041">
        <v>0</v>
      </c>
      <c r="F17" s="1041">
        <v>0</v>
      </c>
      <c r="G17" s="1041">
        <v>0</v>
      </c>
      <c r="H17" s="504"/>
    </row>
    <row r="18" spans="1:8" ht="15" x14ac:dyDescent="0.2">
      <c r="A18" s="516">
        <v>6</v>
      </c>
      <c r="B18" s="533" t="s">
        <v>256</v>
      </c>
      <c r="C18" s="1042">
        <v>0</v>
      </c>
      <c r="D18" s="1043">
        <v>0</v>
      </c>
      <c r="E18" s="1043">
        <v>0</v>
      </c>
      <c r="F18" s="1043">
        <v>0</v>
      </c>
      <c r="G18" s="1043">
        <v>0</v>
      </c>
      <c r="H18" s="504"/>
    </row>
    <row r="19" spans="1:8" ht="15" x14ac:dyDescent="0.2">
      <c r="A19" s="516">
        <v>7</v>
      </c>
      <c r="B19" s="533" t="s">
        <v>257</v>
      </c>
      <c r="C19" s="1042">
        <v>0</v>
      </c>
      <c r="D19" s="1043">
        <v>0</v>
      </c>
      <c r="E19" s="1043">
        <v>0</v>
      </c>
      <c r="F19" s="1043">
        <v>0</v>
      </c>
      <c r="G19" s="1043">
        <v>0</v>
      </c>
      <c r="H19" s="504"/>
    </row>
    <row r="20" spans="1:8" ht="15" x14ac:dyDescent="0.2">
      <c r="A20" s="541">
        <v>8</v>
      </c>
      <c r="B20" s="539" t="s">
        <v>258</v>
      </c>
      <c r="C20" s="547">
        <v>0</v>
      </c>
      <c r="D20" s="548">
        <v>0</v>
      </c>
      <c r="E20" s="548">
        <v>0</v>
      </c>
      <c r="F20" s="548">
        <v>0</v>
      </c>
      <c r="G20" s="548">
        <v>0</v>
      </c>
      <c r="H20" s="504"/>
    </row>
    <row r="21" spans="1:8" ht="15" x14ac:dyDescent="0.2">
      <c r="A21" s="544">
        <v>9</v>
      </c>
      <c r="B21" s="540" t="s">
        <v>259</v>
      </c>
      <c r="C21" s="545">
        <f>$C$22+$C$24+$C$25</f>
        <v>0</v>
      </c>
      <c r="D21" s="545">
        <f>$D$22+$D$24+$D$25</f>
        <v>0</v>
      </c>
      <c r="E21" s="545">
        <f>$E$22+$E$24+$E$25</f>
        <v>0</v>
      </c>
      <c r="F21" s="545">
        <f>$F$22+$F$24+$F$25</f>
        <v>0</v>
      </c>
      <c r="G21" s="545">
        <f>$G$22+$G$24+$G$25</f>
        <v>0</v>
      </c>
      <c r="H21" s="504"/>
    </row>
    <row r="22" spans="1:8" ht="16.5" x14ac:dyDescent="0.2">
      <c r="A22" s="511">
        <v>10</v>
      </c>
      <c r="B22" s="533" t="s">
        <v>260</v>
      </c>
      <c r="C22" s="537">
        <v>0</v>
      </c>
      <c r="D22" s="522">
        <v>0</v>
      </c>
      <c r="E22" s="522">
        <v>0</v>
      </c>
      <c r="F22" s="522">
        <v>0</v>
      </c>
      <c r="G22" s="522">
        <v>0</v>
      </c>
      <c r="H22" s="504"/>
    </row>
    <row r="23" spans="1:8" ht="16.5" x14ac:dyDescent="0.2">
      <c r="A23" s="511">
        <v>11</v>
      </c>
      <c r="B23" s="533" t="s">
        <v>261</v>
      </c>
      <c r="C23" s="537">
        <v>0</v>
      </c>
      <c r="D23" s="522">
        <v>0</v>
      </c>
      <c r="E23" s="522">
        <v>0</v>
      </c>
      <c r="F23" s="522">
        <v>0</v>
      </c>
      <c r="G23" s="522">
        <v>0</v>
      </c>
      <c r="H23" s="504"/>
    </row>
    <row r="24" spans="1:8" ht="15" x14ac:dyDescent="0.2">
      <c r="A24" s="511">
        <v>12</v>
      </c>
      <c r="B24" s="533" t="s">
        <v>254</v>
      </c>
      <c r="C24" s="537">
        <v>0</v>
      </c>
      <c r="D24" s="522">
        <v>0</v>
      </c>
      <c r="E24" s="522">
        <v>0</v>
      </c>
      <c r="F24" s="522">
        <v>0</v>
      </c>
      <c r="G24" s="522">
        <v>0</v>
      </c>
      <c r="H24" s="504"/>
    </row>
    <row r="25" spans="1:8" ht="15.75" thickBot="1" x14ac:dyDescent="0.25">
      <c r="A25" s="529">
        <v>13</v>
      </c>
      <c r="B25" s="534" t="s">
        <v>262</v>
      </c>
      <c r="C25" s="538">
        <v>0</v>
      </c>
      <c r="D25" s="530">
        <v>0</v>
      </c>
      <c r="E25" s="530">
        <v>0</v>
      </c>
      <c r="F25" s="530">
        <v>0</v>
      </c>
      <c r="G25" s="530">
        <v>0</v>
      </c>
      <c r="H25" s="504"/>
    </row>
    <row r="26" spans="1:8" x14ac:dyDescent="0.2">
      <c r="A26" s="867"/>
      <c r="B26" s="696"/>
      <c r="C26" s="696"/>
      <c r="D26" s="696"/>
      <c r="E26" s="696"/>
      <c r="F26" s="696"/>
      <c r="G26" s="696"/>
      <c r="H26" s="867"/>
    </row>
  </sheetData>
  <mergeCells count="1">
    <mergeCell ref="A7:B7"/>
  </mergeCells>
  <pageMargins left="0.7" right="0.7" top="0.78740157499999996" bottom="0.78740157499999996" header="0.3" footer="0.3"/>
  <pageSetup paperSize="9" orientation="portrait" r:id="rId1"/>
  <ignoredErrors>
    <ignoredError sqref="C21:G2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00B0F0"/>
  </sheetPr>
  <dimension ref="A1:F17"/>
  <sheetViews>
    <sheetView zoomScale="80" zoomScaleNormal="80" workbookViewId="0"/>
  </sheetViews>
  <sheetFormatPr baseColWidth="10" defaultColWidth="10.625" defaultRowHeight="14.25" x14ac:dyDescent="0.2"/>
  <cols>
    <col min="1" max="6" width="25" style="910" customWidth="1"/>
    <col min="7" max="16384" width="10.625" style="910"/>
  </cols>
  <sheetData>
    <row r="1" spans="1:6" x14ac:dyDescent="0.2">
      <c r="A1" s="909" t="s">
        <v>150</v>
      </c>
      <c r="B1" s="909"/>
      <c r="C1" s="909"/>
      <c r="D1" s="909"/>
      <c r="E1" s="909"/>
      <c r="F1" s="909"/>
    </row>
    <row r="2" spans="1:6" ht="15" x14ac:dyDescent="0.2">
      <c r="A2" s="561" t="s">
        <v>151</v>
      </c>
      <c r="B2" s="926">
        <f>'A1'!B2</f>
        <v>2022</v>
      </c>
      <c r="C2" s="887"/>
      <c r="D2" s="887"/>
      <c r="E2" s="887"/>
      <c r="F2" s="887"/>
    </row>
    <row r="3" spans="1:6" ht="15" x14ac:dyDescent="0.2">
      <c r="A3" s="561" t="s">
        <v>152</v>
      </c>
      <c r="B3" s="927">
        <f>'A1'!B3</f>
        <v>33596</v>
      </c>
      <c r="C3" s="887"/>
      <c r="D3" s="887"/>
      <c r="E3" s="887"/>
      <c r="F3" s="887"/>
    </row>
    <row r="4" spans="1:6" ht="15" x14ac:dyDescent="0.2">
      <c r="A4" s="561" t="s">
        <v>153</v>
      </c>
      <c r="B4" s="926" t="str">
        <f>'A1'!B4</f>
        <v>BEZEICHNUNG IHRER KLINIK</v>
      </c>
      <c r="C4" s="896"/>
      <c r="D4" s="896"/>
      <c r="E4" s="896"/>
      <c r="F4" s="896"/>
    </row>
    <row r="5" spans="1:6" ht="15" x14ac:dyDescent="0.2">
      <c r="A5" s="561" t="s">
        <v>154</v>
      </c>
      <c r="B5" s="926" t="s">
        <v>34</v>
      </c>
    </row>
    <row r="6" spans="1:6" x14ac:dyDescent="0.2">
      <c r="A6" s="909"/>
      <c r="B6" s="909"/>
      <c r="C6" s="909"/>
      <c r="D6" s="909"/>
      <c r="E6" s="909"/>
      <c r="F6" s="909"/>
    </row>
    <row r="7" spans="1:6" ht="16.5" x14ac:dyDescent="0.2">
      <c r="A7" s="1055" t="s">
        <v>31</v>
      </c>
      <c r="B7" s="1055"/>
      <c r="C7" s="1055"/>
      <c r="D7" s="1055"/>
      <c r="E7" s="1055"/>
      <c r="F7" s="1055"/>
    </row>
    <row r="8" spans="1:6" ht="16.5" x14ac:dyDescent="0.2">
      <c r="A8" s="1055" t="s">
        <v>32</v>
      </c>
      <c r="B8" s="1055"/>
      <c r="C8" s="1055"/>
      <c r="D8" s="1055"/>
      <c r="E8" s="1055"/>
      <c r="F8" s="1055"/>
    </row>
    <row r="9" spans="1:6" ht="16.5" x14ac:dyDescent="0.2">
      <c r="A9" s="899" t="s">
        <v>158</v>
      </c>
      <c r="B9" s="1056" t="s">
        <v>518</v>
      </c>
      <c r="C9" s="1056"/>
      <c r="D9" s="1056"/>
      <c r="E9" s="1056"/>
      <c r="F9" s="1056"/>
    </row>
    <row r="10" spans="1:6" ht="16.5" x14ac:dyDescent="0.2">
      <c r="A10" s="551"/>
      <c r="B10" s="551"/>
      <c r="C10" s="551"/>
      <c r="D10" s="551"/>
      <c r="E10" s="551"/>
      <c r="F10" s="909"/>
    </row>
    <row r="11" spans="1:6" x14ac:dyDescent="0.2">
      <c r="A11" s="80"/>
      <c r="B11" s="81"/>
      <c r="C11" s="82"/>
      <c r="D11" s="82"/>
      <c r="E11" s="81"/>
      <c r="F11" s="81"/>
    </row>
    <row r="12" spans="1:6" ht="42.75" x14ac:dyDescent="0.2">
      <c r="A12" s="265" t="s">
        <v>159</v>
      </c>
      <c r="B12" s="17" t="s">
        <v>165</v>
      </c>
      <c r="C12" s="925" t="s">
        <v>372</v>
      </c>
      <c r="D12" s="925" t="s">
        <v>373</v>
      </c>
      <c r="E12" s="17" t="s">
        <v>164</v>
      </c>
      <c r="F12" s="79" t="s">
        <v>160</v>
      </c>
    </row>
    <row r="13" spans="1:6" x14ac:dyDescent="0.2">
      <c r="A13" s="373">
        <v>1</v>
      </c>
      <c r="B13" s="88">
        <v>2</v>
      </c>
      <c r="C13" s="373">
        <v>3</v>
      </c>
      <c r="D13" s="373">
        <v>4</v>
      </c>
      <c r="E13" s="88">
        <v>5</v>
      </c>
      <c r="F13" s="88">
        <v>6</v>
      </c>
    </row>
    <row r="14" spans="1:6" ht="15" x14ac:dyDescent="0.2">
      <c r="A14" s="379" t="s">
        <v>161</v>
      </c>
      <c r="B14" s="866"/>
      <c r="C14" s="866"/>
      <c r="D14" s="909"/>
      <c r="E14" s="909"/>
      <c r="F14" s="909"/>
    </row>
    <row r="15" spans="1:6" x14ac:dyDescent="0.2">
      <c r="A15" s="381" t="s">
        <v>162</v>
      </c>
      <c r="B15" s="381" t="s">
        <v>162</v>
      </c>
      <c r="C15" s="387">
        <f>SUM($C$17:C996)</f>
        <v>0</v>
      </c>
      <c r="D15" s="387">
        <f>SUM($D$17:D996)</f>
        <v>0</v>
      </c>
      <c r="E15" s="381" t="s">
        <v>162</v>
      </c>
      <c r="F15" s="100">
        <f>SUM($F$17:F996)</f>
        <v>0</v>
      </c>
    </row>
    <row r="16" spans="1:6" ht="15" x14ac:dyDescent="0.2">
      <c r="A16" s="388" t="s">
        <v>163</v>
      </c>
      <c r="B16" s="208"/>
      <c r="C16" s="208"/>
      <c r="D16" s="209"/>
      <c r="E16" s="209"/>
      <c r="F16" s="209"/>
    </row>
    <row r="17" spans="1:6" x14ac:dyDescent="0.2">
      <c r="A17" s="12" t="s">
        <v>396</v>
      </c>
      <c r="B17" s="16">
        <v>1</v>
      </c>
      <c r="C17" s="14">
        <v>0</v>
      </c>
      <c r="D17" s="18">
        <v>0</v>
      </c>
      <c r="E17" s="387">
        <f>VLOOKUP(A17&amp;"#"&amp;B17,Inek2020A1a2a[],3,FALSE)</f>
        <v>2.1474000000000002</v>
      </c>
      <c r="F17" s="100">
        <f>D17*E17</f>
        <v>0</v>
      </c>
    </row>
  </sheetData>
  <mergeCells count="3">
    <mergeCell ref="A7:F7"/>
    <mergeCell ref="A8:F8"/>
    <mergeCell ref="B9:F9"/>
  </mergeCells>
  <pageMargins left="0.7" right="0.7" top="0.78740157499999996" bottom="0.78740157499999996"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0">
    <tabColor rgb="FFFF0000"/>
  </sheetPr>
  <dimension ref="A1:F51"/>
  <sheetViews>
    <sheetView zoomScale="80" zoomScaleNormal="80" workbookViewId="0"/>
  </sheetViews>
  <sheetFormatPr baseColWidth="10" defaultRowHeight="14.25" x14ac:dyDescent="0.2"/>
  <cols>
    <col min="1" max="1" width="25" customWidth="1"/>
    <col min="2" max="2" width="73.375" bestFit="1" customWidth="1"/>
    <col min="3" max="5" width="19.125" customWidth="1"/>
  </cols>
  <sheetData>
    <row r="1" spans="1:6" x14ac:dyDescent="0.2">
      <c r="A1" s="550" t="s">
        <v>150</v>
      </c>
      <c r="B1" s="550"/>
      <c r="C1" s="550"/>
      <c r="D1" s="550"/>
      <c r="E1" s="550"/>
      <c r="F1" s="550"/>
    </row>
    <row r="2" spans="1:6" ht="15" x14ac:dyDescent="0.2">
      <c r="A2" s="561" t="s">
        <v>151</v>
      </c>
      <c r="B2" s="1033">
        <f>'A1'!B2</f>
        <v>2022</v>
      </c>
      <c r="C2" s="569"/>
      <c r="D2" s="569"/>
      <c r="E2" s="569"/>
      <c r="F2" s="569"/>
    </row>
    <row r="3" spans="1:6" ht="15" x14ac:dyDescent="0.2">
      <c r="A3" s="561" t="s">
        <v>152</v>
      </c>
      <c r="B3" s="927">
        <f>'A1'!B3</f>
        <v>33596</v>
      </c>
      <c r="C3" s="569"/>
      <c r="D3" s="569"/>
      <c r="E3" s="569"/>
      <c r="F3" s="569"/>
    </row>
    <row r="4" spans="1:6" ht="15" x14ac:dyDescent="0.2">
      <c r="A4" s="561" t="s">
        <v>153</v>
      </c>
      <c r="B4" s="1033" t="str">
        <f>'A1'!B4</f>
        <v>BEZEICHNUNG IHRER KLINIK</v>
      </c>
      <c r="C4" s="570"/>
      <c r="D4" s="570"/>
      <c r="E4" s="570"/>
      <c r="F4" s="570"/>
    </row>
    <row r="5" spans="1:6" ht="15" x14ac:dyDescent="0.2">
      <c r="A5" s="561" t="s">
        <v>154</v>
      </c>
      <c r="B5" s="571" t="s">
        <v>134</v>
      </c>
      <c r="C5" s="549"/>
      <c r="D5" s="549"/>
      <c r="E5" s="549"/>
      <c r="F5" s="549"/>
    </row>
    <row r="6" spans="1:6" ht="15" x14ac:dyDescent="0.2">
      <c r="A6" s="550"/>
      <c r="B6" s="553"/>
      <c r="C6" s="550"/>
      <c r="D6" s="550"/>
      <c r="E6" s="550"/>
      <c r="F6" s="550"/>
    </row>
    <row r="7" spans="1:6" ht="16.5" x14ac:dyDescent="0.2">
      <c r="A7" s="1071" t="s">
        <v>135</v>
      </c>
      <c r="B7" s="1071"/>
      <c r="C7" s="580"/>
      <c r="D7" s="580"/>
      <c r="E7" s="580"/>
      <c r="F7" s="550"/>
    </row>
    <row r="8" spans="1:6" ht="16.5" x14ac:dyDescent="0.2">
      <c r="A8" s="581"/>
      <c r="B8" s="560"/>
      <c r="C8" s="560"/>
      <c r="D8" s="560"/>
      <c r="E8" s="560"/>
      <c r="F8" s="552"/>
    </row>
    <row r="9" spans="1:6" ht="17.25" thickBot="1" x14ac:dyDescent="0.25">
      <c r="A9" s="551"/>
      <c r="B9" s="551"/>
      <c r="C9" s="551"/>
      <c r="D9" s="551"/>
      <c r="E9" s="551"/>
      <c r="F9" s="550"/>
    </row>
    <row r="10" spans="1:6" x14ac:dyDescent="0.2">
      <c r="A10" s="583" t="s">
        <v>206</v>
      </c>
      <c r="B10" s="588" t="s">
        <v>268</v>
      </c>
      <c r="C10" s="590" t="s">
        <v>208</v>
      </c>
      <c r="D10" s="590" t="s">
        <v>209</v>
      </c>
      <c r="E10" s="592" t="s">
        <v>210</v>
      </c>
      <c r="F10" s="550"/>
    </row>
    <row r="11" spans="1:6" ht="15" thickBot="1" x14ac:dyDescent="0.25">
      <c r="A11" s="582"/>
      <c r="B11" s="589"/>
      <c r="C11" s="591" t="s">
        <v>269</v>
      </c>
      <c r="D11" s="591" t="s">
        <v>269</v>
      </c>
      <c r="E11" s="593" t="s">
        <v>269</v>
      </c>
      <c r="F11" s="550"/>
    </row>
    <row r="12" spans="1:6" ht="18" thickBot="1" x14ac:dyDescent="0.3">
      <c r="A12" s="585" t="s">
        <v>270</v>
      </c>
      <c r="B12" s="586"/>
      <c r="C12" s="587"/>
      <c r="D12" s="587"/>
      <c r="E12" s="587"/>
      <c r="F12" s="555"/>
    </row>
    <row r="13" spans="1:6" x14ac:dyDescent="0.2">
      <c r="A13" s="575">
        <v>1</v>
      </c>
      <c r="B13" s="565" t="s">
        <v>271</v>
      </c>
      <c r="C13" s="601">
        <v>0</v>
      </c>
      <c r="D13" s="572">
        <v>0</v>
      </c>
      <c r="E13" s="572">
        <v>0</v>
      </c>
      <c r="F13" s="555"/>
    </row>
    <row r="14" spans="1:6" x14ac:dyDescent="0.2">
      <c r="A14" s="567">
        <v>2</v>
      </c>
      <c r="B14" s="564" t="s">
        <v>272</v>
      </c>
      <c r="C14" s="602">
        <v>0</v>
      </c>
      <c r="D14" s="573">
        <v>0</v>
      </c>
      <c r="E14" s="573">
        <v>0</v>
      </c>
      <c r="F14" s="555"/>
    </row>
    <row r="15" spans="1:6" x14ac:dyDescent="0.2">
      <c r="A15" s="567">
        <v>3</v>
      </c>
      <c r="B15" s="564" t="s">
        <v>273</v>
      </c>
      <c r="C15" s="602">
        <v>0</v>
      </c>
      <c r="D15" s="573">
        <v>0</v>
      </c>
      <c r="E15" s="573">
        <v>0</v>
      </c>
      <c r="F15" s="555"/>
    </row>
    <row r="16" spans="1:6" x14ac:dyDescent="0.2">
      <c r="A16" s="567">
        <v>4</v>
      </c>
      <c r="B16" s="564" t="s">
        <v>274</v>
      </c>
      <c r="C16" s="602">
        <v>0</v>
      </c>
      <c r="D16" s="573">
        <v>0</v>
      </c>
      <c r="E16" s="573">
        <v>0</v>
      </c>
      <c r="F16" s="555"/>
    </row>
    <row r="17" spans="1:6" x14ac:dyDescent="0.2">
      <c r="A17" s="567">
        <v>5</v>
      </c>
      <c r="B17" s="564" t="s">
        <v>275</v>
      </c>
      <c r="C17" s="602">
        <v>0</v>
      </c>
      <c r="D17" s="573">
        <v>0</v>
      </c>
      <c r="E17" s="573">
        <v>0</v>
      </c>
      <c r="F17" s="555"/>
    </row>
    <row r="18" spans="1:6" x14ac:dyDescent="0.2">
      <c r="A18" s="567">
        <v>6</v>
      </c>
      <c r="B18" s="564" t="s">
        <v>276</v>
      </c>
      <c r="C18" s="602">
        <v>0</v>
      </c>
      <c r="D18" s="573">
        <v>0</v>
      </c>
      <c r="E18" s="573">
        <v>0</v>
      </c>
      <c r="F18" s="555"/>
    </row>
    <row r="19" spans="1:6" x14ac:dyDescent="0.2">
      <c r="A19" s="594">
        <v>7</v>
      </c>
      <c r="B19" s="595" t="s">
        <v>277</v>
      </c>
      <c r="C19" s="603">
        <v>0</v>
      </c>
      <c r="D19" s="599">
        <v>0</v>
      </c>
      <c r="E19" s="599">
        <v>0</v>
      </c>
      <c r="F19" s="555"/>
    </row>
    <row r="20" spans="1:6" ht="15" thickBot="1" x14ac:dyDescent="0.25">
      <c r="A20" s="568">
        <v>8</v>
      </c>
      <c r="B20" s="596" t="s">
        <v>278</v>
      </c>
      <c r="C20" s="604">
        <f>SUM($C$13:$C$19)</f>
        <v>0</v>
      </c>
      <c r="D20" s="604">
        <f>SUM($D$13:$D$19)</f>
        <v>0</v>
      </c>
      <c r="E20" s="604">
        <f>SUM($E$13:$E$19)</f>
        <v>0</v>
      </c>
      <c r="F20" s="555"/>
    </row>
    <row r="21" spans="1:6" ht="15.75" thickBot="1" x14ac:dyDescent="0.3">
      <c r="A21" s="584" t="s">
        <v>279</v>
      </c>
      <c r="B21" s="554"/>
      <c r="C21" s="574"/>
      <c r="D21" s="574"/>
      <c r="E21" s="574"/>
      <c r="F21" s="555"/>
    </row>
    <row r="22" spans="1:6" x14ac:dyDescent="0.2">
      <c r="A22" s="575">
        <v>9</v>
      </c>
      <c r="B22" s="565" t="s">
        <v>280</v>
      </c>
      <c r="C22" s="601">
        <v>0</v>
      </c>
      <c r="D22" s="572">
        <v>0</v>
      </c>
      <c r="E22" s="572">
        <v>0</v>
      </c>
      <c r="F22" s="555"/>
    </row>
    <row r="23" spans="1:6" x14ac:dyDescent="0.2">
      <c r="A23" s="567">
        <v>10</v>
      </c>
      <c r="B23" s="564" t="s">
        <v>281</v>
      </c>
      <c r="C23" s="602">
        <v>0</v>
      </c>
      <c r="D23" s="573">
        <v>0</v>
      </c>
      <c r="E23" s="573">
        <v>0</v>
      </c>
      <c r="F23" s="555"/>
    </row>
    <row r="24" spans="1:6" x14ac:dyDescent="0.2">
      <c r="A24" s="567">
        <v>11</v>
      </c>
      <c r="B24" s="564" t="s">
        <v>282</v>
      </c>
      <c r="C24" s="602">
        <v>0</v>
      </c>
      <c r="D24" s="573">
        <v>0</v>
      </c>
      <c r="E24" s="573">
        <v>0</v>
      </c>
      <c r="F24" s="555"/>
    </row>
    <row r="25" spans="1:6" x14ac:dyDescent="0.2">
      <c r="A25" s="567">
        <v>12</v>
      </c>
      <c r="B25" s="564" t="s">
        <v>283</v>
      </c>
      <c r="C25" s="602">
        <v>0</v>
      </c>
      <c r="D25" s="573">
        <v>0</v>
      </c>
      <c r="E25" s="573">
        <v>0</v>
      </c>
      <c r="F25" s="555"/>
    </row>
    <row r="26" spans="1:6" x14ac:dyDescent="0.2">
      <c r="A26" s="567">
        <v>13</v>
      </c>
      <c r="B26" s="564" t="s">
        <v>284</v>
      </c>
      <c r="C26" s="602">
        <v>0</v>
      </c>
      <c r="D26" s="573">
        <v>0</v>
      </c>
      <c r="E26" s="573">
        <v>0</v>
      </c>
      <c r="F26" s="555"/>
    </row>
    <row r="27" spans="1:6" x14ac:dyDescent="0.2">
      <c r="A27" s="567">
        <v>14</v>
      </c>
      <c r="B27" s="564" t="s">
        <v>285</v>
      </c>
      <c r="C27" s="602">
        <v>0</v>
      </c>
      <c r="D27" s="573">
        <v>0</v>
      </c>
      <c r="E27" s="573">
        <v>0</v>
      </c>
      <c r="F27" s="555"/>
    </row>
    <row r="28" spans="1:6" x14ac:dyDescent="0.2">
      <c r="A28" s="567">
        <v>15</v>
      </c>
      <c r="B28" s="564" t="s">
        <v>286</v>
      </c>
      <c r="C28" s="602">
        <v>0</v>
      </c>
      <c r="D28" s="573">
        <v>0</v>
      </c>
      <c r="E28" s="573">
        <v>0</v>
      </c>
      <c r="F28" s="555"/>
    </row>
    <row r="29" spans="1:6" x14ac:dyDescent="0.2">
      <c r="A29" s="567">
        <v>16</v>
      </c>
      <c r="B29" s="564" t="s">
        <v>287</v>
      </c>
      <c r="C29" s="602">
        <v>0</v>
      </c>
      <c r="D29" s="573">
        <v>0</v>
      </c>
      <c r="E29" s="573">
        <v>0</v>
      </c>
      <c r="F29" s="555"/>
    </row>
    <row r="30" spans="1:6" x14ac:dyDescent="0.2">
      <c r="A30" s="567">
        <v>17</v>
      </c>
      <c r="B30" s="564" t="s">
        <v>288</v>
      </c>
      <c r="C30" s="602">
        <v>0</v>
      </c>
      <c r="D30" s="573">
        <v>0</v>
      </c>
      <c r="E30" s="573">
        <v>0</v>
      </c>
      <c r="F30" s="555"/>
    </row>
    <row r="31" spans="1:6" x14ac:dyDescent="0.2">
      <c r="A31" s="567">
        <v>18</v>
      </c>
      <c r="B31" s="564" t="s">
        <v>289</v>
      </c>
      <c r="C31" s="602">
        <v>0</v>
      </c>
      <c r="D31" s="573">
        <v>0</v>
      </c>
      <c r="E31" s="573">
        <v>0</v>
      </c>
      <c r="F31" s="555"/>
    </row>
    <row r="32" spans="1:6" x14ac:dyDescent="0.2">
      <c r="A32" s="567">
        <v>19</v>
      </c>
      <c r="B32" s="564" t="s">
        <v>290</v>
      </c>
      <c r="C32" s="602">
        <v>0</v>
      </c>
      <c r="D32" s="573">
        <v>0</v>
      </c>
      <c r="E32" s="573">
        <v>0</v>
      </c>
      <c r="F32" s="555"/>
    </row>
    <row r="33" spans="1:6" ht="16.5" x14ac:dyDescent="0.2">
      <c r="A33" s="597">
        <v>20</v>
      </c>
      <c r="B33" s="595" t="s">
        <v>291</v>
      </c>
      <c r="C33" s="603">
        <v>0</v>
      </c>
      <c r="D33" s="599">
        <v>0</v>
      </c>
      <c r="E33" s="599">
        <v>0</v>
      </c>
      <c r="F33" s="555"/>
    </row>
    <row r="34" spans="1:6" ht="15" thickBot="1" x14ac:dyDescent="0.25">
      <c r="A34" s="600" t="s">
        <v>292</v>
      </c>
      <c r="B34" s="596" t="s">
        <v>293</v>
      </c>
      <c r="C34" s="604">
        <f>SUM($C$22:$C$33)</f>
        <v>0</v>
      </c>
      <c r="D34" s="604">
        <f>SUM($D$22:$D$33)</f>
        <v>0</v>
      </c>
      <c r="E34" s="604">
        <f>SUM($E$22:$E$33)</f>
        <v>0</v>
      </c>
      <c r="F34" s="556"/>
    </row>
    <row r="35" spans="1:6" ht="15.75" thickBot="1" x14ac:dyDescent="0.3">
      <c r="A35" s="559"/>
      <c r="B35" s="554"/>
      <c r="C35" s="574"/>
      <c r="D35" s="574"/>
      <c r="E35" s="574"/>
      <c r="F35" s="555"/>
    </row>
    <row r="36" spans="1:6" ht="15" thickBot="1" x14ac:dyDescent="0.25">
      <c r="A36" s="578">
        <v>22</v>
      </c>
      <c r="B36" s="566" t="s">
        <v>294</v>
      </c>
      <c r="C36" s="605">
        <f>$C$20+$C$34</f>
        <v>0</v>
      </c>
      <c r="D36" s="605">
        <f>$D$20+$D$34</f>
        <v>0</v>
      </c>
      <c r="E36" s="605">
        <f>$E$20+$E$34</f>
        <v>0</v>
      </c>
      <c r="F36" s="555"/>
    </row>
    <row r="37" spans="1:6" ht="15.75" thickBot="1" x14ac:dyDescent="0.3">
      <c r="A37" s="559" t="s">
        <v>295</v>
      </c>
      <c r="B37" s="554"/>
      <c r="C37" s="574"/>
      <c r="D37" s="574"/>
      <c r="E37" s="574"/>
      <c r="F37" s="555"/>
    </row>
    <row r="38" spans="1:6" x14ac:dyDescent="0.2">
      <c r="A38" s="576">
        <v>23</v>
      </c>
      <c r="B38" s="562" t="s">
        <v>296</v>
      </c>
      <c r="C38" s="601">
        <v>0</v>
      </c>
      <c r="D38" s="572">
        <v>0</v>
      </c>
      <c r="E38" s="572">
        <v>0</v>
      </c>
      <c r="F38" s="555"/>
    </row>
    <row r="39" spans="1:6" x14ac:dyDescent="0.2">
      <c r="A39" s="577">
        <v>24</v>
      </c>
      <c r="B39" s="563" t="s">
        <v>297</v>
      </c>
      <c r="C39" s="602">
        <v>0</v>
      </c>
      <c r="D39" s="573">
        <v>0</v>
      </c>
      <c r="E39" s="573">
        <v>0</v>
      </c>
      <c r="F39" s="555"/>
    </row>
    <row r="40" spans="1:6" x14ac:dyDescent="0.2">
      <c r="A40" s="577">
        <v>25</v>
      </c>
      <c r="B40" s="563" t="s">
        <v>298</v>
      </c>
      <c r="C40" s="602">
        <v>0</v>
      </c>
      <c r="D40" s="573">
        <v>0</v>
      </c>
      <c r="E40" s="573">
        <v>0</v>
      </c>
      <c r="F40" s="557"/>
    </row>
    <row r="41" spans="1:6" x14ac:dyDescent="0.2">
      <c r="A41" s="577">
        <v>26</v>
      </c>
      <c r="B41" s="564" t="s">
        <v>299</v>
      </c>
      <c r="C41" s="602">
        <v>0</v>
      </c>
      <c r="D41" s="573">
        <v>0</v>
      </c>
      <c r="E41" s="573">
        <v>0</v>
      </c>
      <c r="F41" s="557"/>
    </row>
    <row r="42" spans="1:6" x14ac:dyDescent="0.2">
      <c r="A42" s="577">
        <v>27</v>
      </c>
      <c r="B42" s="564" t="s">
        <v>300</v>
      </c>
      <c r="C42" s="602">
        <v>0</v>
      </c>
      <c r="D42" s="573">
        <v>0</v>
      </c>
      <c r="E42" s="573">
        <v>0</v>
      </c>
      <c r="F42" s="557"/>
    </row>
    <row r="43" spans="1:6" x14ac:dyDescent="0.2">
      <c r="A43" s="577">
        <v>28</v>
      </c>
      <c r="B43" s="563" t="s">
        <v>301</v>
      </c>
      <c r="C43" s="602">
        <v>0</v>
      </c>
      <c r="D43" s="573">
        <v>0</v>
      </c>
      <c r="E43" s="573">
        <v>0</v>
      </c>
      <c r="F43" s="557"/>
    </row>
    <row r="44" spans="1:6" x14ac:dyDescent="0.2">
      <c r="A44" s="577">
        <v>29</v>
      </c>
      <c r="B44" s="563" t="s">
        <v>302</v>
      </c>
      <c r="C44" s="602">
        <v>0</v>
      </c>
      <c r="D44" s="573">
        <v>0</v>
      </c>
      <c r="E44" s="573">
        <v>0</v>
      </c>
      <c r="F44" s="557"/>
    </row>
    <row r="45" spans="1:6" x14ac:dyDescent="0.2">
      <c r="A45" s="577">
        <v>30</v>
      </c>
      <c r="B45" s="563" t="s">
        <v>303</v>
      </c>
      <c r="C45" s="602">
        <v>0</v>
      </c>
      <c r="D45" s="573">
        <v>0</v>
      </c>
      <c r="E45" s="573">
        <v>0</v>
      </c>
      <c r="F45" s="557"/>
    </row>
    <row r="46" spans="1:6" x14ac:dyDescent="0.2">
      <c r="A46" s="577">
        <v>31</v>
      </c>
      <c r="B46" s="563" t="s">
        <v>304</v>
      </c>
      <c r="C46" s="602">
        <v>0</v>
      </c>
      <c r="D46" s="573">
        <v>0</v>
      </c>
      <c r="E46" s="573">
        <v>0</v>
      </c>
      <c r="F46" s="557"/>
    </row>
    <row r="47" spans="1:6" x14ac:dyDescent="0.2">
      <c r="A47" s="597">
        <v>32</v>
      </c>
      <c r="B47" s="598" t="s">
        <v>305</v>
      </c>
      <c r="C47" s="603">
        <v>0</v>
      </c>
      <c r="D47" s="599">
        <v>0</v>
      </c>
      <c r="E47" s="599">
        <v>0</v>
      </c>
      <c r="F47" s="557"/>
    </row>
    <row r="48" spans="1:6" ht="17.25" thickBot="1" x14ac:dyDescent="0.25">
      <c r="A48" s="579">
        <v>33</v>
      </c>
      <c r="B48" s="606" t="s">
        <v>306</v>
      </c>
      <c r="C48" s="604">
        <f>SUM($C$38:$C$47)</f>
        <v>0</v>
      </c>
      <c r="D48" s="604">
        <f>SUM($D$38:$D$47)</f>
        <v>0</v>
      </c>
      <c r="E48" s="604">
        <f>SUM($E$38:$E$47)</f>
        <v>0</v>
      </c>
      <c r="F48" s="557"/>
    </row>
    <row r="49" spans="1:6" ht="15.75" thickBot="1" x14ac:dyDescent="0.3">
      <c r="A49" s="559"/>
      <c r="B49" s="554"/>
      <c r="C49" s="574"/>
      <c r="D49" s="574"/>
      <c r="E49" s="574"/>
      <c r="F49" s="555"/>
    </row>
    <row r="50" spans="1:6" ht="15" thickBot="1" x14ac:dyDescent="0.25">
      <c r="A50" s="578">
        <v>34</v>
      </c>
      <c r="B50" s="566" t="s">
        <v>307</v>
      </c>
      <c r="C50" s="605">
        <f>$C$36+$C$48</f>
        <v>0</v>
      </c>
      <c r="D50" s="605">
        <f>$D$36+$D$48</f>
        <v>0</v>
      </c>
      <c r="E50" s="605">
        <f>$E$36+$E$48</f>
        <v>0</v>
      </c>
      <c r="F50" s="557"/>
    </row>
    <row r="51" spans="1:6" x14ac:dyDescent="0.2">
      <c r="A51" s="558"/>
      <c r="B51" s="558"/>
      <c r="C51" s="557"/>
      <c r="D51" s="557"/>
      <c r="E51" s="557"/>
      <c r="F51" s="557"/>
    </row>
  </sheetData>
  <mergeCells count="1">
    <mergeCell ref="A7:B7"/>
  </mergeCells>
  <pageMargins left="0.7" right="0.7" top="0.78740157499999996" bottom="0.78740157499999996"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
    <tabColor rgb="FF00B0F0"/>
  </sheetPr>
  <dimension ref="A1:F22"/>
  <sheetViews>
    <sheetView zoomScaleNormal="100" workbookViewId="0"/>
  </sheetViews>
  <sheetFormatPr baseColWidth="10" defaultRowHeight="14.25" x14ac:dyDescent="0.2"/>
  <cols>
    <col min="1" max="1" width="25" customWidth="1"/>
    <col min="2" max="2" width="69.625" customWidth="1"/>
    <col min="3" max="5" width="19.125" customWidth="1"/>
  </cols>
  <sheetData>
    <row r="1" spans="1:6" x14ac:dyDescent="0.2">
      <c r="A1" s="608" t="s">
        <v>150</v>
      </c>
      <c r="B1" s="608"/>
      <c r="C1" s="608"/>
      <c r="D1" s="608"/>
      <c r="E1" s="608"/>
      <c r="F1" s="608"/>
    </row>
    <row r="2" spans="1:6" ht="15" x14ac:dyDescent="0.2">
      <c r="A2" s="629" t="s">
        <v>151</v>
      </c>
      <c r="B2" s="1044">
        <f>'A1'!B2</f>
        <v>2022</v>
      </c>
      <c r="C2" s="623"/>
      <c r="D2" s="623"/>
      <c r="E2" s="623"/>
      <c r="F2" s="623"/>
    </row>
    <row r="3" spans="1:6" ht="15" x14ac:dyDescent="0.2">
      <c r="A3" s="629" t="s">
        <v>152</v>
      </c>
      <c r="B3" s="927">
        <f>'A1'!B3</f>
        <v>33596</v>
      </c>
      <c r="C3" s="623"/>
      <c r="D3" s="623"/>
      <c r="E3" s="623"/>
      <c r="F3" s="623"/>
    </row>
    <row r="4" spans="1:6" ht="15" x14ac:dyDescent="0.2">
      <c r="A4" s="629" t="s">
        <v>153</v>
      </c>
      <c r="B4" s="1044" t="str">
        <f>'A1'!B4</f>
        <v>BEZEICHNUNG IHRER KLINIK</v>
      </c>
      <c r="C4" s="624"/>
      <c r="D4" s="624"/>
      <c r="E4" s="624"/>
      <c r="F4" s="624"/>
    </row>
    <row r="5" spans="1:6" ht="15" x14ac:dyDescent="0.2">
      <c r="A5" s="629" t="s">
        <v>154</v>
      </c>
      <c r="B5" s="625" t="s">
        <v>137</v>
      </c>
      <c r="C5" s="607"/>
      <c r="D5" s="607"/>
      <c r="E5" s="607"/>
      <c r="F5" s="607"/>
    </row>
    <row r="6" spans="1:6" ht="15" x14ac:dyDescent="0.2">
      <c r="A6" s="608"/>
      <c r="B6" s="612"/>
      <c r="C6" s="608"/>
      <c r="D6" s="608"/>
      <c r="E6" s="608"/>
      <c r="F6" s="608"/>
    </row>
    <row r="7" spans="1:6" ht="16.5" x14ac:dyDescent="0.2">
      <c r="A7" s="1055" t="s">
        <v>138</v>
      </c>
      <c r="B7" s="1055"/>
      <c r="C7" s="616"/>
      <c r="D7" s="616"/>
      <c r="E7" s="616"/>
      <c r="F7" s="608"/>
    </row>
    <row r="8" spans="1:6" ht="16.5" x14ac:dyDescent="0.2">
      <c r="A8" s="630" t="s">
        <v>308</v>
      </c>
      <c r="B8" s="631" t="s">
        <v>139</v>
      </c>
      <c r="C8" s="617"/>
      <c r="D8" s="617"/>
      <c r="E8" s="617"/>
      <c r="F8" s="632"/>
    </row>
    <row r="9" spans="1:6" ht="16.5" x14ac:dyDescent="0.2">
      <c r="A9" s="618"/>
      <c r="B9" s="618"/>
      <c r="C9" s="618"/>
      <c r="D9" s="618"/>
      <c r="E9" s="618"/>
      <c r="F9" s="609"/>
    </row>
    <row r="10" spans="1:6" ht="17.25" thickBot="1" x14ac:dyDescent="0.25">
      <c r="A10" s="613"/>
      <c r="B10" s="614"/>
      <c r="C10" s="613"/>
      <c r="D10" s="613"/>
      <c r="E10" s="613"/>
      <c r="F10" s="614"/>
    </row>
    <row r="11" spans="1:6" x14ac:dyDescent="0.2">
      <c r="A11" s="634" t="s">
        <v>206</v>
      </c>
      <c r="B11" s="638" t="s">
        <v>268</v>
      </c>
      <c r="C11" s="640" t="s">
        <v>208</v>
      </c>
      <c r="D11" s="640" t="s">
        <v>209</v>
      </c>
      <c r="E11" s="642" t="s">
        <v>210</v>
      </c>
      <c r="F11" s="608"/>
    </row>
    <row r="12" spans="1:6" ht="15" thickBot="1" x14ac:dyDescent="0.25">
      <c r="A12" s="633"/>
      <c r="B12" s="639"/>
      <c r="C12" s="641" t="s">
        <v>269</v>
      </c>
      <c r="D12" s="641" t="s">
        <v>269</v>
      </c>
      <c r="E12" s="643" t="s">
        <v>269</v>
      </c>
      <c r="F12" s="608"/>
    </row>
    <row r="13" spans="1:6" ht="18" thickBot="1" x14ac:dyDescent="0.3">
      <c r="A13" s="635" t="s">
        <v>270</v>
      </c>
      <c r="B13" s="636"/>
      <c r="C13" s="637"/>
      <c r="D13" s="637"/>
      <c r="E13" s="637"/>
      <c r="F13" s="615"/>
    </row>
    <row r="14" spans="1:6" x14ac:dyDescent="0.2">
      <c r="A14" s="628">
        <v>1</v>
      </c>
      <c r="B14" s="620" t="s">
        <v>271</v>
      </c>
      <c r="C14" s="626">
        <v>0</v>
      </c>
      <c r="D14" s="626">
        <v>0</v>
      </c>
      <c r="E14" s="626">
        <v>0</v>
      </c>
      <c r="F14" s="615"/>
    </row>
    <row r="15" spans="1:6" x14ac:dyDescent="0.2">
      <c r="A15" s="621">
        <v>2</v>
      </c>
      <c r="B15" s="619" t="s">
        <v>272</v>
      </c>
      <c r="C15" s="627">
        <v>0</v>
      </c>
      <c r="D15" s="627">
        <v>0</v>
      </c>
      <c r="E15" s="627">
        <v>0</v>
      </c>
      <c r="F15" s="615"/>
    </row>
    <row r="16" spans="1:6" x14ac:dyDescent="0.2">
      <c r="A16" s="621">
        <v>3</v>
      </c>
      <c r="B16" s="619" t="s">
        <v>273</v>
      </c>
      <c r="C16" s="627">
        <v>0</v>
      </c>
      <c r="D16" s="627">
        <v>0</v>
      </c>
      <c r="E16" s="627">
        <v>0</v>
      </c>
      <c r="F16" s="615"/>
    </row>
    <row r="17" spans="1:6" x14ac:dyDescent="0.2">
      <c r="A17" s="621">
        <v>4</v>
      </c>
      <c r="B17" s="619" t="s">
        <v>274</v>
      </c>
      <c r="C17" s="627">
        <v>0</v>
      </c>
      <c r="D17" s="627">
        <v>0</v>
      </c>
      <c r="E17" s="627">
        <v>0</v>
      </c>
      <c r="F17" s="615"/>
    </row>
    <row r="18" spans="1:6" x14ac:dyDescent="0.2">
      <c r="A18" s="621">
        <v>5</v>
      </c>
      <c r="B18" s="619" t="s">
        <v>275</v>
      </c>
      <c r="C18" s="627">
        <v>0</v>
      </c>
      <c r="D18" s="627">
        <v>0</v>
      </c>
      <c r="E18" s="627">
        <v>0</v>
      </c>
      <c r="F18" s="615"/>
    </row>
    <row r="19" spans="1:6" x14ac:dyDescent="0.2">
      <c r="A19" s="621">
        <v>6</v>
      </c>
      <c r="B19" s="619" t="s">
        <v>276</v>
      </c>
      <c r="C19" s="627">
        <v>0</v>
      </c>
      <c r="D19" s="627">
        <v>0</v>
      </c>
      <c r="E19" s="627">
        <v>0</v>
      </c>
      <c r="F19" s="615"/>
    </row>
    <row r="20" spans="1:6" x14ac:dyDescent="0.2">
      <c r="A20" s="644">
        <v>7</v>
      </c>
      <c r="B20" s="645" t="s">
        <v>277</v>
      </c>
      <c r="C20" s="646">
        <v>0</v>
      </c>
      <c r="D20" s="646">
        <v>0</v>
      </c>
      <c r="E20" s="646">
        <v>0</v>
      </c>
      <c r="F20" s="615"/>
    </row>
    <row r="21" spans="1:6" ht="15" thickBot="1" x14ac:dyDescent="0.25">
      <c r="A21" s="622">
        <v>8</v>
      </c>
      <c r="B21" s="647" t="s">
        <v>278</v>
      </c>
      <c r="C21" s="648">
        <f>SUM($C$14:$C$20)</f>
        <v>0</v>
      </c>
      <c r="D21" s="733">
        <f>SUM($D$14:$D$20)</f>
        <v>0</v>
      </c>
      <c r="E21" s="733">
        <f>SUM($E$14:$E$20)</f>
        <v>0</v>
      </c>
      <c r="F21" s="615"/>
    </row>
    <row r="22" spans="1:6" x14ac:dyDescent="0.2">
      <c r="A22" s="610"/>
      <c r="B22" s="611"/>
      <c r="C22" s="610"/>
      <c r="D22" s="610"/>
      <c r="E22" s="610"/>
      <c r="F22" s="610"/>
    </row>
  </sheetData>
  <mergeCells count="1">
    <mergeCell ref="A7:B7"/>
  </mergeCells>
  <pageMargins left="0.7" right="0.7" top="0.78740157499999996" bottom="0.78740157499999996"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
    <tabColor rgb="FF00B0F0"/>
  </sheetPr>
  <dimension ref="A1:F22"/>
  <sheetViews>
    <sheetView workbookViewId="0"/>
  </sheetViews>
  <sheetFormatPr baseColWidth="10" defaultRowHeight="14.25" x14ac:dyDescent="0.2"/>
  <cols>
    <col min="1" max="1" width="25" customWidth="1"/>
    <col min="2" max="2" width="69.625" customWidth="1"/>
    <col min="3" max="5" width="19.125" customWidth="1"/>
  </cols>
  <sheetData>
    <row r="1" spans="1:6" x14ac:dyDescent="0.2">
      <c r="A1" s="650" t="s">
        <v>150</v>
      </c>
      <c r="B1" s="650"/>
      <c r="C1" s="650"/>
      <c r="D1" s="650"/>
      <c r="E1" s="650"/>
      <c r="F1" s="650"/>
    </row>
    <row r="2" spans="1:6" ht="15" x14ac:dyDescent="0.2">
      <c r="A2" s="672" t="s">
        <v>151</v>
      </c>
      <c r="B2" s="1044">
        <f>'A1'!B2</f>
        <v>2022</v>
      </c>
      <c r="C2" s="666"/>
      <c r="D2" s="666"/>
      <c r="E2" s="666"/>
      <c r="F2" s="666"/>
    </row>
    <row r="3" spans="1:6" ht="15" x14ac:dyDescent="0.2">
      <c r="A3" s="672" t="s">
        <v>152</v>
      </c>
      <c r="B3" s="927">
        <f>'A1'!B3</f>
        <v>33596</v>
      </c>
      <c r="C3" s="666"/>
      <c r="D3" s="666"/>
      <c r="E3" s="666"/>
      <c r="F3" s="666"/>
    </row>
    <row r="4" spans="1:6" ht="15" x14ac:dyDescent="0.2">
      <c r="A4" s="672" t="s">
        <v>153</v>
      </c>
      <c r="B4" s="1044" t="str">
        <f>'A1'!B4</f>
        <v>BEZEICHNUNG IHRER KLINIK</v>
      </c>
      <c r="C4" s="667"/>
      <c r="D4" s="667"/>
      <c r="E4" s="667"/>
      <c r="F4" s="667"/>
    </row>
    <row r="5" spans="1:6" ht="15" x14ac:dyDescent="0.2">
      <c r="A5" s="672" t="s">
        <v>154</v>
      </c>
      <c r="B5" s="668" t="s">
        <v>140</v>
      </c>
      <c r="C5" s="649"/>
      <c r="D5" s="649"/>
      <c r="E5" s="649"/>
      <c r="F5" s="649"/>
    </row>
    <row r="6" spans="1:6" ht="15" x14ac:dyDescent="0.2">
      <c r="A6" s="650"/>
      <c r="B6" s="654"/>
      <c r="C6" s="650"/>
      <c r="D6" s="650"/>
      <c r="E6" s="650"/>
      <c r="F6" s="650"/>
    </row>
    <row r="7" spans="1:6" ht="16.5" x14ac:dyDescent="0.2">
      <c r="A7" s="658" t="s">
        <v>138</v>
      </c>
      <c r="B7" s="659"/>
      <c r="C7" s="659"/>
      <c r="D7" s="659"/>
      <c r="E7" s="659"/>
      <c r="F7" s="650"/>
    </row>
    <row r="8" spans="1:6" ht="16.5" x14ac:dyDescent="0.2">
      <c r="A8" s="673" t="s">
        <v>308</v>
      </c>
      <c r="B8" s="674" t="s">
        <v>141</v>
      </c>
      <c r="C8" s="660"/>
      <c r="D8" s="660"/>
      <c r="E8" s="660"/>
      <c r="F8" s="675"/>
    </row>
    <row r="9" spans="1:6" ht="16.5" x14ac:dyDescent="0.2">
      <c r="A9" s="661"/>
      <c r="B9" s="661"/>
      <c r="C9" s="661"/>
      <c r="D9" s="661"/>
      <c r="E9" s="661"/>
      <c r="F9" s="651"/>
    </row>
    <row r="10" spans="1:6" ht="17.25" thickBot="1" x14ac:dyDescent="0.25">
      <c r="A10" s="655"/>
      <c r="B10" s="656"/>
      <c r="C10" s="655"/>
      <c r="D10" s="655"/>
      <c r="E10" s="655"/>
      <c r="F10" s="656"/>
    </row>
    <row r="11" spans="1:6" x14ac:dyDescent="0.2">
      <c r="A11" s="677" t="s">
        <v>206</v>
      </c>
      <c r="B11" s="681" t="s">
        <v>268</v>
      </c>
      <c r="C11" s="683" t="s">
        <v>208</v>
      </c>
      <c r="D11" s="683" t="s">
        <v>209</v>
      </c>
      <c r="E11" s="685" t="s">
        <v>210</v>
      </c>
      <c r="F11" s="650"/>
    </row>
    <row r="12" spans="1:6" ht="15" thickBot="1" x14ac:dyDescent="0.25">
      <c r="A12" s="676"/>
      <c r="B12" s="682"/>
      <c r="C12" s="684" t="s">
        <v>269</v>
      </c>
      <c r="D12" s="684" t="s">
        <v>269</v>
      </c>
      <c r="E12" s="686" t="s">
        <v>269</v>
      </c>
      <c r="F12" s="650"/>
    </row>
    <row r="13" spans="1:6" ht="18" thickBot="1" x14ac:dyDescent="0.3">
      <c r="A13" s="678" t="s">
        <v>270</v>
      </c>
      <c r="B13" s="679"/>
      <c r="C13" s="680"/>
      <c r="D13" s="680"/>
      <c r="E13" s="680"/>
      <c r="F13" s="657"/>
    </row>
    <row r="14" spans="1:6" x14ac:dyDescent="0.2">
      <c r="A14" s="671">
        <v>1</v>
      </c>
      <c r="B14" s="663" t="s">
        <v>271</v>
      </c>
      <c r="C14" s="669">
        <v>0</v>
      </c>
      <c r="D14" s="669">
        <v>0</v>
      </c>
      <c r="E14" s="669">
        <v>0</v>
      </c>
      <c r="F14" s="657"/>
    </row>
    <row r="15" spans="1:6" x14ac:dyDescent="0.2">
      <c r="A15" s="664">
        <v>2</v>
      </c>
      <c r="B15" s="662" t="s">
        <v>272</v>
      </c>
      <c r="C15" s="670">
        <v>0</v>
      </c>
      <c r="D15" s="670">
        <v>0</v>
      </c>
      <c r="E15" s="670">
        <v>0</v>
      </c>
      <c r="F15" s="657"/>
    </row>
    <row r="16" spans="1:6" x14ac:dyDescent="0.2">
      <c r="A16" s="664">
        <v>3</v>
      </c>
      <c r="B16" s="662" t="s">
        <v>273</v>
      </c>
      <c r="C16" s="670">
        <v>0</v>
      </c>
      <c r="D16" s="670">
        <v>0</v>
      </c>
      <c r="E16" s="670">
        <v>0</v>
      </c>
      <c r="F16" s="657"/>
    </row>
    <row r="17" spans="1:6" x14ac:dyDescent="0.2">
      <c r="A17" s="664">
        <v>4</v>
      </c>
      <c r="B17" s="662" t="s">
        <v>309</v>
      </c>
      <c r="C17" s="670">
        <v>0</v>
      </c>
      <c r="D17" s="670">
        <v>0</v>
      </c>
      <c r="E17" s="670">
        <v>0</v>
      </c>
      <c r="F17" s="657"/>
    </row>
    <row r="18" spans="1:6" x14ac:dyDescent="0.2">
      <c r="A18" s="664">
        <v>5</v>
      </c>
      <c r="B18" s="662" t="s">
        <v>275</v>
      </c>
      <c r="C18" s="670">
        <v>0</v>
      </c>
      <c r="D18" s="670">
        <v>0</v>
      </c>
      <c r="E18" s="670">
        <v>0</v>
      </c>
      <c r="F18" s="657"/>
    </row>
    <row r="19" spans="1:6" x14ac:dyDescent="0.2">
      <c r="A19" s="664">
        <v>6</v>
      </c>
      <c r="B19" s="662" t="s">
        <v>276</v>
      </c>
      <c r="C19" s="670">
        <v>0</v>
      </c>
      <c r="D19" s="670">
        <v>0</v>
      </c>
      <c r="E19" s="670">
        <v>0</v>
      </c>
      <c r="F19" s="657"/>
    </row>
    <row r="20" spans="1:6" x14ac:dyDescent="0.2">
      <c r="A20" s="687">
        <v>7</v>
      </c>
      <c r="B20" s="688" t="s">
        <v>277</v>
      </c>
      <c r="C20" s="689">
        <v>0</v>
      </c>
      <c r="D20" s="689">
        <v>0</v>
      </c>
      <c r="E20" s="689">
        <v>0</v>
      </c>
      <c r="F20" s="657"/>
    </row>
    <row r="21" spans="1:6" ht="15" thickBot="1" x14ac:dyDescent="0.25">
      <c r="A21" s="665">
        <v>8</v>
      </c>
      <c r="B21" s="690" t="s">
        <v>278</v>
      </c>
      <c r="C21" s="691">
        <f>SUM($C$14:$C$20)</f>
        <v>0</v>
      </c>
      <c r="D21" s="733">
        <f>SUM($D$14:$D$20)</f>
        <v>0</v>
      </c>
      <c r="E21" s="733">
        <f>SUM($E$14:$E$20)</f>
        <v>0</v>
      </c>
      <c r="F21" s="657"/>
    </row>
    <row r="22" spans="1:6" x14ac:dyDescent="0.2">
      <c r="A22" s="652"/>
      <c r="B22" s="653"/>
      <c r="C22" s="652"/>
      <c r="D22" s="652"/>
      <c r="E22" s="652"/>
      <c r="F22" s="652"/>
    </row>
  </sheetData>
  <pageMargins left="0.7" right="0.7" top="0.78740157499999996" bottom="0.78740157499999996"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3">
    <tabColor rgb="FF00B0F0"/>
  </sheetPr>
  <dimension ref="A1:F22"/>
  <sheetViews>
    <sheetView workbookViewId="0"/>
  </sheetViews>
  <sheetFormatPr baseColWidth="10" defaultRowHeight="14.25" x14ac:dyDescent="0.2"/>
  <cols>
    <col min="1" max="1" width="25" customWidth="1"/>
    <col min="2" max="2" width="69.625" customWidth="1"/>
    <col min="3" max="5" width="19.125" customWidth="1"/>
  </cols>
  <sheetData>
    <row r="1" spans="1:6" x14ac:dyDescent="0.2">
      <c r="A1" s="693" t="s">
        <v>150</v>
      </c>
      <c r="B1" s="693"/>
      <c r="C1" s="693"/>
      <c r="D1" s="693"/>
      <c r="E1" s="693"/>
      <c r="F1" s="693"/>
    </row>
    <row r="2" spans="1:6" ht="15" x14ac:dyDescent="0.2">
      <c r="A2" s="715" t="s">
        <v>151</v>
      </c>
      <c r="B2" s="1044">
        <f>'A1'!B2</f>
        <v>2022</v>
      </c>
      <c r="C2" s="709"/>
      <c r="D2" s="709"/>
      <c r="E2" s="709"/>
      <c r="F2" s="709"/>
    </row>
    <row r="3" spans="1:6" ht="15" x14ac:dyDescent="0.2">
      <c r="A3" s="715" t="s">
        <v>152</v>
      </c>
      <c r="B3" s="927">
        <f>'A1'!B3</f>
        <v>33596</v>
      </c>
      <c r="C3" s="709"/>
      <c r="D3" s="709"/>
      <c r="E3" s="709"/>
      <c r="F3" s="709"/>
    </row>
    <row r="4" spans="1:6" ht="15" x14ac:dyDescent="0.2">
      <c r="A4" s="715" t="s">
        <v>153</v>
      </c>
      <c r="B4" s="1044" t="str">
        <f>'A1'!B4</f>
        <v>BEZEICHNUNG IHRER KLINIK</v>
      </c>
      <c r="C4" s="710"/>
      <c r="D4" s="710"/>
      <c r="E4" s="710"/>
      <c r="F4" s="710"/>
    </row>
    <row r="5" spans="1:6" ht="15" x14ac:dyDescent="0.2">
      <c r="A5" s="715" t="s">
        <v>154</v>
      </c>
      <c r="B5" s="711" t="s">
        <v>142</v>
      </c>
      <c r="C5" s="692"/>
      <c r="D5" s="692"/>
      <c r="E5" s="692"/>
      <c r="F5" s="692"/>
    </row>
    <row r="6" spans="1:6" ht="15" x14ac:dyDescent="0.2">
      <c r="A6" s="693"/>
      <c r="B6" s="697"/>
      <c r="C6" s="693"/>
      <c r="D6" s="693"/>
      <c r="E6" s="693"/>
      <c r="F6" s="693"/>
    </row>
    <row r="7" spans="1:6" ht="16.5" x14ac:dyDescent="0.2">
      <c r="A7" s="701" t="s">
        <v>138</v>
      </c>
      <c r="B7" s="702"/>
      <c r="C7" s="702"/>
      <c r="D7" s="702"/>
      <c r="E7" s="702"/>
      <c r="F7" s="693"/>
    </row>
    <row r="8" spans="1:6" ht="16.5" x14ac:dyDescent="0.2">
      <c r="A8" s="716" t="s">
        <v>308</v>
      </c>
      <c r="B8" s="717" t="s">
        <v>143</v>
      </c>
      <c r="C8" s="703"/>
      <c r="D8" s="703"/>
      <c r="E8" s="703"/>
      <c r="F8" s="718"/>
    </row>
    <row r="9" spans="1:6" ht="16.5" x14ac:dyDescent="0.2">
      <c r="A9" s="704"/>
      <c r="B9" s="704"/>
      <c r="C9" s="704"/>
      <c r="D9" s="704"/>
      <c r="E9" s="704"/>
      <c r="F9" s="694"/>
    </row>
    <row r="10" spans="1:6" ht="17.25" thickBot="1" x14ac:dyDescent="0.25">
      <c r="A10" s="698"/>
      <c r="B10" s="699"/>
      <c r="C10" s="698"/>
      <c r="D10" s="698"/>
      <c r="E10" s="698"/>
      <c r="F10" s="699"/>
    </row>
    <row r="11" spans="1:6" x14ac:dyDescent="0.2">
      <c r="A11" s="720" t="s">
        <v>206</v>
      </c>
      <c r="B11" s="724" t="s">
        <v>268</v>
      </c>
      <c r="C11" s="726" t="s">
        <v>208</v>
      </c>
      <c r="D11" s="726" t="s">
        <v>209</v>
      </c>
      <c r="E11" s="728" t="s">
        <v>210</v>
      </c>
      <c r="F11" s="693"/>
    </row>
    <row r="12" spans="1:6" ht="15" thickBot="1" x14ac:dyDescent="0.25">
      <c r="A12" s="719"/>
      <c r="B12" s="725"/>
      <c r="C12" s="727" t="s">
        <v>269</v>
      </c>
      <c r="D12" s="727" t="s">
        <v>269</v>
      </c>
      <c r="E12" s="729" t="s">
        <v>269</v>
      </c>
      <c r="F12" s="693"/>
    </row>
    <row r="13" spans="1:6" ht="18" thickBot="1" x14ac:dyDescent="0.3">
      <c r="A13" s="721" t="s">
        <v>270</v>
      </c>
      <c r="B13" s="722"/>
      <c r="C13" s="723"/>
      <c r="D13" s="723"/>
      <c r="E13" s="723"/>
      <c r="F13" s="700"/>
    </row>
    <row r="14" spans="1:6" x14ac:dyDescent="0.2">
      <c r="A14" s="714">
        <v>1</v>
      </c>
      <c r="B14" s="706" t="s">
        <v>271</v>
      </c>
      <c r="C14" s="712">
        <v>0</v>
      </c>
      <c r="D14" s="712">
        <v>0</v>
      </c>
      <c r="E14" s="712">
        <v>0</v>
      </c>
      <c r="F14" s="700"/>
    </row>
    <row r="15" spans="1:6" x14ac:dyDescent="0.2">
      <c r="A15" s="707">
        <v>2</v>
      </c>
      <c r="B15" s="705" t="s">
        <v>272</v>
      </c>
      <c r="C15" s="713">
        <v>0</v>
      </c>
      <c r="D15" s="713">
        <v>0</v>
      </c>
      <c r="E15" s="713">
        <v>0</v>
      </c>
      <c r="F15" s="700"/>
    </row>
    <row r="16" spans="1:6" x14ac:dyDescent="0.2">
      <c r="A16" s="707">
        <v>3</v>
      </c>
      <c r="B16" s="705" t="s">
        <v>273</v>
      </c>
      <c r="C16" s="713">
        <v>0</v>
      </c>
      <c r="D16" s="713">
        <v>0</v>
      </c>
      <c r="E16" s="713">
        <v>0</v>
      </c>
      <c r="F16" s="700"/>
    </row>
    <row r="17" spans="1:6" x14ac:dyDescent="0.2">
      <c r="A17" s="707">
        <v>4</v>
      </c>
      <c r="B17" s="705" t="s">
        <v>274</v>
      </c>
      <c r="C17" s="713">
        <v>0</v>
      </c>
      <c r="D17" s="713">
        <v>0</v>
      </c>
      <c r="E17" s="713">
        <v>0</v>
      </c>
      <c r="F17" s="700"/>
    </row>
    <row r="18" spans="1:6" x14ac:dyDescent="0.2">
      <c r="A18" s="707">
        <v>5</v>
      </c>
      <c r="B18" s="705" t="s">
        <v>275</v>
      </c>
      <c r="C18" s="713">
        <v>0</v>
      </c>
      <c r="D18" s="713">
        <v>0</v>
      </c>
      <c r="E18" s="713">
        <v>0</v>
      </c>
      <c r="F18" s="700"/>
    </row>
    <row r="19" spans="1:6" x14ac:dyDescent="0.2">
      <c r="A19" s="707">
        <v>6</v>
      </c>
      <c r="B19" s="705" t="s">
        <v>276</v>
      </c>
      <c r="C19" s="713">
        <v>0</v>
      </c>
      <c r="D19" s="713">
        <v>0</v>
      </c>
      <c r="E19" s="713">
        <v>0</v>
      </c>
      <c r="F19" s="700"/>
    </row>
    <row r="20" spans="1:6" x14ac:dyDescent="0.2">
      <c r="A20" s="730">
        <v>7</v>
      </c>
      <c r="B20" s="731" t="s">
        <v>277</v>
      </c>
      <c r="C20" s="713">
        <v>0</v>
      </c>
      <c r="D20" s="713">
        <v>0</v>
      </c>
      <c r="E20" s="713">
        <v>0</v>
      </c>
      <c r="F20" s="700"/>
    </row>
    <row r="21" spans="1:6" ht="15" thickBot="1" x14ac:dyDescent="0.25">
      <c r="A21" s="708">
        <v>8</v>
      </c>
      <c r="B21" s="732" t="s">
        <v>278</v>
      </c>
      <c r="C21" s="733">
        <f>SUM($C$14:$C$20)</f>
        <v>0</v>
      </c>
      <c r="D21" s="733">
        <f>SUM($D$14:$D$20)</f>
        <v>0</v>
      </c>
      <c r="E21" s="733">
        <f>SUM($E$14:$E$20)</f>
        <v>0</v>
      </c>
      <c r="F21" s="700"/>
    </row>
    <row r="22" spans="1:6" x14ac:dyDescent="0.2">
      <c r="A22" s="695"/>
      <c r="B22" s="696"/>
      <c r="C22" s="695"/>
      <c r="D22" s="695"/>
      <c r="E22" s="695"/>
      <c r="F22" s="695"/>
    </row>
  </sheetData>
  <pageMargins left="0.7" right="0.7" top="0.78740157499999996" bottom="0.78740157499999996"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4">
    <tabColor rgb="FFFF0000"/>
  </sheetPr>
  <dimension ref="A1:I36"/>
  <sheetViews>
    <sheetView zoomScale="90" zoomScaleNormal="90" workbookViewId="0"/>
  </sheetViews>
  <sheetFormatPr baseColWidth="10" defaultRowHeight="14.25" x14ac:dyDescent="0.2"/>
  <cols>
    <col min="1" max="1" width="25" customWidth="1"/>
    <col min="2" max="2" width="69.625" customWidth="1"/>
    <col min="3" max="8" width="16.625" customWidth="1"/>
  </cols>
  <sheetData>
    <row r="1" spans="1:9" x14ac:dyDescent="0.2">
      <c r="A1" s="735" t="s">
        <v>150</v>
      </c>
      <c r="B1" s="735"/>
      <c r="C1" s="735"/>
      <c r="D1" s="735"/>
      <c r="E1" s="735"/>
      <c r="F1" s="735"/>
      <c r="G1" s="735"/>
      <c r="H1" s="735"/>
      <c r="I1" s="735"/>
    </row>
    <row r="2" spans="1:9" ht="15" x14ac:dyDescent="0.2">
      <c r="A2" s="774" t="s">
        <v>151</v>
      </c>
      <c r="B2" s="1044">
        <f>'A1'!B2</f>
        <v>2022</v>
      </c>
      <c r="C2" s="762"/>
      <c r="D2" s="762"/>
      <c r="E2" s="762"/>
      <c r="F2" s="762"/>
      <c r="G2" s="762"/>
      <c r="H2" s="762"/>
      <c r="I2" s="762"/>
    </row>
    <row r="3" spans="1:9" ht="15" x14ac:dyDescent="0.2">
      <c r="A3" s="774" t="s">
        <v>152</v>
      </c>
      <c r="B3" s="927">
        <f>'A1'!B3</f>
        <v>33596</v>
      </c>
      <c r="C3" s="762"/>
      <c r="D3" s="762"/>
      <c r="E3" s="762"/>
      <c r="F3" s="762"/>
      <c r="G3" s="762"/>
      <c r="H3" s="762"/>
      <c r="I3" s="762"/>
    </row>
    <row r="4" spans="1:9" ht="15" x14ac:dyDescent="0.2">
      <c r="A4" s="774" t="s">
        <v>153</v>
      </c>
      <c r="B4" s="1044" t="str">
        <f>'A1'!B4</f>
        <v>BEZEICHNUNG IHRER KLINIK</v>
      </c>
      <c r="C4" s="763"/>
      <c r="D4" s="763"/>
      <c r="E4" s="763"/>
      <c r="F4" s="763"/>
      <c r="G4" s="763"/>
      <c r="H4" s="763"/>
      <c r="I4" s="763"/>
    </row>
    <row r="5" spans="1:9" ht="15" x14ac:dyDescent="0.2">
      <c r="A5" s="774" t="s">
        <v>154</v>
      </c>
      <c r="B5" s="770" t="s">
        <v>144</v>
      </c>
      <c r="C5" s="734"/>
      <c r="D5" s="734"/>
      <c r="E5" s="734"/>
      <c r="F5" s="734"/>
      <c r="G5" s="734"/>
      <c r="H5" s="734"/>
      <c r="I5" s="734"/>
    </row>
    <row r="6" spans="1:9" ht="15" x14ac:dyDescent="0.2">
      <c r="A6" s="735"/>
      <c r="B6" s="738"/>
      <c r="C6" s="735"/>
      <c r="D6" s="735"/>
      <c r="E6" s="735"/>
      <c r="F6" s="735"/>
      <c r="G6" s="735"/>
      <c r="H6" s="735"/>
      <c r="I6" s="735"/>
    </row>
    <row r="7" spans="1:9" ht="16.5" x14ac:dyDescent="0.2">
      <c r="A7" s="752" t="s">
        <v>145</v>
      </c>
      <c r="B7" s="753"/>
      <c r="C7" s="753"/>
      <c r="D7" s="735"/>
      <c r="E7" s="753"/>
      <c r="F7" s="735"/>
      <c r="G7" s="753"/>
      <c r="H7" s="735"/>
      <c r="I7" s="735"/>
    </row>
    <row r="8" spans="1:9" ht="16.5" x14ac:dyDescent="0.2">
      <c r="A8" s="754"/>
      <c r="B8" s="754"/>
      <c r="C8" s="754"/>
      <c r="D8" s="754"/>
      <c r="E8" s="754"/>
      <c r="F8" s="754"/>
      <c r="G8" s="754"/>
      <c r="H8" s="754"/>
      <c r="I8" s="741"/>
    </row>
    <row r="9" spans="1:9" ht="17.25" thickBot="1" x14ac:dyDescent="0.25">
      <c r="A9" s="737"/>
      <c r="B9" s="737"/>
      <c r="C9" s="737"/>
      <c r="D9" s="736"/>
      <c r="E9" s="737"/>
      <c r="F9" s="736"/>
      <c r="G9" s="737"/>
      <c r="H9" s="736"/>
      <c r="I9" s="736"/>
    </row>
    <row r="10" spans="1:9" x14ac:dyDescent="0.2">
      <c r="A10" s="777" t="s">
        <v>206</v>
      </c>
      <c r="B10" s="778" t="s">
        <v>310</v>
      </c>
      <c r="C10" s="1072" t="s">
        <v>208</v>
      </c>
      <c r="D10" s="1073"/>
      <c r="E10" s="1074" t="s">
        <v>209</v>
      </c>
      <c r="F10" s="1073"/>
      <c r="G10" s="1074" t="s">
        <v>210</v>
      </c>
      <c r="H10" s="1073"/>
      <c r="I10" s="735"/>
    </row>
    <row r="11" spans="1:9" ht="29.25" thickBot="1" x14ac:dyDescent="0.25">
      <c r="A11" s="775"/>
      <c r="B11" s="776"/>
      <c r="C11" s="779" t="s">
        <v>311</v>
      </c>
      <c r="D11" s="780" t="s">
        <v>312</v>
      </c>
      <c r="E11" s="779" t="s">
        <v>311</v>
      </c>
      <c r="F11" s="780" t="s">
        <v>312</v>
      </c>
      <c r="G11" s="779" t="s">
        <v>311</v>
      </c>
      <c r="H11" s="780" t="s">
        <v>312</v>
      </c>
      <c r="I11" s="735"/>
    </row>
    <row r="12" spans="1:9" ht="18" thickBot="1" x14ac:dyDescent="0.3">
      <c r="A12" s="742" t="s">
        <v>270</v>
      </c>
      <c r="B12" s="743"/>
      <c r="C12" s="744"/>
      <c r="D12" s="745"/>
      <c r="E12" s="744"/>
      <c r="F12" s="745"/>
      <c r="G12" s="744"/>
      <c r="H12" s="745"/>
      <c r="I12" s="746"/>
    </row>
    <row r="13" spans="1:9" x14ac:dyDescent="0.2">
      <c r="A13" s="773">
        <v>1</v>
      </c>
      <c r="B13" s="739" t="s">
        <v>271</v>
      </c>
      <c r="C13" s="764">
        <v>0</v>
      </c>
      <c r="D13" s="768">
        <v>0</v>
      </c>
      <c r="E13" s="764">
        <v>0</v>
      </c>
      <c r="F13" s="768">
        <v>0</v>
      </c>
      <c r="G13" s="764">
        <v>0</v>
      </c>
      <c r="H13" s="768">
        <v>0</v>
      </c>
      <c r="I13" s="746"/>
    </row>
    <row r="14" spans="1:9" x14ac:dyDescent="0.2">
      <c r="A14" s="760">
        <v>2</v>
      </c>
      <c r="B14" s="740" t="s">
        <v>272</v>
      </c>
      <c r="C14" s="765">
        <v>0</v>
      </c>
      <c r="D14" s="769">
        <v>0</v>
      </c>
      <c r="E14" s="765">
        <v>0</v>
      </c>
      <c r="F14" s="769">
        <v>0</v>
      </c>
      <c r="G14" s="765">
        <v>0</v>
      </c>
      <c r="H14" s="769">
        <v>0</v>
      </c>
      <c r="I14" s="746"/>
    </row>
    <row r="15" spans="1:9" x14ac:dyDescent="0.2">
      <c r="A15" s="760">
        <v>3</v>
      </c>
      <c r="B15" s="759" t="s">
        <v>273</v>
      </c>
      <c r="C15" s="890">
        <v>0</v>
      </c>
      <c r="D15" s="769">
        <v>0</v>
      </c>
      <c r="E15" s="765">
        <v>0</v>
      </c>
      <c r="F15" s="769">
        <v>0</v>
      </c>
      <c r="G15" s="765">
        <v>0</v>
      </c>
      <c r="H15" s="769">
        <v>0</v>
      </c>
      <c r="I15" s="746"/>
    </row>
    <row r="16" spans="1:9" x14ac:dyDescent="0.2">
      <c r="A16" s="760">
        <v>4</v>
      </c>
      <c r="B16" s="740" t="s">
        <v>274</v>
      </c>
      <c r="C16" s="890">
        <v>0</v>
      </c>
      <c r="D16" s="769">
        <v>0</v>
      </c>
      <c r="E16" s="765">
        <v>0</v>
      </c>
      <c r="F16" s="892">
        <v>0</v>
      </c>
      <c r="G16" s="890">
        <v>0</v>
      </c>
      <c r="H16" s="892">
        <v>0</v>
      </c>
      <c r="I16" s="746"/>
    </row>
    <row r="17" spans="1:9" x14ac:dyDescent="0.2">
      <c r="A17" s="760">
        <v>5</v>
      </c>
      <c r="B17" s="740" t="s">
        <v>275</v>
      </c>
      <c r="C17" s="890">
        <v>0</v>
      </c>
      <c r="D17" s="769">
        <v>0</v>
      </c>
      <c r="E17" s="765">
        <v>0</v>
      </c>
      <c r="F17" s="892">
        <v>0</v>
      </c>
      <c r="G17" s="890">
        <v>0</v>
      </c>
      <c r="H17" s="892">
        <v>0</v>
      </c>
      <c r="I17" s="746"/>
    </row>
    <row r="18" spans="1:9" x14ac:dyDescent="0.2">
      <c r="A18" s="760">
        <v>6</v>
      </c>
      <c r="B18" s="740" t="s">
        <v>276</v>
      </c>
      <c r="C18" s="890">
        <v>0</v>
      </c>
      <c r="D18" s="769">
        <v>0</v>
      </c>
      <c r="E18" s="765">
        <v>0</v>
      </c>
      <c r="F18" s="892">
        <v>0</v>
      </c>
      <c r="G18" s="890">
        <v>0</v>
      </c>
      <c r="H18" s="892">
        <v>0</v>
      </c>
      <c r="I18" s="746"/>
    </row>
    <row r="19" spans="1:9" x14ac:dyDescent="0.2">
      <c r="A19" s="760">
        <v>7</v>
      </c>
      <c r="B19" s="740" t="s">
        <v>277</v>
      </c>
      <c r="C19" s="890">
        <v>0</v>
      </c>
      <c r="D19" s="769">
        <v>0</v>
      </c>
      <c r="E19" s="765">
        <v>0</v>
      </c>
      <c r="F19" s="892">
        <v>0</v>
      </c>
      <c r="G19" s="890">
        <v>0</v>
      </c>
      <c r="H19" s="892">
        <v>0</v>
      </c>
      <c r="I19" s="746"/>
    </row>
    <row r="20" spans="1:9" ht="15" thickBot="1" x14ac:dyDescent="0.25">
      <c r="A20" s="761">
        <v>8</v>
      </c>
      <c r="B20" s="751" t="s">
        <v>313</v>
      </c>
      <c r="C20" s="771">
        <f>SUM($C$13:$C$19)</f>
        <v>0</v>
      </c>
      <c r="D20" s="755" t="s">
        <v>162</v>
      </c>
      <c r="E20" s="894">
        <f>SUM($E$13:$E$19)</f>
        <v>0</v>
      </c>
      <c r="F20" s="755" t="s">
        <v>162</v>
      </c>
      <c r="G20" s="894">
        <f>SUM($G$13:$G$19)</f>
        <v>0</v>
      </c>
      <c r="H20" s="755" t="s">
        <v>162</v>
      </c>
      <c r="I20" s="746"/>
    </row>
    <row r="21" spans="1:9" ht="18" thickBot="1" x14ac:dyDescent="0.3">
      <c r="A21" s="742" t="s">
        <v>314</v>
      </c>
      <c r="B21" s="743"/>
      <c r="C21" s="744"/>
      <c r="D21" s="745"/>
      <c r="E21" s="744"/>
      <c r="F21" s="745"/>
      <c r="G21" s="744"/>
      <c r="H21" s="745"/>
      <c r="I21" s="746"/>
    </row>
    <row r="22" spans="1:9" x14ac:dyDescent="0.2">
      <c r="A22" s="773">
        <v>9</v>
      </c>
      <c r="B22" s="739" t="s">
        <v>280</v>
      </c>
      <c r="C22" s="766">
        <v>0</v>
      </c>
      <c r="D22" s="768">
        <v>0</v>
      </c>
      <c r="E22" s="766">
        <v>0</v>
      </c>
      <c r="F22" s="768">
        <v>0</v>
      </c>
      <c r="G22" s="766">
        <v>0</v>
      </c>
      <c r="H22" s="768">
        <v>0</v>
      </c>
      <c r="I22" s="746"/>
    </row>
    <row r="23" spans="1:9" x14ac:dyDescent="0.2">
      <c r="A23" s="760">
        <v>10</v>
      </c>
      <c r="B23" s="740" t="s">
        <v>281</v>
      </c>
      <c r="C23" s="767">
        <v>0</v>
      </c>
      <c r="D23" s="769">
        <v>0</v>
      </c>
      <c r="E23" s="767">
        <v>0</v>
      </c>
      <c r="F23" s="769">
        <v>0</v>
      </c>
      <c r="G23" s="767">
        <v>0</v>
      </c>
      <c r="H23" s="769">
        <v>0</v>
      </c>
      <c r="I23" s="746"/>
    </row>
    <row r="24" spans="1:9" x14ac:dyDescent="0.2">
      <c r="A24" s="760">
        <v>11</v>
      </c>
      <c r="B24" s="740" t="s">
        <v>282</v>
      </c>
      <c r="C24" s="767">
        <v>0</v>
      </c>
      <c r="D24" s="769">
        <v>0</v>
      </c>
      <c r="E24" s="767">
        <v>0</v>
      </c>
      <c r="F24" s="769">
        <v>0</v>
      </c>
      <c r="G24" s="767">
        <v>0</v>
      </c>
      <c r="H24" s="769">
        <v>0</v>
      </c>
      <c r="I24" s="734"/>
    </row>
    <row r="25" spans="1:9" x14ac:dyDescent="0.2">
      <c r="A25" s="760">
        <v>12</v>
      </c>
      <c r="B25" s="740" t="s">
        <v>283</v>
      </c>
      <c r="C25" s="767">
        <v>0</v>
      </c>
      <c r="D25" s="892">
        <v>0</v>
      </c>
      <c r="E25" s="767">
        <v>0</v>
      </c>
      <c r="F25" s="892">
        <v>0</v>
      </c>
      <c r="G25" s="767">
        <v>0</v>
      </c>
      <c r="H25" s="892">
        <v>0</v>
      </c>
      <c r="I25" s="734"/>
    </row>
    <row r="26" spans="1:9" x14ac:dyDescent="0.2">
      <c r="A26" s="760">
        <v>13</v>
      </c>
      <c r="B26" s="740" t="s">
        <v>284</v>
      </c>
      <c r="C26" s="767">
        <v>0</v>
      </c>
      <c r="D26" s="892">
        <v>0</v>
      </c>
      <c r="E26" s="767">
        <v>0</v>
      </c>
      <c r="F26" s="892">
        <v>0</v>
      </c>
      <c r="G26" s="767">
        <v>0</v>
      </c>
      <c r="H26" s="892">
        <v>0</v>
      </c>
      <c r="I26" s="734"/>
    </row>
    <row r="27" spans="1:9" x14ac:dyDescent="0.2">
      <c r="A27" s="760">
        <v>14</v>
      </c>
      <c r="B27" s="740" t="s">
        <v>285</v>
      </c>
      <c r="C27" s="767">
        <v>0</v>
      </c>
      <c r="D27" s="892">
        <v>0</v>
      </c>
      <c r="E27" s="767">
        <v>0</v>
      </c>
      <c r="F27" s="892">
        <v>0</v>
      </c>
      <c r="G27" s="767">
        <v>0</v>
      </c>
      <c r="H27" s="892">
        <v>0</v>
      </c>
      <c r="I27" s="734"/>
    </row>
    <row r="28" spans="1:9" x14ac:dyDescent="0.2">
      <c r="A28" s="760">
        <v>15</v>
      </c>
      <c r="B28" s="740" t="s">
        <v>286</v>
      </c>
      <c r="C28" s="767">
        <v>0</v>
      </c>
      <c r="D28" s="892">
        <v>0</v>
      </c>
      <c r="E28" s="767">
        <v>0</v>
      </c>
      <c r="F28" s="892">
        <v>0</v>
      </c>
      <c r="G28" s="767">
        <v>0</v>
      </c>
      <c r="H28" s="892">
        <v>0</v>
      </c>
      <c r="I28" s="734"/>
    </row>
    <row r="29" spans="1:9" x14ac:dyDescent="0.2">
      <c r="A29" s="760">
        <v>16</v>
      </c>
      <c r="B29" s="740" t="s">
        <v>287</v>
      </c>
      <c r="C29" s="767">
        <v>0</v>
      </c>
      <c r="D29" s="892">
        <v>0</v>
      </c>
      <c r="E29" s="767">
        <v>0</v>
      </c>
      <c r="F29" s="892">
        <v>0</v>
      </c>
      <c r="G29" s="767">
        <v>0</v>
      </c>
      <c r="H29" s="892">
        <v>0</v>
      </c>
      <c r="I29" s="734"/>
    </row>
    <row r="30" spans="1:9" x14ac:dyDescent="0.2">
      <c r="A30" s="760">
        <v>17</v>
      </c>
      <c r="B30" s="740" t="s">
        <v>288</v>
      </c>
      <c r="C30" s="767">
        <v>0</v>
      </c>
      <c r="D30" s="892">
        <v>0</v>
      </c>
      <c r="E30" s="767">
        <v>0</v>
      </c>
      <c r="F30" s="892">
        <v>0</v>
      </c>
      <c r="G30" s="767">
        <v>0</v>
      </c>
      <c r="H30" s="892">
        <v>0</v>
      </c>
      <c r="I30" s="734"/>
    </row>
    <row r="31" spans="1:9" x14ac:dyDescent="0.2">
      <c r="A31" s="760">
        <v>18</v>
      </c>
      <c r="B31" s="740" t="s">
        <v>289</v>
      </c>
      <c r="C31" s="767">
        <v>0</v>
      </c>
      <c r="D31" s="892">
        <v>0</v>
      </c>
      <c r="E31" s="767">
        <v>0</v>
      </c>
      <c r="F31" s="892">
        <v>0</v>
      </c>
      <c r="G31" s="767">
        <v>0</v>
      </c>
      <c r="H31" s="892">
        <v>0</v>
      </c>
      <c r="I31" s="734"/>
    </row>
    <row r="32" spans="1:9" ht="16.5" x14ac:dyDescent="0.2">
      <c r="A32" s="760">
        <v>19</v>
      </c>
      <c r="B32" s="740" t="s">
        <v>315</v>
      </c>
      <c r="C32" s="767">
        <v>0</v>
      </c>
      <c r="D32" s="892">
        <v>0</v>
      </c>
      <c r="E32" s="767">
        <v>0</v>
      </c>
      <c r="F32" s="892">
        <v>0</v>
      </c>
      <c r="G32" s="767">
        <v>0</v>
      </c>
      <c r="H32" s="892">
        <v>0</v>
      </c>
      <c r="I32" s="734"/>
    </row>
    <row r="33" spans="1:9" ht="15" thickBot="1" x14ac:dyDescent="0.25">
      <c r="A33" s="761">
        <v>20</v>
      </c>
      <c r="B33" s="751" t="s">
        <v>316</v>
      </c>
      <c r="C33" s="1045">
        <f>SUM($C$22:$C$32)</f>
        <v>0</v>
      </c>
      <c r="D33" s="756" t="s">
        <v>162</v>
      </c>
      <c r="E33" s="1045">
        <f>SUM($E$22:$E$32)</f>
        <v>0</v>
      </c>
      <c r="F33" s="756" t="s">
        <v>162</v>
      </c>
      <c r="G33" s="1045">
        <f>SUM($G$22:$G$32)</f>
        <v>0</v>
      </c>
      <c r="H33" s="756" t="s">
        <v>162</v>
      </c>
      <c r="I33" s="734"/>
    </row>
    <row r="34" spans="1:9" ht="15.75" thickBot="1" x14ac:dyDescent="0.3">
      <c r="A34" s="742"/>
      <c r="B34" s="743"/>
      <c r="C34" s="744"/>
      <c r="D34" s="745"/>
      <c r="E34" s="744"/>
      <c r="F34" s="745"/>
      <c r="G34" s="744"/>
      <c r="H34" s="745"/>
      <c r="I34" s="734"/>
    </row>
    <row r="35" spans="1:9" ht="15.75" thickBot="1" x14ac:dyDescent="0.25">
      <c r="A35" s="772">
        <v>21</v>
      </c>
      <c r="B35" s="758" t="s">
        <v>317</v>
      </c>
      <c r="C35" s="1045">
        <f>$C$20+$C$33</f>
        <v>0</v>
      </c>
      <c r="D35" s="757" t="s">
        <v>162</v>
      </c>
      <c r="E35" s="1045">
        <f>$E$20+$E$33</f>
        <v>0</v>
      </c>
      <c r="F35" s="757" t="s">
        <v>162</v>
      </c>
      <c r="G35" s="1045">
        <f>$G$20+$G$33</f>
        <v>0</v>
      </c>
      <c r="H35" s="757" t="s">
        <v>162</v>
      </c>
      <c r="I35" s="734"/>
    </row>
    <row r="36" spans="1:9" ht="15" x14ac:dyDescent="0.25">
      <c r="A36" s="747"/>
      <c r="B36" s="748"/>
      <c r="C36" s="750"/>
      <c r="D36" s="749"/>
      <c r="E36" s="750"/>
      <c r="F36" s="749"/>
      <c r="G36" s="750"/>
      <c r="H36" s="749"/>
      <c r="I36" s="734"/>
    </row>
  </sheetData>
  <mergeCells count="3">
    <mergeCell ref="C10:D10"/>
    <mergeCell ref="E10:F10"/>
    <mergeCell ref="G10:H10"/>
  </mergeCells>
  <pageMargins left="0.7" right="0.7" top="0.78740157499999996" bottom="0.78740157499999996"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tabColor rgb="FF00B0F0"/>
  </sheetPr>
  <dimension ref="A1:I22"/>
  <sheetViews>
    <sheetView workbookViewId="0"/>
  </sheetViews>
  <sheetFormatPr baseColWidth="10" defaultRowHeight="14.25" x14ac:dyDescent="0.2"/>
  <cols>
    <col min="1" max="1" width="25" customWidth="1"/>
    <col min="2" max="2" width="69.625" customWidth="1"/>
    <col min="3" max="8" width="16.625" customWidth="1"/>
  </cols>
  <sheetData>
    <row r="1" spans="1:9" x14ac:dyDescent="0.2">
      <c r="A1" s="782" t="s">
        <v>150</v>
      </c>
      <c r="B1" s="782"/>
      <c r="C1" s="782"/>
      <c r="D1" s="782"/>
      <c r="E1" s="782"/>
      <c r="F1" s="782"/>
      <c r="G1" s="782"/>
      <c r="H1" s="782"/>
      <c r="I1" s="782"/>
    </row>
    <row r="2" spans="1:9" ht="15" x14ac:dyDescent="0.2">
      <c r="A2" s="812" t="s">
        <v>151</v>
      </c>
      <c r="B2" s="1044">
        <f>'A1'!B2</f>
        <v>2022</v>
      </c>
      <c r="C2" s="803"/>
      <c r="D2" s="803"/>
      <c r="E2" s="803"/>
      <c r="F2" s="782"/>
      <c r="G2" s="782"/>
      <c r="H2" s="782"/>
      <c r="I2" s="782"/>
    </row>
    <row r="3" spans="1:9" ht="15" x14ac:dyDescent="0.2">
      <c r="A3" s="812" t="s">
        <v>152</v>
      </c>
      <c r="B3" s="927">
        <f>'A1'!B3</f>
        <v>33596</v>
      </c>
      <c r="C3" s="803"/>
      <c r="D3" s="803"/>
      <c r="E3" s="803"/>
      <c r="F3" s="782"/>
      <c r="G3" s="782"/>
      <c r="H3" s="782"/>
      <c r="I3" s="782"/>
    </row>
    <row r="4" spans="1:9" ht="15" x14ac:dyDescent="0.2">
      <c r="A4" s="812" t="s">
        <v>153</v>
      </c>
      <c r="B4" s="1044" t="str">
        <f>'A1'!B4</f>
        <v>BEZEICHNUNG IHRER KLINIK</v>
      </c>
      <c r="C4" s="804"/>
      <c r="D4" s="804"/>
      <c r="E4" s="804"/>
      <c r="F4" s="782"/>
      <c r="G4" s="782"/>
      <c r="H4" s="782"/>
      <c r="I4" s="782"/>
    </row>
    <row r="5" spans="1:9" ht="15" x14ac:dyDescent="0.2">
      <c r="A5" s="812" t="s">
        <v>154</v>
      </c>
      <c r="B5" s="809" t="s">
        <v>146</v>
      </c>
      <c r="C5" s="781"/>
      <c r="D5" s="781"/>
      <c r="E5" s="781"/>
      <c r="F5" s="782"/>
      <c r="G5" s="782"/>
      <c r="H5" s="782"/>
      <c r="I5" s="782"/>
    </row>
    <row r="6" spans="1:9" ht="15" x14ac:dyDescent="0.2">
      <c r="A6" s="783"/>
      <c r="B6" s="786"/>
      <c r="C6" s="782"/>
      <c r="D6" s="782"/>
      <c r="E6" s="782"/>
      <c r="F6" s="782"/>
      <c r="G6" s="782"/>
      <c r="H6" s="782"/>
      <c r="I6" s="782"/>
    </row>
    <row r="7" spans="1:9" ht="16.5" x14ac:dyDescent="0.2">
      <c r="A7" s="1055" t="s">
        <v>147</v>
      </c>
      <c r="B7" s="1055"/>
      <c r="C7" s="798"/>
      <c r="D7" s="782"/>
      <c r="E7" s="782"/>
      <c r="F7" s="782"/>
      <c r="G7" s="782"/>
      <c r="H7" s="782"/>
      <c r="I7" s="782"/>
    </row>
    <row r="8" spans="1:9" ht="16.5" x14ac:dyDescent="0.2">
      <c r="A8" s="814" t="s">
        <v>308</v>
      </c>
      <c r="B8" s="815" t="s">
        <v>139</v>
      </c>
      <c r="C8" s="813"/>
      <c r="D8" s="813"/>
      <c r="E8" s="782"/>
      <c r="F8" s="782"/>
      <c r="G8" s="782"/>
      <c r="H8" s="782"/>
      <c r="I8" s="782"/>
    </row>
    <row r="9" spans="1:9" ht="16.5" x14ac:dyDescent="0.2">
      <c r="A9" s="788"/>
      <c r="B9" s="788"/>
      <c r="C9" s="787"/>
      <c r="D9" s="788"/>
      <c r="E9" s="788"/>
      <c r="F9" s="788"/>
      <c r="G9" s="788"/>
      <c r="H9" s="788"/>
      <c r="I9" s="788"/>
    </row>
    <row r="10" spans="1:9" ht="17.25" thickBot="1" x14ac:dyDescent="0.25">
      <c r="A10" s="785"/>
      <c r="B10" s="785"/>
      <c r="C10" s="785"/>
      <c r="D10" s="784"/>
      <c r="E10" s="785"/>
      <c r="F10" s="784"/>
      <c r="G10" s="785"/>
      <c r="H10" s="784"/>
      <c r="I10" s="784"/>
    </row>
    <row r="11" spans="1:9" x14ac:dyDescent="0.2">
      <c r="A11" s="818" t="s">
        <v>206</v>
      </c>
      <c r="B11" s="819" t="s">
        <v>310</v>
      </c>
      <c r="C11" s="1072" t="s">
        <v>208</v>
      </c>
      <c r="D11" s="1073"/>
      <c r="E11" s="1074" t="s">
        <v>209</v>
      </c>
      <c r="F11" s="1073"/>
      <c r="G11" s="1074" t="s">
        <v>210</v>
      </c>
      <c r="H11" s="1073"/>
      <c r="I11" s="782"/>
    </row>
    <row r="12" spans="1:9" ht="29.25" thickBot="1" x14ac:dyDescent="0.25">
      <c r="A12" s="816"/>
      <c r="B12" s="817"/>
      <c r="C12" s="820" t="s">
        <v>311</v>
      </c>
      <c r="D12" s="821" t="s">
        <v>312</v>
      </c>
      <c r="E12" s="820" t="s">
        <v>311</v>
      </c>
      <c r="F12" s="821" t="s">
        <v>312</v>
      </c>
      <c r="G12" s="820" t="s">
        <v>311</v>
      </c>
      <c r="H12" s="821" t="s">
        <v>312</v>
      </c>
      <c r="I12" s="782"/>
    </row>
    <row r="13" spans="1:9" ht="18" thickBot="1" x14ac:dyDescent="0.3">
      <c r="A13" s="791" t="s">
        <v>270</v>
      </c>
      <c r="B13" s="792"/>
      <c r="C13" s="793"/>
      <c r="D13" s="794"/>
      <c r="E13" s="793"/>
      <c r="F13" s="794"/>
      <c r="G13" s="793"/>
      <c r="H13" s="794"/>
      <c r="I13" s="795"/>
    </row>
    <row r="14" spans="1:9" x14ac:dyDescent="0.2">
      <c r="A14" s="811">
        <v>1</v>
      </c>
      <c r="B14" s="789" t="s">
        <v>271</v>
      </c>
      <c r="C14" s="805">
        <v>0</v>
      </c>
      <c r="D14" s="807">
        <v>0</v>
      </c>
      <c r="E14" s="805">
        <v>0</v>
      </c>
      <c r="F14" s="807">
        <v>0</v>
      </c>
      <c r="G14" s="805">
        <v>0</v>
      </c>
      <c r="H14" s="807">
        <v>0</v>
      </c>
      <c r="I14" s="795"/>
    </row>
    <row r="15" spans="1:9" x14ac:dyDescent="0.2">
      <c r="A15" s="801">
        <v>2</v>
      </c>
      <c r="B15" s="790" t="s">
        <v>272</v>
      </c>
      <c r="C15" s="806">
        <v>0</v>
      </c>
      <c r="D15" s="808">
        <v>0</v>
      </c>
      <c r="E15" s="806">
        <v>0</v>
      </c>
      <c r="F15" s="808">
        <v>0</v>
      </c>
      <c r="G15" s="806">
        <v>0</v>
      </c>
      <c r="H15" s="808">
        <v>0</v>
      </c>
      <c r="I15" s="795"/>
    </row>
    <row r="16" spans="1:9" x14ac:dyDescent="0.2">
      <c r="A16" s="801">
        <v>3</v>
      </c>
      <c r="B16" s="800" t="s">
        <v>273</v>
      </c>
      <c r="C16" s="806">
        <v>0</v>
      </c>
      <c r="D16" s="808">
        <v>0</v>
      </c>
      <c r="E16" s="806">
        <v>0</v>
      </c>
      <c r="F16" s="808">
        <v>0</v>
      </c>
      <c r="G16" s="806">
        <v>0</v>
      </c>
      <c r="H16" s="808">
        <v>0</v>
      </c>
      <c r="I16" s="795"/>
    </row>
    <row r="17" spans="1:9" x14ac:dyDescent="0.2">
      <c r="A17" s="801">
        <v>4</v>
      </c>
      <c r="B17" s="790" t="s">
        <v>274</v>
      </c>
      <c r="C17" s="890">
        <v>0</v>
      </c>
      <c r="D17" s="892">
        <v>0</v>
      </c>
      <c r="E17" s="890">
        <v>0</v>
      </c>
      <c r="F17" s="892">
        <v>0</v>
      </c>
      <c r="G17" s="890">
        <v>0</v>
      </c>
      <c r="H17" s="892">
        <v>0</v>
      </c>
      <c r="I17" s="795"/>
    </row>
    <row r="18" spans="1:9" x14ac:dyDescent="0.2">
      <c r="A18" s="801">
        <v>5</v>
      </c>
      <c r="B18" s="790" t="s">
        <v>275</v>
      </c>
      <c r="C18" s="890">
        <v>0</v>
      </c>
      <c r="D18" s="892">
        <v>0</v>
      </c>
      <c r="E18" s="890">
        <v>0</v>
      </c>
      <c r="F18" s="892">
        <v>0</v>
      </c>
      <c r="G18" s="890">
        <v>0</v>
      </c>
      <c r="H18" s="892">
        <v>0</v>
      </c>
      <c r="I18" s="795"/>
    </row>
    <row r="19" spans="1:9" x14ac:dyDescent="0.2">
      <c r="A19" s="801">
        <v>6</v>
      </c>
      <c r="B19" s="790" t="s">
        <v>276</v>
      </c>
      <c r="C19" s="890">
        <v>0</v>
      </c>
      <c r="D19" s="892">
        <v>0</v>
      </c>
      <c r="E19" s="890">
        <v>0</v>
      </c>
      <c r="F19" s="892">
        <v>0</v>
      </c>
      <c r="G19" s="890">
        <v>0</v>
      </c>
      <c r="H19" s="892">
        <v>0</v>
      </c>
      <c r="I19" s="795"/>
    </row>
    <row r="20" spans="1:9" x14ac:dyDescent="0.2">
      <c r="A20" s="801">
        <v>7</v>
      </c>
      <c r="B20" s="790" t="s">
        <v>277</v>
      </c>
      <c r="C20" s="890">
        <v>0</v>
      </c>
      <c r="D20" s="892">
        <v>0</v>
      </c>
      <c r="E20" s="890">
        <v>0</v>
      </c>
      <c r="F20" s="892">
        <v>0</v>
      </c>
      <c r="G20" s="890">
        <v>0</v>
      </c>
      <c r="H20" s="892">
        <v>0</v>
      </c>
      <c r="I20" s="795"/>
    </row>
    <row r="21" spans="1:9" ht="15" thickBot="1" x14ac:dyDescent="0.25">
      <c r="A21" s="802">
        <v>8</v>
      </c>
      <c r="B21" s="797" t="s">
        <v>313</v>
      </c>
      <c r="C21" s="810">
        <f>SUM($C$14:$C$20)</f>
        <v>0</v>
      </c>
      <c r="D21" s="799" t="s">
        <v>162</v>
      </c>
      <c r="E21" s="894">
        <f>SUM($E$14:$E$20)</f>
        <v>0</v>
      </c>
      <c r="F21" s="799" t="s">
        <v>162</v>
      </c>
      <c r="G21" s="894">
        <f>SUM($G$14:$G$20)</f>
        <v>0</v>
      </c>
      <c r="H21" s="799" t="s">
        <v>162</v>
      </c>
      <c r="I21" s="795"/>
    </row>
    <row r="22" spans="1:9" x14ac:dyDescent="0.2">
      <c r="A22" s="795"/>
      <c r="B22" s="795"/>
      <c r="C22" s="796"/>
      <c r="D22" s="796"/>
      <c r="E22" s="795"/>
      <c r="F22" s="795"/>
      <c r="G22" s="795"/>
      <c r="H22" s="795"/>
      <c r="I22" s="795"/>
    </row>
  </sheetData>
  <mergeCells count="4">
    <mergeCell ref="C11:D11"/>
    <mergeCell ref="E11:F11"/>
    <mergeCell ref="G11:H11"/>
    <mergeCell ref="A7:B7"/>
  </mergeCells>
  <pageMargins left="0.7" right="0.7" top="0.78740157499999996" bottom="0.78740157499999996"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6">
    <tabColor rgb="FF00B0F0"/>
  </sheetPr>
  <dimension ref="A1:I22"/>
  <sheetViews>
    <sheetView workbookViewId="0"/>
  </sheetViews>
  <sheetFormatPr baseColWidth="10" defaultRowHeight="14.25" x14ac:dyDescent="0.2"/>
  <cols>
    <col min="1" max="1" width="25" customWidth="1"/>
    <col min="2" max="2" width="69.625" customWidth="1"/>
    <col min="3" max="8" width="16.625" customWidth="1"/>
  </cols>
  <sheetData>
    <row r="1" spans="1:9" x14ac:dyDescent="0.2">
      <c r="A1" s="823" t="s">
        <v>150</v>
      </c>
      <c r="B1" s="823"/>
      <c r="C1" s="823"/>
      <c r="D1" s="823"/>
      <c r="E1" s="823"/>
      <c r="F1" s="823"/>
      <c r="G1" s="823"/>
      <c r="H1" s="823"/>
      <c r="I1" s="823"/>
    </row>
    <row r="2" spans="1:9" ht="15" x14ac:dyDescent="0.2">
      <c r="A2" s="854" t="s">
        <v>151</v>
      </c>
      <c r="B2" s="1044">
        <f>'A1'!B2</f>
        <v>2022</v>
      </c>
      <c r="C2" s="845"/>
      <c r="D2" s="845"/>
      <c r="E2" s="845"/>
      <c r="F2" s="823"/>
      <c r="G2" s="823"/>
      <c r="H2" s="823"/>
      <c r="I2" s="823"/>
    </row>
    <row r="3" spans="1:9" ht="15" x14ac:dyDescent="0.2">
      <c r="A3" s="854" t="s">
        <v>152</v>
      </c>
      <c r="B3" s="927">
        <f>'A1'!B3</f>
        <v>33596</v>
      </c>
      <c r="C3" s="845"/>
      <c r="D3" s="845"/>
      <c r="E3" s="845"/>
      <c r="F3" s="823"/>
      <c r="G3" s="823"/>
      <c r="H3" s="823"/>
      <c r="I3" s="823"/>
    </row>
    <row r="4" spans="1:9" ht="15" x14ac:dyDescent="0.2">
      <c r="A4" s="854" t="s">
        <v>153</v>
      </c>
      <c r="B4" s="1044" t="str">
        <f>'A1'!B4</f>
        <v>BEZEICHNUNG IHRER KLINIK</v>
      </c>
      <c r="C4" s="846"/>
      <c r="D4" s="846"/>
      <c r="E4" s="846"/>
      <c r="F4" s="823"/>
      <c r="G4" s="823"/>
      <c r="H4" s="823"/>
      <c r="I4" s="823"/>
    </row>
    <row r="5" spans="1:9" ht="15" x14ac:dyDescent="0.2">
      <c r="A5" s="854" t="s">
        <v>154</v>
      </c>
      <c r="B5" s="851" t="s">
        <v>148</v>
      </c>
      <c r="C5" s="822"/>
      <c r="D5" s="822"/>
      <c r="E5" s="822"/>
      <c r="F5" s="823"/>
      <c r="G5" s="823"/>
      <c r="H5" s="823"/>
      <c r="I5" s="823"/>
    </row>
    <row r="6" spans="1:9" ht="15" x14ac:dyDescent="0.2">
      <c r="A6" s="824"/>
      <c r="B6" s="827"/>
      <c r="C6" s="823"/>
      <c r="D6" s="823"/>
      <c r="E6" s="823"/>
      <c r="F6" s="823"/>
      <c r="G6" s="823"/>
      <c r="H6" s="823"/>
      <c r="I6" s="823"/>
    </row>
    <row r="7" spans="1:9" ht="16.5" x14ac:dyDescent="0.2">
      <c r="A7" s="839" t="s">
        <v>147</v>
      </c>
      <c r="B7" s="840"/>
      <c r="C7" s="840"/>
      <c r="D7" s="823"/>
      <c r="E7" s="823"/>
      <c r="F7" s="823"/>
      <c r="G7" s="823"/>
      <c r="H7" s="823"/>
      <c r="I7" s="823"/>
    </row>
    <row r="8" spans="1:9" ht="16.5" x14ac:dyDescent="0.2">
      <c r="A8" s="856" t="s">
        <v>308</v>
      </c>
      <c r="B8" s="857" t="s">
        <v>141</v>
      </c>
      <c r="C8" s="855"/>
      <c r="D8" s="855"/>
      <c r="E8" s="823"/>
      <c r="F8" s="823"/>
      <c r="G8" s="823"/>
      <c r="H8" s="823"/>
      <c r="I8" s="823"/>
    </row>
    <row r="9" spans="1:9" ht="16.5" x14ac:dyDescent="0.2">
      <c r="A9" s="829"/>
      <c r="B9" s="829"/>
      <c r="C9" s="828"/>
      <c r="D9" s="829"/>
      <c r="E9" s="829"/>
      <c r="F9" s="829"/>
      <c r="G9" s="829"/>
      <c r="H9" s="829"/>
      <c r="I9" s="829"/>
    </row>
    <row r="10" spans="1:9" ht="17.25" thickBot="1" x14ac:dyDescent="0.25">
      <c r="A10" s="826"/>
      <c r="B10" s="826"/>
      <c r="C10" s="826"/>
      <c r="D10" s="825"/>
      <c r="E10" s="826"/>
      <c r="F10" s="825"/>
      <c r="G10" s="826"/>
      <c r="H10" s="825"/>
      <c r="I10" s="825"/>
    </row>
    <row r="11" spans="1:9" x14ac:dyDescent="0.2">
      <c r="A11" s="860" t="s">
        <v>206</v>
      </c>
      <c r="B11" s="861" t="s">
        <v>310</v>
      </c>
      <c r="C11" s="1072" t="s">
        <v>208</v>
      </c>
      <c r="D11" s="1073"/>
      <c r="E11" s="1074" t="s">
        <v>209</v>
      </c>
      <c r="F11" s="1073"/>
      <c r="G11" s="1074" t="s">
        <v>210</v>
      </c>
      <c r="H11" s="1073"/>
      <c r="I11" s="823"/>
    </row>
    <row r="12" spans="1:9" ht="29.25" thickBot="1" x14ac:dyDescent="0.25">
      <c r="A12" s="858"/>
      <c r="B12" s="859"/>
      <c r="C12" s="862" t="s">
        <v>311</v>
      </c>
      <c r="D12" s="863" t="s">
        <v>312</v>
      </c>
      <c r="E12" s="862" t="s">
        <v>311</v>
      </c>
      <c r="F12" s="863" t="s">
        <v>312</v>
      </c>
      <c r="G12" s="862" t="s">
        <v>311</v>
      </c>
      <c r="H12" s="863" t="s">
        <v>312</v>
      </c>
      <c r="I12" s="823"/>
    </row>
    <row r="13" spans="1:9" ht="18" thickBot="1" x14ac:dyDescent="0.3">
      <c r="A13" s="832" t="s">
        <v>270</v>
      </c>
      <c r="B13" s="833"/>
      <c r="C13" s="834"/>
      <c r="D13" s="835"/>
      <c r="E13" s="834"/>
      <c r="F13" s="835"/>
      <c r="G13" s="834"/>
      <c r="H13" s="835"/>
      <c r="I13" s="836"/>
    </row>
    <row r="14" spans="1:9" x14ac:dyDescent="0.2">
      <c r="A14" s="853">
        <v>1</v>
      </c>
      <c r="B14" s="830" t="s">
        <v>271</v>
      </c>
      <c r="C14" s="847">
        <v>0</v>
      </c>
      <c r="D14" s="849">
        <v>0</v>
      </c>
      <c r="E14" s="847">
        <v>0</v>
      </c>
      <c r="F14" s="849">
        <v>0</v>
      </c>
      <c r="G14" s="847">
        <v>0</v>
      </c>
      <c r="H14" s="849">
        <v>0</v>
      </c>
      <c r="I14" s="836"/>
    </row>
    <row r="15" spans="1:9" x14ac:dyDescent="0.2">
      <c r="A15" s="843">
        <v>2</v>
      </c>
      <c r="B15" s="831" t="s">
        <v>272</v>
      </c>
      <c r="C15" s="848">
        <v>0</v>
      </c>
      <c r="D15" s="850">
        <v>0</v>
      </c>
      <c r="E15" s="848">
        <v>0</v>
      </c>
      <c r="F15" s="850">
        <v>0</v>
      </c>
      <c r="G15" s="848">
        <v>0</v>
      </c>
      <c r="H15" s="850">
        <v>0</v>
      </c>
      <c r="I15" s="836"/>
    </row>
    <row r="16" spans="1:9" x14ac:dyDescent="0.2">
      <c r="A16" s="843">
        <v>3</v>
      </c>
      <c r="B16" s="842" t="s">
        <v>273</v>
      </c>
      <c r="C16" s="848">
        <v>0</v>
      </c>
      <c r="D16" s="850">
        <v>0</v>
      </c>
      <c r="E16" s="848">
        <v>0</v>
      </c>
      <c r="F16" s="850">
        <v>0</v>
      </c>
      <c r="G16" s="848">
        <v>0</v>
      </c>
      <c r="H16" s="850">
        <v>0</v>
      </c>
      <c r="I16" s="836"/>
    </row>
    <row r="17" spans="1:9" x14ac:dyDescent="0.2">
      <c r="A17" s="843">
        <v>4</v>
      </c>
      <c r="B17" s="831" t="s">
        <v>274</v>
      </c>
      <c r="C17" s="890">
        <v>0</v>
      </c>
      <c r="D17" s="892">
        <v>0</v>
      </c>
      <c r="E17" s="890">
        <v>0</v>
      </c>
      <c r="F17" s="892">
        <v>0</v>
      </c>
      <c r="G17" s="890">
        <v>0</v>
      </c>
      <c r="H17" s="892">
        <v>0</v>
      </c>
      <c r="I17" s="836"/>
    </row>
    <row r="18" spans="1:9" x14ac:dyDescent="0.2">
      <c r="A18" s="843">
        <v>5</v>
      </c>
      <c r="B18" s="831" t="s">
        <v>275</v>
      </c>
      <c r="C18" s="890">
        <v>0</v>
      </c>
      <c r="D18" s="892">
        <v>0</v>
      </c>
      <c r="E18" s="890">
        <v>0</v>
      </c>
      <c r="F18" s="892">
        <v>0</v>
      </c>
      <c r="G18" s="890">
        <v>0</v>
      </c>
      <c r="H18" s="892">
        <v>0</v>
      </c>
      <c r="I18" s="836"/>
    </row>
    <row r="19" spans="1:9" x14ac:dyDescent="0.2">
      <c r="A19" s="843">
        <v>6</v>
      </c>
      <c r="B19" s="831" t="s">
        <v>276</v>
      </c>
      <c r="C19" s="890">
        <v>0</v>
      </c>
      <c r="D19" s="892">
        <v>0</v>
      </c>
      <c r="E19" s="890">
        <v>0</v>
      </c>
      <c r="F19" s="892">
        <v>0</v>
      </c>
      <c r="G19" s="890">
        <v>0</v>
      </c>
      <c r="H19" s="892">
        <v>0</v>
      </c>
      <c r="I19" s="836"/>
    </row>
    <row r="20" spans="1:9" x14ac:dyDescent="0.2">
      <c r="A20" s="843">
        <v>7</v>
      </c>
      <c r="B20" s="831" t="s">
        <v>277</v>
      </c>
      <c r="C20" s="890">
        <v>0</v>
      </c>
      <c r="D20" s="892">
        <v>0</v>
      </c>
      <c r="E20" s="890">
        <v>0</v>
      </c>
      <c r="F20" s="892">
        <v>0</v>
      </c>
      <c r="G20" s="890">
        <v>0</v>
      </c>
      <c r="H20" s="892">
        <v>0</v>
      </c>
      <c r="I20" s="836"/>
    </row>
    <row r="21" spans="1:9" ht="15" thickBot="1" x14ac:dyDescent="0.25">
      <c r="A21" s="844">
        <v>8</v>
      </c>
      <c r="B21" s="838" t="s">
        <v>313</v>
      </c>
      <c r="C21" s="852">
        <f>SUM($C$14:$C$20)</f>
        <v>0</v>
      </c>
      <c r="D21" s="841" t="s">
        <v>162</v>
      </c>
      <c r="E21" s="894">
        <f>SUM($E$14:$E$20)</f>
        <v>0</v>
      </c>
      <c r="F21" s="841" t="s">
        <v>162</v>
      </c>
      <c r="G21" s="894">
        <f>SUM($G$14:$G$20)</f>
        <v>0</v>
      </c>
      <c r="H21" s="841" t="s">
        <v>162</v>
      </c>
      <c r="I21" s="836"/>
    </row>
    <row r="22" spans="1:9" x14ac:dyDescent="0.2">
      <c r="A22" s="836"/>
      <c r="B22" s="836"/>
      <c r="C22" s="837"/>
      <c r="D22" s="837"/>
      <c r="E22" s="836"/>
      <c r="F22" s="836"/>
      <c r="G22" s="836"/>
      <c r="H22" s="836"/>
      <c r="I22" s="836"/>
    </row>
  </sheetData>
  <mergeCells count="3">
    <mergeCell ref="C11:D11"/>
    <mergeCell ref="E11:F11"/>
    <mergeCell ref="G11:H11"/>
  </mergeCells>
  <pageMargins left="0.7" right="0.7" top="0.78740157499999996" bottom="0.78740157499999996"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7">
    <tabColor rgb="FF00B0F0"/>
  </sheetPr>
  <dimension ref="A1:I22"/>
  <sheetViews>
    <sheetView workbookViewId="0"/>
  </sheetViews>
  <sheetFormatPr baseColWidth="10" defaultRowHeight="14.25" x14ac:dyDescent="0.2"/>
  <cols>
    <col min="1" max="1" width="25" customWidth="1"/>
    <col min="2" max="2" width="69.625" customWidth="1"/>
    <col min="3" max="8" width="16.625" customWidth="1"/>
  </cols>
  <sheetData>
    <row r="1" spans="1:9" x14ac:dyDescent="0.2">
      <c r="A1" s="865" t="s">
        <v>150</v>
      </c>
      <c r="B1" s="865"/>
      <c r="C1" s="865"/>
      <c r="D1" s="865"/>
      <c r="E1" s="865"/>
      <c r="F1" s="865"/>
      <c r="G1" s="865"/>
      <c r="H1" s="865"/>
      <c r="I1" s="865"/>
    </row>
    <row r="2" spans="1:9" ht="15" x14ac:dyDescent="0.2">
      <c r="A2" s="897" t="s">
        <v>151</v>
      </c>
      <c r="B2" s="1044">
        <f>'A1'!B2</f>
        <v>2022</v>
      </c>
      <c r="C2" s="887"/>
      <c r="D2" s="887"/>
      <c r="E2" s="887"/>
      <c r="F2" s="865"/>
      <c r="G2" s="865"/>
      <c r="H2" s="865"/>
      <c r="I2" s="865"/>
    </row>
    <row r="3" spans="1:9" ht="15" x14ac:dyDescent="0.2">
      <c r="A3" s="897" t="s">
        <v>152</v>
      </c>
      <c r="B3" s="927">
        <f>'A1'!B3</f>
        <v>33596</v>
      </c>
      <c r="C3" s="887"/>
      <c r="D3" s="887"/>
      <c r="E3" s="887"/>
      <c r="F3" s="865"/>
      <c r="G3" s="865"/>
      <c r="H3" s="865"/>
      <c r="I3" s="865"/>
    </row>
    <row r="4" spans="1:9" ht="15" x14ac:dyDescent="0.2">
      <c r="A4" s="897" t="s">
        <v>153</v>
      </c>
      <c r="B4" s="1044" t="str">
        <f>'A1'!B4</f>
        <v>BEZEICHNUNG IHRER KLINIK</v>
      </c>
      <c r="C4" s="888"/>
      <c r="D4" s="888"/>
      <c r="E4" s="888"/>
      <c r="F4" s="865"/>
      <c r="G4" s="865"/>
      <c r="H4" s="865"/>
      <c r="I4" s="865"/>
    </row>
    <row r="5" spans="1:9" ht="15" x14ac:dyDescent="0.2">
      <c r="A5" s="897" t="s">
        <v>154</v>
      </c>
      <c r="B5" s="893" t="s">
        <v>149</v>
      </c>
      <c r="C5" s="864"/>
      <c r="D5" s="864"/>
      <c r="E5" s="864"/>
      <c r="F5" s="865"/>
      <c r="G5" s="865"/>
      <c r="H5" s="865"/>
      <c r="I5" s="865"/>
    </row>
    <row r="6" spans="1:9" ht="15" x14ac:dyDescent="0.2">
      <c r="A6" s="866"/>
      <c r="B6" s="869"/>
      <c r="C6" s="865"/>
      <c r="D6" s="865"/>
      <c r="E6" s="865"/>
      <c r="F6" s="865"/>
      <c r="G6" s="865"/>
      <c r="H6" s="865"/>
      <c r="I6" s="865"/>
    </row>
    <row r="7" spans="1:9" ht="16.5" x14ac:dyDescent="0.2">
      <c r="A7" s="881" t="s">
        <v>147</v>
      </c>
      <c r="B7" s="882"/>
      <c r="C7" s="882"/>
      <c r="D7" s="865"/>
      <c r="E7" s="865"/>
      <c r="F7" s="865"/>
      <c r="G7" s="865"/>
      <c r="H7" s="865"/>
      <c r="I7" s="865"/>
    </row>
    <row r="8" spans="1:9" ht="16.5" x14ac:dyDescent="0.2">
      <c r="A8" s="899" t="s">
        <v>308</v>
      </c>
      <c r="B8" s="900" t="s">
        <v>143</v>
      </c>
      <c r="C8" s="898"/>
      <c r="D8" s="898"/>
      <c r="E8" s="865"/>
      <c r="F8" s="865"/>
      <c r="G8" s="865"/>
      <c r="H8" s="865"/>
      <c r="I8" s="865"/>
    </row>
    <row r="9" spans="1:9" ht="16.5" x14ac:dyDescent="0.2">
      <c r="A9" s="871"/>
      <c r="B9" s="871"/>
      <c r="C9" s="870"/>
      <c r="D9" s="871"/>
      <c r="E9" s="871"/>
      <c r="F9" s="871"/>
      <c r="G9" s="871"/>
      <c r="H9" s="871"/>
      <c r="I9" s="871"/>
    </row>
    <row r="10" spans="1:9" ht="17.25" thickBot="1" x14ac:dyDescent="0.25">
      <c r="A10" s="868"/>
      <c r="B10" s="868"/>
      <c r="C10" s="868"/>
      <c r="D10" s="867"/>
      <c r="E10" s="868"/>
      <c r="F10" s="867"/>
      <c r="G10" s="868"/>
      <c r="H10" s="867"/>
      <c r="I10" s="867"/>
    </row>
    <row r="11" spans="1:9" x14ac:dyDescent="0.2">
      <c r="A11" s="903" t="s">
        <v>206</v>
      </c>
      <c r="B11" s="904" t="s">
        <v>310</v>
      </c>
      <c r="C11" s="1072" t="s">
        <v>208</v>
      </c>
      <c r="D11" s="1073"/>
      <c r="E11" s="1074" t="s">
        <v>209</v>
      </c>
      <c r="F11" s="1073"/>
      <c r="G11" s="1074" t="s">
        <v>210</v>
      </c>
      <c r="H11" s="1073"/>
      <c r="I11" s="865"/>
    </row>
    <row r="12" spans="1:9" ht="29.25" thickBot="1" x14ac:dyDescent="0.25">
      <c r="A12" s="901"/>
      <c r="B12" s="902"/>
      <c r="C12" s="905" t="s">
        <v>311</v>
      </c>
      <c r="D12" s="906" t="s">
        <v>312</v>
      </c>
      <c r="E12" s="905" t="s">
        <v>311</v>
      </c>
      <c r="F12" s="906" t="s">
        <v>312</v>
      </c>
      <c r="G12" s="905" t="s">
        <v>311</v>
      </c>
      <c r="H12" s="906" t="s">
        <v>312</v>
      </c>
      <c r="I12" s="865"/>
    </row>
    <row r="13" spans="1:9" ht="18" thickBot="1" x14ac:dyDescent="0.3">
      <c r="A13" s="874" t="s">
        <v>270</v>
      </c>
      <c r="B13" s="875"/>
      <c r="C13" s="876"/>
      <c r="D13" s="877"/>
      <c r="E13" s="876"/>
      <c r="F13" s="877"/>
      <c r="G13" s="876"/>
      <c r="H13" s="877"/>
      <c r="I13" s="878"/>
    </row>
    <row r="14" spans="1:9" x14ac:dyDescent="0.2">
      <c r="A14" s="895">
        <v>1</v>
      </c>
      <c r="B14" s="872" t="s">
        <v>271</v>
      </c>
      <c r="C14" s="889">
        <v>0</v>
      </c>
      <c r="D14" s="891">
        <v>0</v>
      </c>
      <c r="E14" s="889">
        <v>0</v>
      </c>
      <c r="F14" s="891">
        <v>0</v>
      </c>
      <c r="G14" s="889">
        <v>0</v>
      </c>
      <c r="H14" s="891">
        <v>0</v>
      </c>
      <c r="I14" s="878"/>
    </row>
    <row r="15" spans="1:9" x14ac:dyDescent="0.2">
      <c r="A15" s="885">
        <v>2</v>
      </c>
      <c r="B15" s="873" t="s">
        <v>272</v>
      </c>
      <c r="C15" s="890">
        <v>0</v>
      </c>
      <c r="D15" s="892">
        <v>0</v>
      </c>
      <c r="E15" s="890">
        <v>0</v>
      </c>
      <c r="F15" s="892">
        <v>0</v>
      </c>
      <c r="G15" s="890">
        <v>0</v>
      </c>
      <c r="H15" s="892">
        <v>0</v>
      </c>
      <c r="I15" s="878"/>
    </row>
    <row r="16" spans="1:9" x14ac:dyDescent="0.2">
      <c r="A16" s="885">
        <v>3</v>
      </c>
      <c r="B16" s="884" t="s">
        <v>273</v>
      </c>
      <c r="C16" s="890">
        <v>0</v>
      </c>
      <c r="D16" s="892">
        <v>0</v>
      </c>
      <c r="E16" s="890">
        <v>0</v>
      </c>
      <c r="F16" s="892">
        <v>0</v>
      </c>
      <c r="G16" s="890">
        <v>0</v>
      </c>
      <c r="H16" s="892">
        <v>0</v>
      </c>
      <c r="I16" s="878"/>
    </row>
    <row r="17" spans="1:9" x14ac:dyDescent="0.2">
      <c r="A17" s="885">
        <v>4</v>
      </c>
      <c r="B17" s="873" t="s">
        <v>274</v>
      </c>
      <c r="C17" s="890">
        <v>0</v>
      </c>
      <c r="D17" s="892">
        <v>0</v>
      </c>
      <c r="E17" s="890">
        <v>0</v>
      </c>
      <c r="F17" s="892">
        <v>0</v>
      </c>
      <c r="G17" s="890">
        <v>0</v>
      </c>
      <c r="H17" s="892">
        <v>0</v>
      </c>
      <c r="I17" s="878"/>
    </row>
    <row r="18" spans="1:9" x14ac:dyDescent="0.2">
      <c r="A18" s="885">
        <v>5</v>
      </c>
      <c r="B18" s="873" t="s">
        <v>275</v>
      </c>
      <c r="C18" s="890">
        <v>0</v>
      </c>
      <c r="D18" s="892">
        <v>0</v>
      </c>
      <c r="E18" s="890">
        <v>0</v>
      </c>
      <c r="F18" s="892">
        <v>0</v>
      </c>
      <c r="G18" s="890">
        <v>0</v>
      </c>
      <c r="H18" s="892">
        <v>0</v>
      </c>
      <c r="I18" s="878"/>
    </row>
    <row r="19" spans="1:9" x14ac:dyDescent="0.2">
      <c r="A19" s="885">
        <v>6</v>
      </c>
      <c r="B19" s="873" t="s">
        <v>276</v>
      </c>
      <c r="C19" s="890">
        <v>0</v>
      </c>
      <c r="D19" s="892">
        <v>0</v>
      </c>
      <c r="E19" s="890">
        <v>0</v>
      </c>
      <c r="F19" s="892">
        <v>0</v>
      </c>
      <c r="G19" s="890">
        <v>0</v>
      </c>
      <c r="H19" s="892">
        <v>0</v>
      </c>
      <c r="I19" s="878"/>
    </row>
    <row r="20" spans="1:9" x14ac:dyDescent="0.2">
      <c r="A20" s="885">
        <v>7</v>
      </c>
      <c r="B20" s="873" t="s">
        <v>277</v>
      </c>
      <c r="C20" s="890">
        <v>0</v>
      </c>
      <c r="D20" s="892">
        <v>0</v>
      </c>
      <c r="E20" s="890">
        <v>0</v>
      </c>
      <c r="F20" s="892">
        <v>0</v>
      </c>
      <c r="G20" s="890">
        <v>0</v>
      </c>
      <c r="H20" s="892">
        <v>0</v>
      </c>
      <c r="I20" s="878"/>
    </row>
    <row r="21" spans="1:9" ht="15" thickBot="1" x14ac:dyDescent="0.25">
      <c r="A21" s="886">
        <v>8</v>
      </c>
      <c r="B21" s="880" t="s">
        <v>313</v>
      </c>
      <c r="C21" s="894">
        <f>SUM($C$14:$C$20)</f>
        <v>0</v>
      </c>
      <c r="D21" s="883" t="s">
        <v>162</v>
      </c>
      <c r="E21" s="894">
        <f>SUM($E$14:$E$20)</f>
        <v>0</v>
      </c>
      <c r="F21" s="883" t="s">
        <v>162</v>
      </c>
      <c r="G21" s="894">
        <f>SUM($G$14:$G$20)</f>
        <v>0</v>
      </c>
      <c r="H21" s="883" t="s">
        <v>162</v>
      </c>
      <c r="I21" s="878"/>
    </row>
    <row r="22" spans="1:9" x14ac:dyDescent="0.2">
      <c r="A22" s="878"/>
      <c r="B22" s="878"/>
      <c r="C22" s="879"/>
      <c r="D22" s="879"/>
      <c r="E22" s="878"/>
      <c r="F22" s="878"/>
      <c r="G22" s="878"/>
      <c r="H22" s="878"/>
      <c r="I22" s="878"/>
    </row>
  </sheetData>
  <mergeCells count="3">
    <mergeCell ref="C11:D11"/>
    <mergeCell ref="E11:F11"/>
    <mergeCell ref="G11:H11"/>
  </mergeCells>
  <pageMargins left="0.7" right="0.7" top="0.78740157499999996" bottom="0.78740157499999996"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8">
    <tabColor theme="7"/>
  </sheetPr>
  <dimension ref="A1:I500"/>
  <sheetViews>
    <sheetView zoomScaleNormal="100" workbookViewId="0">
      <selection activeCell="A4" sqref="A4"/>
    </sheetView>
  </sheetViews>
  <sheetFormatPr baseColWidth="10" defaultColWidth="10.125" defaultRowHeight="15" x14ac:dyDescent="0.25"/>
  <cols>
    <col min="1" max="1" width="13.75" style="932" customWidth="1"/>
    <col min="2" max="2" width="9.375" style="932" customWidth="1"/>
    <col min="3" max="3" width="11.375" style="933" bestFit="1" customWidth="1"/>
    <col min="4" max="4" width="8" style="932" bestFit="1" customWidth="1"/>
    <col min="5" max="5" width="20.125" style="932" customWidth="1"/>
    <col min="6" max="6" width="6.75" style="932" bestFit="1" customWidth="1"/>
    <col min="7" max="7" width="234.375" style="932" bestFit="1" customWidth="1"/>
    <col min="8" max="8" width="8.25" style="932" bestFit="1" customWidth="1"/>
    <col min="9" max="9" width="11.625" style="933" bestFit="1" customWidth="1"/>
    <col min="10" max="16384" width="10.125" style="932"/>
  </cols>
  <sheetData>
    <row r="1" spans="1:9" ht="18.75" x14ac:dyDescent="0.3">
      <c r="A1" s="931" t="s">
        <v>386</v>
      </c>
    </row>
    <row r="3" spans="1:9" x14ac:dyDescent="0.25">
      <c r="A3" s="932" t="s">
        <v>387</v>
      </c>
      <c r="B3" s="932" t="s">
        <v>388</v>
      </c>
      <c r="C3" s="933" t="s">
        <v>389</v>
      </c>
      <c r="D3" s="932" t="s">
        <v>390</v>
      </c>
      <c r="E3" s="932" t="s">
        <v>18</v>
      </c>
      <c r="F3" s="932" t="s">
        <v>159</v>
      </c>
      <c r="G3" s="932" t="s">
        <v>391</v>
      </c>
      <c r="H3" s="932" t="s">
        <v>392</v>
      </c>
      <c r="I3" s="934" t="s">
        <v>393</v>
      </c>
    </row>
    <row r="4" spans="1:9" x14ac:dyDescent="0.25">
      <c r="A4" s="932" t="str">
        <f>Inek2019A1a2a[[#This Row],[PEPP]]&amp;"#"&amp;Inek2019A1a2a[[#This Row],[Klasse]]</f>
        <v>P002Z#1</v>
      </c>
      <c r="B4" s="932">
        <f>Inek2019A1a2a[[#This Row],[Klasse2]]</f>
        <v>1</v>
      </c>
      <c r="C4" s="933">
        <f>Inek2019A1a2a[[#This Row],[BewJeTag2]]</f>
        <v>2.1252</v>
      </c>
      <c r="D4" s="932" t="s">
        <v>394</v>
      </c>
      <c r="E4" s="932" t="s">
        <v>395</v>
      </c>
      <c r="F4" s="932" t="s">
        <v>396</v>
      </c>
      <c r="G4" s="932" t="s">
        <v>397</v>
      </c>
      <c r="H4" s="932">
        <v>1</v>
      </c>
      <c r="I4" s="933">
        <v>2.1252</v>
      </c>
    </row>
    <row r="5" spans="1:9" x14ac:dyDescent="0.25">
      <c r="A5" s="932" t="str">
        <f>Inek2019A1a2a[[#This Row],[PEPP]]&amp;"#"&amp;Inek2019A1a2a[[#This Row],[Klasse]]</f>
        <v>P003A#1</v>
      </c>
      <c r="B5" s="932">
        <f>Inek2019A1a2a[[#This Row],[Klasse2]]</f>
        <v>1</v>
      </c>
      <c r="C5" s="933">
        <f>Inek2019A1a2a[[#This Row],[BewJeTag2]]</f>
        <v>1.4513</v>
      </c>
      <c r="D5" s="932" t="s">
        <v>394</v>
      </c>
      <c r="E5" s="932" t="s">
        <v>395</v>
      </c>
      <c r="F5" s="932" t="s">
        <v>398</v>
      </c>
      <c r="G5" s="932" t="s">
        <v>399</v>
      </c>
      <c r="H5" s="932">
        <v>1</v>
      </c>
      <c r="I5" s="933">
        <v>1.4513</v>
      </c>
    </row>
    <row r="6" spans="1:9" x14ac:dyDescent="0.25">
      <c r="A6" s="932" t="str">
        <f>Inek2019A1a2a[[#This Row],[PEPP]]&amp;"#"&amp;Inek2019A1a2a[[#This Row],[Klasse]]</f>
        <v>P003B#1</v>
      </c>
      <c r="B6" s="932">
        <f>Inek2019A1a2a[[#This Row],[Klasse2]]</f>
        <v>1</v>
      </c>
      <c r="C6" s="933">
        <f>Inek2019A1a2a[[#This Row],[BewJeTag2]]</f>
        <v>1.6528</v>
      </c>
      <c r="D6" s="932" t="s">
        <v>394</v>
      </c>
      <c r="E6" s="932" t="s">
        <v>395</v>
      </c>
      <c r="F6" s="932" t="s">
        <v>400</v>
      </c>
      <c r="G6" s="932" t="s">
        <v>401</v>
      </c>
      <c r="H6" s="932">
        <v>1</v>
      </c>
      <c r="I6" s="933">
        <v>1.6528</v>
      </c>
    </row>
    <row r="7" spans="1:9" x14ac:dyDescent="0.25">
      <c r="A7" s="932" t="str">
        <f>Inek2019A1a2a[[#This Row],[PEPP]]&amp;"#"&amp;Inek2019A1a2a[[#This Row],[Klasse]]</f>
        <v>P003B#2</v>
      </c>
      <c r="B7" s="932">
        <f>Inek2019A1a2a[[#This Row],[Klasse2]]</f>
        <v>2</v>
      </c>
      <c r="C7" s="933">
        <f>Inek2019A1a2a[[#This Row],[BewJeTag2]]</f>
        <v>1.6528</v>
      </c>
      <c r="D7" s="932" t="s">
        <v>394</v>
      </c>
      <c r="E7" s="932" t="s">
        <v>395</v>
      </c>
      <c r="F7" s="932" t="s">
        <v>400</v>
      </c>
      <c r="G7" s="932" t="s">
        <v>401</v>
      </c>
      <c r="H7" s="932">
        <v>2</v>
      </c>
      <c r="I7" s="933">
        <v>1.6528</v>
      </c>
    </row>
    <row r="8" spans="1:9" x14ac:dyDescent="0.25">
      <c r="A8" s="932" t="str">
        <f>Inek2019A1a2a[[#This Row],[PEPP]]&amp;"#"&amp;Inek2019A1a2a[[#This Row],[Klasse]]</f>
        <v>P003B#3</v>
      </c>
      <c r="B8" s="932">
        <f>Inek2019A1a2a[[#This Row],[Klasse2]]</f>
        <v>3</v>
      </c>
      <c r="C8" s="933">
        <f>Inek2019A1a2a[[#This Row],[BewJeTag2]]</f>
        <v>1.6528</v>
      </c>
      <c r="D8" s="932" t="s">
        <v>394</v>
      </c>
      <c r="E8" s="932" t="s">
        <v>395</v>
      </c>
      <c r="F8" s="932" t="s">
        <v>400</v>
      </c>
      <c r="G8" s="932" t="s">
        <v>401</v>
      </c>
      <c r="H8" s="932">
        <v>3</v>
      </c>
      <c r="I8" s="933">
        <v>1.6528</v>
      </c>
    </row>
    <row r="9" spans="1:9" x14ac:dyDescent="0.25">
      <c r="A9" s="932" t="str">
        <f>Inek2019A1a2a[[#This Row],[PEPP]]&amp;"#"&amp;Inek2019A1a2a[[#This Row],[Klasse]]</f>
        <v>P003B#4</v>
      </c>
      <c r="B9" s="932">
        <f>Inek2019A1a2a[[#This Row],[Klasse2]]</f>
        <v>4</v>
      </c>
      <c r="C9" s="933">
        <f>Inek2019A1a2a[[#This Row],[BewJeTag2]]</f>
        <v>1.6528</v>
      </c>
      <c r="D9" s="932" t="s">
        <v>394</v>
      </c>
      <c r="E9" s="932" t="s">
        <v>395</v>
      </c>
      <c r="F9" s="932" t="s">
        <v>400</v>
      </c>
      <c r="G9" s="932" t="s">
        <v>401</v>
      </c>
      <c r="H9" s="932">
        <v>4</v>
      </c>
      <c r="I9" s="933">
        <v>1.6528</v>
      </c>
    </row>
    <row r="10" spans="1:9" x14ac:dyDescent="0.25">
      <c r="A10" s="932" t="str">
        <f>Inek2019A1a2a[[#This Row],[PEPP]]&amp;"#"&amp;Inek2019A1a2a[[#This Row],[Klasse]]</f>
        <v>P003B#5</v>
      </c>
      <c r="B10" s="932">
        <f>Inek2019A1a2a[[#This Row],[Klasse2]]</f>
        <v>5</v>
      </c>
      <c r="C10" s="933">
        <f>Inek2019A1a2a[[#This Row],[BewJeTag2]]</f>
        <v>1.6528</v>
      </c>
      <c r="D10" s="932" t="s">
        <v>394</v>
      </c>
      <c r="E10" s="932" t="s">
        <v>395</v>
      </c>
      <c r="F10" s="932" t="s">
        <v>400</v>
      </c>
      <c r="G10" s="932" t="s">
        <v>401</v>
      </c>
      <c r="H10" s="932">
        <v>5</v>
      </c>
      <c r="I10" s="933">
        <v>1.6528</v>
      </c>
    </row>
    <row r="11" spans="1:9" x14ac:dyDescent="0.25">
      <c r="A11" s="932" t="str">
        <f>Inek2019A1a2a[[#This Row],[PEPP]]&amp;"#"&amp;Inek2019A1a2a[[#This Row],[Klasse]]</f>
        <v>P003B#6</v>
      </c>
      <c r="B11" s="932">
        <f>Inek2019A1a2a[[#This Row],[Klasse2]]</f>
        <v>6</v>
      </c>
      <c r="C11" s="933">
        <f>Inek2019A1a2a[[#This Row],[BewJeTag2]]</f>
        <v>1.6528</v>
      </c>
      <c r="D11" s="932" t="s">
        <v>394</v>
      </c>
      <c r="E11" s="932" t="s">
        <v>395</v>
      </c>
      <c r="F11" s="932" t="s">
        <v>400</v>
      </c>
      <c r="G11" s="932" t="s">
        <v>401</v>
      </c>
      <c r="H11" s="932">
        <v>6</v>
      </c>
      <c r="I11" s="933">
        <v>1.6528</v>
      </c>
    </row>
    <row r="12" spans="1:9" x14ac:dyDescent="0.25">
      <c r="A12" s="932" t="str">
        <f>Inek2019A1a2a[[#This Row],[PEPP]]&amp;"#"&amp;Inek2019A1a2a[[#This Row],[Klasse]]</f>
        <v>P003B#7</v>
      </c>
      <c r="B12" s="932">
        <f>Inek2019A1a2a[[#This Row],[Klasse2]]</f>
        <v>7</v>
      </c>
      <c r="C12" s="933">
        <f>Inek2019A1a2a[[#This Row],[BewJeTag2]]</f>
        <v>1.6528</v>
      </c>
      <c r="D12" s="932" t="s">
        <v>394</v>
      </c>
      <c r="E12" s="932" t="s">
        <v>395</v>
      </c>
      <c r="F12" s="932" t="s">
        <v>400</v>
      </c>
      <c r="G12" s="932" t="s">
        <v>401</v>
      </c>
      <c r="H12" s="932">
        <v>7</v>
      </c>
      <c r="I12" s="933">
        <v>1.6528</v>
      </c>
    </row>
    <row r="13" spans="1:9" x14ac:dyDescent="0.25">
      <c r="A13" s="932" t="str">
        <f>Inek2019A1a2a[[#This Row],[PEPP]]&amp;"#"&amp;Inek2019A1a2a[[#This Row],[Klasse]]</f>
        <v>P003B#8</v>
      </c>
      <c r="B13" s="932">
        <f>Inek2019A1a2a[[#This Row],[Klasse2]]</f>
        <v>8</v>
      </c>
      <c r="C13" s="933">
        <f>Inek2019A1a2a[[#This Row],[BewJeTag2]]</f>
        <v>1.6353</v>
      </c>
      <c r="D13" s="932" t="s">
        <v>394</v>
      </c>
      <c r="E13" s="932" t="s">
        <v>395</v>
      </c>
      <c r="F13" s="932" t="s">
        <v>400</v>
      </c>
      <c r="G13" s="932" t="s">
        <v>401</v>
      </c>
      <c r="H13" s="932">
        <v>8</v>
      </c>
      <c r="I13" s="933">
        <v>1.6353</v>
      </c>
    </row>
    <row r="14" spans="1:9" x14ac:dyDescent="0.25">
      <c r="A14" s="932" t="str">
        <f>Inek2019A1a2a[[#This Row],[PEPP]]&amp;"#"&amp;Inek2019A1a2a[[#This Row],[Klasse]]</f>
        <v>P003B#9</v>
      </c>
      <c r="B14" s="932">
        <f>Inek2019A1a2a[[#This Row],[Klasse2]]</f>
        <v>9</v>
      </c>
      <c r="C14" s="933">
        <f>Inek2019A1a2a[[#This Row],[BewJeTag2]]</f>
        <v>1.6066</v>
      </c>
      <c r="D14" s="932" t="s">
        <v>394</v>
      </c>
      <c r="E14" s="932" t="s">
        <v>395</v>
      </c>
      <c r="F14" s="932" t="s">
        <v>400</v>
      </c>
      <c r="G14" s="932" t="s">
        <v>401</v>
      </c>
      <c r="H14" s="932">
        <v>9</v>
      </c>
      <c r="I14" s="933">
        <v>1.6066</v>
      </c>
    </row>
    <row r="15" spans="1:9" x14ac:dyDescent="0.25">
      <c r="A15" s="932" t="str">
        <f>Inek2019A1a2a[[#This Row],[PEPP]]&amp;"#"&amp;Inek2019A1a2a[[#This Row],[Klasse]]</f>
        <v>P003B#10</v>
      </c>
      <c r="B15" s="932">
        <f>Inek2019A1a2a[[#This Row],[Klasse2]]</f>
        <v>10</v>
      </c>
      <c r="C15" s="933">
        <f>Inek2019A1a2a[[#This Row],[BewJeTag2]]</f>
        <v>1.5779000000000001</v>
      </c>
      <c r="D15" s="932" t="s">
        <v>394</v>
      </c>
      <c r="E15" s="932" t="s">
        <v>395</v>
      </c>
      <c r="F15" s="932" t="s">
        <v>400</v>
      </c>
      <c r="G15" s="932" t="s">
        <v>401</v>
      </c>
      <c r="H15" s="932">
        <v>10</v>
      </c>
      <c r="I15" s="933">
        <v>1.5779000000000001</v>
      </c>
    </row>
    <row r="16" spans="1:9" x14ac:dyDescent="0.25">
      <c r="A16" s="932" t="str">
        <f>Inek2019A1a2a[[#This Row],[PEPP]]&amp;"#"&amp;Inek2019A1a2a[[#This Row],[Klasse]]</f>
        <v>P003B#11</v>
      </c>
      <c r="B16" s="932">
        <f>Inek2019A1a2a[[#This Row],[Klasse2]]</f>
        <v>11</v>
      </c>
      <c r="C16" s="933">
        <f>Inek2019A1a2a[[#This Row],[BewJeTag2]]</f>
        <v>1.5491999999999999</v>
      </c>
      <c r="D16" s="932" t="s">
        <v>394</v>
      </c>
      <c r="E16" s="932" t="s">
        <v>395</v>
      </c>
      <c r="F16" s="932" t="s">
        <v>400</v>
      </c>
      <c r="G16" s="932" t="s">
        <v>401</v>
      </c>
      <c r="H16" s="932">
        <v>11</v>
      </c>
      <c r="I16" s="933">
        <v>1.5491999999999999</v>
      </c>
    </row>
    <row r="17" spans="1:9" x14ac:dyDescent="0.25">
      <c r="A17" s="932" t="str">
        <f>Inek2019A1a2a[[#This Row],[PEPP]]&amp;"#"&amp;Inek2019A1a2a[[#This Row],[Klasse]]</f>
        <v>P003B#12</v>
      </c>
      <c r="B17" s="932">
        <f>Inek2019A1a2a[[#This Row],[Klasse2]]</f>
        <v>12</v>
      </c>
      <c r="C17" s="933">
        <f>Inek2019A1a2a[[#This Row],[BewJeTag2]]</f>
        <v>1.5204</v>
      </c>
      <c r="D17" s="932" t="s">
        <v>394</v>
      </c>
      <c r="E17" s="932" t="s">
        <v>395</v>
      </c>
      <c r="F17" s="932" t="s">
        <v>400</v>
      </c>
      <c r="G17" s="932" t="s">
        <v>401</v>
      </c>
      <c r="H17" s="932">
        <v>12</v>
      </c>
      <c r="I17" s="933">
        <v>1.5204</v>
      </c>
    </row>
    <row r="18" spans="1:9" x14ac:dyDescent="0.25">
      <c r="A18" s="932" t="str">
        <f>Inek2019A1a2a[[#This Row],[PEPP]]&amp;"#"&amp;Inek2019A1a2a[[#This Row],[Klasse]]</f>
        <v>P003B#13</v>
      </c>
      <c r="B18" s="932">
        <f>Inek2019A1a2a[[#This Row],[Klasse2]]</f>
        <v>13</v>
      </c>
      <c r="C18" s="933">
        <f>Inek2019A1a2a[[#This Row],[BewJeTag2]]</f>
        <v>1.4917</v>
      </c>
      <c r="D18" s="932" t="s">
        <v>394</v>
      </c>
      <c r="E18" s="932" t="s">
        <v>395</v>
      </c>
      <c r="F18" s="932" t="s">
        <v>400</v>
      </c>
      <c r="G18" s="932" t="s">
        <v>401</v>
      </c>
      <c r="H18" s="932">
        <v>13</v>
      </c>
      <c r="I18" s="933">
        <v>1.4917</v>
      </c>
    </row>
    <row r="19" spans="1:9" x14ac:dyDescent="0.25">
      <c r="A19" s="932" t="str">
        <f>Inek2019A1a2a[[#This Row],[PEPP]]&amp;"#"&amp;Inek2019A1a2a[[#This Row],[Klasse]]</f>
        <v>P003B#14</v>
      </c>
      <c r="B19" s="932">
        <f>Inek2019A1a2a[[#This Row],[Klasse2]]</f>
        <v>14</v>
      </c>
      <c r="C19" s="933">
        <f>Inek2019A1a2a[[#This Row],[BewJeTag2]]</f>
        <v>1.4630000000000001</v>
      </c>
      <c r="D19" s="932" t="s">
        <v>394</v>
      </c>
      <c r="E19" s="932" t="s">
        <v>395</v>
      </c>
      <c r="F19" s="932" t="s">
        <v>400</v>
      </c>
      <c r="G19" s="932" t="s">
        <v>401</v>
      </c>
      <c r="H19" s="932">
        <v>14</v>
      </c>
      <c r="I19" s="933">
        <v>1.4630000000000001</v>
      </c>
    </row>
    <row r="20" spans="1:9" x14ac:dyDescent="0.25">
      <c r="A20" s="932" t="str">
        <f>Inek2019A1a2a[[#This Row],[PEPP]]&amp;"#"&amp;Inek2019A1a2a[[#This Row],[Klasse]]</f>
        <v>P003B#15</v>
      </c>
      <c r="B20" s="932">
        <f>Inek2019A1a2a[[#This Row],[Klasse2]]</f>
        <v>15</v>
      </c>
      <c r="C20" s="933">
        <f>Inek2019A1a2a[[#This Row],[BewJeTag2]]</f>
        <v>1.4342999999999999</v>
      </c>
      <c r="D20" s="932" t="s">
        <v>394</v>
      </c>
      <c r="E20" s="932" t="s">
        <v>395</v>
      </c>
      <c r="F20" s="932" t="s">
        <v>400</v>
      </c>
      <c r="G20" s="932" t="s">
        <v>401</v>
      </c>
      <c r="H20" s="932">
        <v>15</v>
      </c>
      <c r="I20" s="933">
        <v>1.4342999999999999</v>
      </c>
    </row>
    <row r="21" spans="1:9" x14ac:dyDescent="0.25">
      <c r="A21" s="932" t="str">
        <f>Inek2019A1a2a[[#This Row],[PEPP]]&amp;"#"&amp;Inek2019A1a2a[[#This Row],[Klasse]]</f>
        <v>P003B#16</v>
      </c>
      <c r="B21" s="932">
        <f>Inek2019A1a2a[[#This Row],[Klasse2]]</f>
        <v>16</v>
      </c>
      <c r="C21" s="933">
        <f>Inek2019A1a2a[[#This Row],[BewJeTag2]]</f>
        <v>1.4056</v>
      </c>
      <c r="D21" s="932" t="s">
        <v>394</v>
      </c>
      <c r="E21" s="932" t="s">
        <v>395</v>
      </c>
      <c r="F21" s="932" t="s">
        <v>400</v>
      </c>
      <c r="G21" s="932" t="s">
        <v>401</v>
      </c>
      <c r="H21" s="932">
        <v>16</v>
      </c>
      <c r="I21" s="933">
        <v>1.4056</v>
      </c>
    </row>
    <row r="22" spans="1:9" x14ac:dyDescent="0.25">
      <c r="A22" s="932" t="str">
        <f>Inek2019A1a2a[[#This Row],[PEPP]]&amp;"#"&amp;Inek2019A1a2a[[#This Row],[Klasse]]</f>
        <v>P003B#17</v>
      </c>
      <c r="B22" s="932">
        <f>Inek2019A1a2a[[#This Row],[Klasse2]]</f>
        <v>17</v>
      </c>
      <c r="C22" s="933">
        <f>Inek2019A1a2a[[#This Row],[BewJeTag2]]</f>
        <v>1.3769</v>
      </c>
      <c r="D22" s="932" t="s">
        <v>394</v>
      </c>
      <c r="E22" s="932" t="s">
        <v>395</v>
      </c>
      <c r="F22" s="932" t="s">
        <v>400</v>
      </c>
      <c r="G22" s="932" t="s">
        <v>401</v>
      </c>
      <c r="H22" s="932">
        <v>17</v>
      </c>
      <c r="I22" s="933">
        <v>1.3769</v>
      </c>
    </row>
    <row r="23" spans="1:9" x14ac:dyDescent="0.25">
      <c r="A23" s="932" t="str">
        <f>Inek2019A1a2a[[#This Row],[PEPP]]&amp;"#"&amp;Inek2019A1a2a[[#This Row],[Klasse]]</f>
        <v>P003B#18</v>
      </c>
      <c r="B23" s="932">
        <f>Inek2019A1a2a[[#This Row],[Klasse2]]</f>
        <v>18</v>
      </c>
      <c r="C23" s="933">
        <f>Inek2019A1a2a[[#This Row],[BewJeTag2]]</f>
        <v>1.3482000000000001</v>
      </c>
      <c r="D23" s="932" t="s">
        <v>394</v>
      </c>
      <c r="E23" s="932" t="s">
        <v>395</v>
      </c>
      <c r="F23" s="932" t="s">
        <v>400</v>
      </c>
      <c r="G23" s="932" t="s">
        <v>401</v>
      </c>
      <c r="H23" s="932">
        <v>18</v>
      </c>
      <c r="I23" s="933">
        <v>1.3482000000000001</v>
      </c>
    </row>
    <row r="24" spans="1:9" x14ac:dyDescent="0.25">
      <c r="A24" s="932" t="str">
        <f>Inek2019A1a2a[[#This Row],[PEPP]]&amp;"#"&amp;Inek2019A1a2a[[#This Row],[Klasse]]</f>
        <v>P003B#19</v>
      </c>
      <c r="B24" s="932">
        <f>Inek2019A1a2a[[#This Row],[Klasse2]]</f>
        <v>19</v>
      </c>
      <c r="C24" s="933">
        <f>Inek2019A1a2a[[#This Row],[BewJeTag2]]</f>
        <v>1.3194999999999999</v>
      </c>
      <c r="D24" s="932" t="s">
        <v>394</v>
      </c>
      <c r="E24" s="932" t="s">
        <v>395</v>
      </c>
      <c r="F24" s="932" t="s">
        <v>400</v>
      </c>
      <c r="G24" s="932" t="s">
        <v>401</v>
      </c>
      <c r="H24" s="932">
        <v>19</v>
      </c>
      <c r="I24" s="933">
        <v>1.3194999999999999</v>
      </c>
    </row>
    <row r="25" spans="1:9" x14ac:dyDescent="0.25">
      <c r="A25" s="932" t="str">
        <f>Inek2019A1a2a[[#This Row],[PEPP]]&amp;"#"&amp;Inek2019A1a2a[[#This Row],[Klasse]]</f>
        <v>P003C#1</v>
      </c>
      <c r="B25" s="932">
        <f>Inek2019A1a2a[[#This Row],[Klasse2]]</f>
        <v>1</v>
      </c>
      <c r="C25" s="933">
        <f>Inek2019A1a2a[[#This Row],[BewJeTag2]]</f>
        <v>1.6425000000000001</v>
      </c>
      <c r="D25" s="932" t="s">
        <v>394</v>
      </c>
      <c r="E25" s="932" t="s">
        <v>395</v>
      </c>
      <c r="F25" s="932" t="s">
        <v>402</v>
      </c>
      <c r="G25" s="932" t="s">
        <v>403</v>
      </c>
      <c r="H25" s="932">
        <v>1</v>
      </c>
      <c r="I25" s="933">
        <v>1.6425000000000001</v>
      </c>
    </row>
    <row r="26" spans="1:9" x14ac:dyDescent="0.25">
      <c r="A26" s="932" t="str">
        <f>Inek2019A1a2a[[#This Row],[PEPP]]&amp;"#"&amp;Inek2019A1a2a[[#This Row],[Klasse]]</f>
        <v>P003C#2</v>
      </c>
      <c r="B26" s="932">
        <f>Inek2019A1a2a[[#This Row],[Klasse2]]</f>
        <v>2</v>
      </c>
      <c r="C26" s="933">
        <f>Inek2019A1a2a[[#This Row],[BewJeTag2]]</f>
        <v>1.6425000000000001</v>
      </c>
      <c r="D26" s="932" t="s">
        <v>394</v>
      </c>
      <c r="E26" s="932" t="s">
        <v>395</v>
      </c>
      <c r="F26" s="932" t="s">
        <v>402</v>
      </c>
      <c r="G26" s="932" t="s">
        <v>403</v>
      </c>
      <c r="H26" s="932">
        <v>2</v>
      </c>
      <c r="I26" s="933">
        <v>1.6425000000000001</v>
      </c>
    </row>
    <row r="27" spans="1:9" x14ac:dyDescent="0.25">
      <c r="A27" s="932" t="str">
        <f>Inek2019A1a2a[[#This Row],[PEPP]]&amp;"#"&amp;Inek2019A1a2a[[#This Row],[Klasse]]</f>
        <v>P003C#3</v>
      </c>
      <c r="B27" s="932">
        <f>Inek2019A1a2a[[#This Row],[Klasse2]]</f>
        <v>3</v>
      </c>
      <c r="C27" s="933">
        <f>Inek2019A1a2a[[#This Row],[BewJeTag2]]</f>
        <v>1.6425000000000001</v>
      </c>
      <c r="D27" s="932" t="s">
        <v>394</v>
      </c>
      <c r="E27" s="932" t="s">
        <v>395</v>
      </c>
      <c r="F27" s="932" t="s">
        <v>402</v>
      </c>
      <c r="G27" s="932" t="s">
        <v>403</v>
      </c>
      <c r="H27" s="932">
        <v>3</v>
      </c>
      <c r="I27" s="933">
        <v>1.6425000000000001</v>
      </c>
    </row>
    <row r="28" spans="1:9" x14ac:dyDescent="0.25">
      <c r="A28" s="932" t="str">
        <f>Inek2019A1a2a[[#This Row],[PEPP]]&amp;"#"&amp;Inek2019A1a2a[[#This Row],[Klasse]]</f>
        <v>P003C#4</v>
      </c>
      <c r="B28" s="932">
        <f>Inek2019A1a2a[[#This Row],[Klasse2]]</f>
        <v>4</v>
      </c>
      <c r="C28" s="933">
        <f>Inek2019A1a2a[[#This Row],[BewJeTag2]]</f>
        <v>1.6425000000000001</v>
      </c>
      <c r="D28" s="932" t="s">
        <v>394</v>
      </c>
      <c r="E28" s="932" t="s">
        <v>395</v>
      </c>
      <c r="F28" s="932" t="s">
        <v>402</v>
      </c>
      <c r="G28" s="932" t="s">
        <v>403</v>
      </c>
      <c r="H28" s="932">
        <v>4</v>
      </c>
      <c r="I28" s="933">
        <v>1.6425000000000001</v>
      </c>
    </row>
    <row r="29" spans="1:9" x14ac:dyDescent="0.25">
      <c r="A29" s="932" t="str">
        <f>Inek2019A1a2a[[#This Row],[PEPP]]&amp;"#"&amp;Inek2019A1a2a[[#This Row],[Klasse]]</f>
        <v>P003C#5</v>
      </c>
      <c r="B29" s="932">
        <f>Inek2019A1a2a[[#This Row],[Klasse2]]</f>
        <v>5</v>
      </c>
      <c r="C29" s="933">
        <f>Inek2019A1a2a[[#This Row],[BewJeTag2]]</f>
        <v>1.6425000000000001</v>
      </c>
      <c r="D29" s="932" t="s">
        <v>394</v>
      </c>
      <c r="E29" s="932" t="s">
        <v>395</v>
      </c>
      <c r="F29" s="932" t="s">
        <v>402</v>
      </c>
      <c r="G29" s="932" t="s">
        <v>403</v>
      </c>
      <c r="H29" s="932">
        <v>5</v>
      </c>
      <c r="I29" s="933">
        <v>1.6425000000000001</v>
      </c>
    </row>
    <row r="30" spans="1:9" x14ac:dyDescent="0.25">
      <c r="A30" s="932" t="str">
        <f>Inek2019A1a2a[[#This Row],[PEPP]]&amp;"#"&amp;Inek2019A1a2a[[#This Row],[Klasse]]</f>
        <v>P003C#6</v>
      </c>
      <c r="B30" s="932">
        <f>Inek2019A1a2a[[#This Row],[Klasse2]]</f>
        <v>6</v>
      </c>
      <c r="C30" s="933">
        <f>Inek2019A1a2a[[#This Row],[BewJeTag2]]</f>
        <v>1.6425000000000001</v>
      </c>
      <c r="D30" s="932" t="s">
        <v>394</v>
      </c>
      <c r="E30" s="932" t="s">
        <v>395</v>
      </c>
      <c r="F30" s="932" t="s">
        <v>402</v>
      </c>
      <c r="G30" s="932" t="s">
        <v>403</v>
      </c>
      <c r="H30" s="932">
        <v>6</v>
      </c>
      <c r="I30" s="933">
        <v>1.6425000000000001</v>
      </c>
    </row>
    <row r="31" spans="1:9" x14ac:dyDescent="0.25">
      <c r="A31" s="932" t="str">
        <f>Inek2019A1a2a[[#This Row],[PEPP]]&amp;"#"&amp;Inek2019A1a2a[[#This Row],[Klasse]]</f>
        <v>P003C#7</v>
      </c>
      <c r="B31" s="932">
        <f>Inek2019A1a2a[[#This Row],[Klasse2]]</f>
        <v>7</v>
      </c>
      <c r="C31" s="933">
        <f>Inek2019A1a2a[[#This Row],[BewJeTag2]]</f>
        <v>1.6425000000000001</v>
      </c>
      <c r="D31" s="932" t="s">
        <v>394</v>
      </c>
      <c r="E31" s="932" t="s">
        <v>395</v>
      </c>
      <c r="F31" s="932" t="s">
        <v>402</v>
      </c>
      <c r="G31" s="932" t="s">
        <v>403</v>
      </c>
      <c r="H31" s="932">
        <v>7</v>
      </c>
      <c r="I31" s="933">
        <v>1.6425000000000001</v>
      </c>
    </row>
    <row r="32" spans="1:9" x14ac:dyDescent="0.25">
      <c r="A32" s="932" t="str">
        <f>Inek2019A1a2a[[#This Row],[PEPP]]&amp;"#"&amp;Inek2019A1a2a[[#This Row],[Klasse]]</f>
        <v>P003C#8</v>
      </c>
      <c r="B32" s="932">
        <f>Inek2019A1a2a[[#This Row],[Klasse2]]</f>
        <v>8</v>
      </c>
      <c r="C32" s="933">
        <f>Inek2019A1a2a[[#This Row],[BewJeTag2]]</f>
        <v>1.6183000000000001</v>
      </c>
      <c r="D32" s="932" t="s">
        <v>394</v>
      </c>
      <c r="E32" s="932" t="s">
        <v>395</v>
      </c>
      <c r="F32" s="932" t="s">
        <v>402</v>
      </c>
      <c r="G32" s="932" t="s">
        <v>403</v>
      </c>
      <c r="H32" s="932">
        <v>8</v>
      </c>
      <c r="I32" s="933">
        <v>1.6183000000000001</v>
      </c>
    </row>
    <row r="33" spans="1:9" x14ac:dyDescent="0.25">
      <c r="A33" s="932" t="str">
        <f>Inek2019A1a2a[[#This Row],[PEPP]]&amp;"#"&amp;Inek2019A1a2a[[#This Row],[Klasse]]</f>
        <v>P003C#9</v>
      </c>
      <c r="B33" s="932">
        <f>Inek2019A1a2a[[#This Row],[Klasse2]]</f>
        <v>9</v>
      </c>
      <c r="C33" s="933">
        <f>Inek2019A1a2a[[#This Row],[BewJeTag2]]</f>
        <v>1.5829</v>
      </c>
      <c r="D33" s="932" t="s">
        <v>394</v>
      </c>
      <c r="E33" s="932" t="s">
        <v>395</v>
      </c>
      <c r="F33" s="932" t="s">
        <v>402</v>
      </c>
      <c r="G33" s="932" t="s">
        <v>403</v>
      </c>
      <c r="H33" s="932">
        <v>9</v>
      </c>
      <c r="I33" s="933">
        <v>1.5829</v>
      </c>
    </row>
    <row r="34" spans="1:9" x14ac:dyDescent="0.25">
      <c r="A34" s="932" t="str">
        <f>Inek2019A1a2a[[#This Row],[PEPP]]&amp;"#"&amp;Inek2019A1a2a[[#This Row],[Klasse]]</f>
        <v>P003C#10</v>
      </c>
      <c r="B34" s="932">
        <f>Inek2019A1a2a[[#This Row],[Klasse2]]</f>
        <v>10</v>
      </c>
      <c r="C34" s="933">
        <f>Inek2019A1a2a[[#This Row],[BewJeTag2]]</f>
        <v>1.5475000000000001</v>
      </c>
      <c r="D34" s="932" t="s">
        <v>394</v>
      </c>
      <c r="E34" s="932" t="s">
        <v>395</v>
      </c>
      <c r="F34" s="932" t="s">
        <v>402</v>
      </c>
      <c r="G34" s="932" t="s">
        <v>403</v>
      </c>
      <c r="H34" s="932">
        <v>10</v>
      </c>
      <c r="I34" s="933">
        <v>1.5475000000000001</v>
      </c>
    </row>
    <row r="35" spans="1:9" x14ac:dyDescent="0.25">
      <c r="A35" s="932" t="str">
        <f>Inek2019A1a2a[[#This Row],[PEPP]]&amp;"#"&amp;Inek2019A1a2a[[#This Row],[Klasse]]</f>
        <v>P003C#11</v>
      </c>
      <c r="B35" s="932">
        <f>Inek2019A1a2a[[#This Row],[Klasse2]]</f>
        <v>11</v>
      </c>
      <c r="C35" s="933">
        <f>Inek2019A1a2a[[#This Row],[BewJeTag2]]</f>
        <v>1.5121</v>
      </c>
      <c r="D35" s="932" t="s">
        <v>394</v>
      </c>
      <c r="E35" s="932" t="s">
        <v>395</v>
      </c>
      <c r="F35" s="932" t="s">
        <v>402</v>
      </c>
      <c r="G35" s="932" t="s">
        <v>403</v>
      </c>
      <c r="H35" s="932">
        <v>11</v>
      </c>
      <c r="I35" s="933">
        <v>1.5121</v>
      </c>
    </row>
    <row r="36" spans="1:9" x14ac:dyDescent="0.25">
      <c r="A36" s="932" t="str">
        <f>Inek2019A1a2a[[#This Row],[PEPP]]&amp;"#"&amp;Inek2019A1a2a[[#This Row],[Klasse]]</f>
        <v>P003C#12</v>
      </c>
      <c r="B36" s="932">
        <f>Inek2019A1a2a[[#This Row],[Klasse2]]</f>
        <v>12</v>
      </c>
      <c r="C36" s="933">
        <f>Inek2019A1a2a[[#This Row],[BewJeTag2]]</f>
        <v>1.4766999999999999</v>
      </c>
      <c r="D36" s="932" t="s">
        <v>394</v>
      </c>
      <c r="E36" s="932" t="s">
        <v>395</v>
      </c>
      <c r="F36" s="932" t="s">
        <v>402</v>
      </c>
      <c r="G36" s="932" t="s">
        <v>403</v>
      </c>
      <c r="H36" s="932">
        <v>12</v>
      </c>
      <c r="I36" s="933">
        <v>1.4766999999999999</v>
      </c>
    </row>
    <row r="37" spans="1:9" x14ac:dyDescent="0.25">
      <c r="A37" s="932" t="str">
        <f>Inek2019A1a2a[[#This Row],[PEPP]]&amp;"#"&amp;Inek2019A1a2a[[#This Row],[Klasse]]</f>
        <v>P003C#13</v>
      </c>
      <c r="B37" s="932">
        <f>Inek2019A1a2a[[#This Row],[Klasse2]]</f>
        <v>13</v>
      </c>
      <c r="C37" s="933">
        <f>Inek2019A1a2a[[#This Row],[BewJeTag2]]</f>
        <v>1.4413</v>
      </c>
      <c r="D37" s="932" t="s">
        <v>394</v>
      </c>
      <c r="E37" s="932" t="s">
        <v>395</v>
      </c>
      <c r="F37" s="932" t="s">
        <v>402</v>
      </c>
      <c r="G37" s="932" t="s">
        <v>403</v>
      </c>
      <c r="H37" s="932">
        <v>13</v>
      </c>
      <c r="I37" s="933">
        <v>1.4413</v>
      </c>
    </row>
    <row r="38" spans="1:9" x14ac:dyDescent="0.25">
      <c r="A38" s="932" t="str">
        <f>Inek2019A1a2a[[#This Row],[PEPP]]&amp;"#"&amp;Inek2019A1a2a[[#This Row],[Klasse]]</f>
        <v>P003C#14</v>
      </c>
      <c r="B38" s="932">
        <f>Inek2019A1a2a[[#This Row],[Klasse2]]</f>
        <v>14</v>
      </c>
      <c r="C38" s="933">
        <f>Inek2019A1a2a[[#This Row],[BewJeTag2]]</f>
        <v>1.4059999999999999</v>
      </c>
      <c r="D38" s="932" t="s">
        <v>394</v>
      </c>
      <c r="E38" s="932" t="s">
        <v>395</v>
      </c>
      <c r="F38" s="932" t="s">
        <v>402</v>
      </c>
      <c r="G38" s="932" t="s">
        <v>403</v>
      </c>
      <c r="H38" s="932">
        <v>14</v>
      </c>
      <c r="I38" s="933">
        <v>1.4059999999999999</v>
      </c>
    </row>
    <row r="39" spans="1:9" x14ac:dyDescent="0.25">
      <c r="A39" s="932" t="str">
        <f>Inek2019A1a2a[[#This Row],[PEPP]]&amp;"#"&amp;Inek2019A1a2a[[#This Row],[Klasse]]</f>
        <v>P003C#15</v>
      </c>
      <c r="B39" s="932">
        <f>Inek2019A1a2a[[#This Row],[Klasse2]]</f>
        <v>15</v>
      </c>
      <c r="C39" s="933">
        <f>Inek2019A1a2a[[#This Row],[BewJeTag2]]</f>
        <v>1.3706</v>
      </c>
      <c r="D39" s="932" t="s">
        <v>394</v>
      </c>
      <c r="E39" s="932" t="s">
        <v>395</v>
      </c>
      <c r="F39" s="932" t="s">
        <v>402</v>
      </c>
      <c r="G39" s="932" t="s">
        <v>403</v>
      </c>
      <c r="H39" s="932">
        <v>15</v>
      </c>
      <c r="I39" s="933">
        <v>1.3706</v>
      </c>
    </row>
    <row r="40" spans="1:9" x14ac:dyDescent="0.25">
      <c r="A40" s="932" t="str">
        <f>Inek2019A1a2a[[#This Row],[PEPP]]&amp;"#"&amp;Inek2019A1a2a[[#This Row],[Klasse]]</f>
        <v>P003C#16</v>
      </c>
      <c r="B40" s="932">
        <f>Inek2019A1a2a[[#This Row],[Klasse2]]</f>
        <v>16</v>
      </c>
      <c r="C40" s="933">
        <f>Inek2019A1a2a[[#This Row],[BewJeTag2]]</f>
        <v>1.3351999999999999</v>
      </c>
      <c r="D40" s="932" t="s">
        <v>394</v>
      </c>
      <c r="E40" s="932" t="s">
        <v>395</v>
      </c>
      <c r="F40" s="932" t="s">
        <v>402</v>
      </c>
      <c r="G40" s="932" t="s">
        <v>403</v>
      </c>
      <c r="H40" s="932">
        <v>16</v>
      </c>
      <c r="I40" s="933">
        <v>1.3351999999999999</v>
      </c>
    </row>
    <row r="41" spans="1:9" x14ac:dyDescent="0.25">
      <c r="A41" s="932" t="str">
        <f>Inek2019A1a2a[[#This Row],[PEPP]]&amp;"#"&amp;Inek2019A1a2a[[#This Row],[Klasse]]</f>
        <v>P003C#17</v>
      </c>
      <c r="B41" s="932">
        <f>Inek2019A1a2a[[#This Row],[Klasse2]]</f>
        <v>17</v>
      </c>
      <c r="C41" s="933">
        <f>Inek2019A1a2a[[#This Row],[BewJeTag2]]</f>
        <v>1.2998000000000001</v>
      </c>
      <c r="D41" s="932" t="s">
        <v>394</v>
      </c>
      <c r="E41" s="932" t="s">
        <v>395</v>
      </c>
      <c r="F41" s="932" t="s">
        <v>402</v>
      </c>
      <c r="G41" s="932" t="s">
        <v>403</v>
      </c>
      <c r="H41" s="932">
        <v>17</v>
      </c>
      <c r="I41" s="933">
        <v>1.2998000000000001</v>
      </c>
    </row>
    <row r="42" spans="1:9" x14ac:dyDescent="0.25">
      <c r="A42" s="932" t="str">
        <f>Inek2019A1a2a[[#This Row],[PEPP]]&amp;"#"&amp;Inek2019A1a2a[[#This Row],[Klasse]]</f>
        <v>P003C#18</v>
      </c>
      <c r="B42" s="932">
        <f>Inek2019A1a2a[[#This Row],[Klasse2]]</f>
        <v>18</v>
      </c>
      <c r="C42" s="933">
        <f>Inek2019A1a2a[[#This Row],[BewJeTag2]]</f>
        <v>1.2644</v>
      </c>
      <c r="D42" s="932" t="s">
        <v>394</v>
      </c>
      <c r="E42" s="932" t="s">
        <v>395</v>
      </c>
      <c r="F42" s="932" t="s">
        <v>402</v>
      </c>
      <c r="G42" s="932" t="s">
        <v>403</v>
      </c>
      <c r="H42" s="932">
        <v>18</v>
      </c>
      <c r="I42" s="933">
        <v>1.2644</v>
      </c>
    </row>
    <row r="43" spans="1:9" x14ac:dyDescent="0.25">
      <c r="A43" s="932" t="str">
        <f>Inek2019A1a2a[[#This Row],[PEPP]]&amp;"#"&amp;Inek2019A1a2a[[#This Row],[Klasse]]</f>
        <v>P003C#19</v>
      </c>
      <c r="B43" s="932">
        <f>Inek2019A1a2a[[#This Row],[Klasse2]]</f>
        <v>19</v>
      </c>
      <c r="C43" s="933">
        <f>Inek2019A1a2a[[#This Row],[BewJeTag2]]</f>
        <v>1.2290000000000001</v>
      </c>
      <c r="D43" s="932" t="s">
        <v>394</v>
      </c>
      <c r="E43" s="932" t="s">
        <v>395</v>
      </c>
      <c r="F43" s="932" t="s">
        <v>402</v>
      </c>
      <c r="G43" s="932" t="s">
        <v>403</v>
      </c>
      <c r="H43" s="932">
        <v>19</v>
      </c>
      <c r="I43" s="933">
        <v>1.2290000000000001</v>
      </c>
    </row>
    <row r="44" spans="1:9" x14ac:dyDescent="0.25">
      <c r="A44" s="932" t="str">
        <f>Inek2019A1a2a[[#This Row],[PEPP]]&amp;"#"&amp;Inek2019A1a2a[[#This Row],[Klasse]]</f>
        <v>PA01A#1</v>
      </c>
      <c r="B44" s="932">
        <f>Inek2019A1a2a[[#This Row],[Klasse2]]</f>
        <v>1</v>
      </c>
      <c r="C44" s="933">
        <f>Inek2019A1a2a[[#This Row],[BewJeTag2]]</f>
        <v>1.3434999999999999</v>
      </c>
      <c r="D44" s="932" t="s">
        <v>394</v>
      </c>
      <c r="E44" s="932" t="s">
        <v>404</v>
      </c>
      <c r="F44" s="932" t="s">
        <v>405</v>
      </c>
      <c r="G44" s="932" t="s">
        <v>406</v>
      </c>
      <c r="H44" s="932">
        <v>1</v>
      </c>
      <c r="I44" s="933">
        <v>1.3434999999999999</v>
      </c>
    </row>
    <row r="45" spans="1:9" x14ac:dyDescent="0.25">
      <c r="A45" s="932" t="str">
        <f>Inek2019A1a2a[[#This Row],[PEPP]]&amp;"#"&amp;Inek2019A1a2a[[#This Row],[Klasse]]</f>
        <v>PA01A#2</v>
      </c>
      <c r="B45" s="932">
        <f>Inek2019A1a2a[[#This Row],[Klasse2]]</f>
        <v>2</v>
      </c>
      <c r="C45" s="933">
        <f>Inek2019A1a2a[[#This Row],[BewJeTag2]]</f>
        <v>1.3202</v>
      </c>
      <c r="D45" s="932" t="s">
        <v>394</v>
      </c>
      <c r="E45" s="932" t="s">
        <v>404</v>
      </c>
      <c r="F45" s="932" t="s">
        <v>405</v>
      </c>
      <c r="G45" s="932" t="s">
        <v>406</v>
      </c>
      <c r="H45" s="932">
        <v>2</v>
      </c>
      <c r="I45" s="933">
        <v>1.3202</v>
      </c>
    </row>
    <row r="46" spans="1:9" x14ac:dyDescent="0.25">
      <c r="A46" s="932" t="str">
        <f>Inek2019A1a2a[[#This Row],[PEPP]]&amp;"#"&amp;Inek2019A1a2a[[#This Row],[Klasse]]</f>
        <v>PA01A#3</v>
      </c>
      <c r="B46" s="932">
        <f>Inek2019A1a2a[[#This Row],[Klasse2]]</f>
        <v>3</v>
      </c>
      <c r="C46" s="933">
        <f>Inek2019A1a2a[[#This Row],[BewJeTag2]]</f>
        <v>1.2957000000000001</v>
      </c>
      <c r="D46" s="932" t="s">
        <v>394</v>
      </c>
      <c r="E46" s="932" t="s">
        <v>404</v>
      </c>
      <c r="F46" s="932" t="s">
        <v>405</v>
      </c>
      <c r="G46" s="932" t="s">
        <v>406</v>
      </c>
      <c r="H46" s="932">
        <v>3</v>
      </c>
      <c r="I46" s="933">
        <v>1.2957000000000001</v>
      </c>
    </row>
    <row r="47" spans="1:9" x14ac:dyDescent="0.25">
      <c r="A47" s="932" t="str">
        <f>Inek2019A1a2a[[#This Row],[PEPP]]&amp;"#"&amp;Inek2019A1a2a[[#This Row],[Klasse]]</f>
        <v>PA01A#4</v>
      </c>
      <c r="B47" s="932">
        <f>Inek2019A1a2a[[#This Row],[Klasse2]]</f>
        <v>4</v>
      </c>
      <c r="C47" s="933">
        <f>Inek2019A1a2a[[#This Row],[BewJeTag2]]</f>
        <v>1.2710999999999999</v>
      </c>
      <c r="D47" s="932" t="s">
        <v>394</v>
      </c>
      <c r="E47" s="932" t="s">
        <v>404</v>
      </c>
      <c r="F47" s="932" t="s">
        <v>405</v>
      </c>
      <c r="G47" s="932" t="s">
        <v>406</v>
      </c>
      <c r="H47" s="932">
        <v>4</v>
      </c>
      <c r="I47" s="933">
        <v>1.2710999999999999</v>
      </c>
    </row>
    <row r="48" spans="1:9" x14ac:dyDescent="0.25">
      <c r="A48" s="932" t="str">
        <f>Inek2019A1a2a[[#This Row],[PEPP]]&amp;"#"&amp;Inek2019A1a2a[[#This Row],[Klasse]]</f>
        <v>PA01A#5</v>
      </c>
      <c r="B48" s="932">
        <f>Inek2019A1a2a[[#This Row],[Klasse2]]</f>
        <v>5</v>
      </c>
      <c r="C48" s="933">
        <f>Inek2019A1a2a[[#This Row],[BewJeTag2]]</f>
        <v>1.2464999999999999</v>
      </c>
      <c r="D48" s="932" t="s">
        <v>394</v>
      </c>
      <c r="E48" s="932" t="s">
        <v>404</v>
      </c>
      <c r="F48" s="932" t="s">
        <v>405</v>
      </c>
      <c r="G48" s="932" t="s">
        <v>406</v>
      </c>
      <c r="H48" s="932">
        <v>5</v>
      </c>
      <c r="I48" s="933">
        <v>1.2464999999999999</v>
      </c>
    </row>
    <row r="49" spans="1:9" x14ac:dyDescent="0.25">
      <c r="A49" s="932" t="str">
        <f>Inek2019A1a2a[[#This Row],[PEPP]]&amp;"#"&amp;Inek2019A1a2a[[#This Row],[Klasse]]</f>
        <v>PA01A#6</v>
      </c>
      <c r="B49" s="932">
        <f>Inek2019A1a2a[[#This Row],[Klasse2]]</f>
        <v>6</v>
      </c>
      <c r="C49" s="933">
        <f>Inek2019A1a2a[[#This Row],[BewJeTag2]]</f>
        <v>1.2219</v>
      </c>
      <c r="D49" s="932" t="s">
        <v>394</v>
      </c>
      <c r="E49" s="932" t="s">
        <v>404</v>
      </c>
      <c r="F49" s="932" t="s">
        <v>405</v>
      </c>
      <c r="G49" s="932" t="s">
        <v>406</v>
      </c>
      <c r="H49" s="932">
        <v>6</v>
      </c>
      <c r="I49" s="933">
        <v>1.2219</v>
      </c>
    </row>
    <row r="50" spans="1:9" x14ac:dyDescent="0.25">
      <c r="A50" s="932" t="str">
        <f>Inek2019A1a2a[[#This Row],[PEPP]]&amp;"#"&amp;Inek2019A1a2a[[#This Row],[Klasse]]</f>
        <v>PA01A#7</v>
      </c>
      <c r="B50" s="932">
        <f>Inek2019A1a2a[[#This Row],[Klasse2]]</f>
        <v>7</v>
      </c>
      <c r="C50" s="933">
        <f>Inek2019A1a2a[[#This Row],[BewJeTag2]]</f>
        <v>1.1973</v>
      </c>
      <c r="D50" s="932" t="s">
        <v>394</v>
      </c>
      <c r="E50" s="932" t="s">
        <v>404</v>
      </c>
      <c r="F50" s="932" t="s">
        <v>405</v>
      </c>
      <c r="G50" s="932" t="s">
        <v>406</v>
      </c>
      <c r="H50" s="932">
        <v>7</v>
      </c>
      <c r="I50" s="933">
        <v>1.1973</v>
      </c>
    </row>
    <row r="51" spans="1:9" x14ac:dyDescent="0.25">
      <c r="A51" s="932" t="str">
        <f>Inek2019A1a2a[[#This Row],[PEPP]]&amp;"#"&amp;Inek2019A1a2a[[#This Row],[Klasse]]</f>
        <v>PA01B#1</v>
      </c>
      <c r="B51" s="932">
        <f>Inek2019A1a2a[[#This Row],[Klasse2]]</f>
        <v>1</v>
      </c>
      <c r="C51" s="933">
        <f>Inek2019A1a2a[[#This Row],[BewJeTag2]]</f>
        <v>1.2723</v>
      </c>
      <c r="D51" s="932" t="s">
        <v>394</v>
      </c>
      <c r="E51" s="932" t="s">
        <v>404</v>
      </c>
      <c r="F51" s="932" t="s">
        <v>407</v>
      </c>
      <c r="G51" s="932" t="s">
        <v>408</v>
      </c>
      <c r="H51" s="932">
        <v>1</v>
      </c>
      <c r="I51" s="933">
        <v>1.2723</v>
      </c>
    </row>
    <row r="52" spans="1:9" x14ac:dyDescent="0.25">
      <c r="A52" s="932" t="str">
        <f>Inek2019A1a2a[[#This Row],[PEPP]]&amp;"#"&amp;Inek2019A1a2a[[#This Row],[Klasse]]</f>
        <v>PA01B#2</v>
      </c>
      <c r="B52" s="932">
        <f>Inek2019A1a2a[[#This Row],[Klasse2]]</f>
        <v>2</v>
      </c>
      <c r="C52" s="933">
        <f>Inek2019A1a2a[[#This Row],[BewJeTag2]]</f>
        <v>1.2</v>
      </c>
      <c r="D52" s="932" t="s">
        <v>394</v>
      </c>
      <c r="E52" s="932" t="s">
        <v>404</v>
      </c>
      <c r="F52" s="932" t="s">
        <v>407</v>
      </c>
      <c r="G52" s="932" t="s">
        <v>408</v>
      </c>
      <c r="H52" s="932">
        <v>2</v>
      </c>
      <c r="I52" s="933">
        <v>1.2</v>
      </c>
    </row>
    <row r="53" spans="1:9" x14ac:dyDescent="0.25">
      <c r="A53" s="932" t="str">
        <f>Inek2019A1a2a[[#This Row],[PEPP]]&amp;"#"&amp;Inek2019A1a2a[[#This Row],[Klasse]]</f>
        <v>PA01B#3</v>
      </c>
      <c r="B53" s="932">
        <f>Inek2019A1a2a[[#This Row],[Klasse2]]</f>
        <v>3</v>
      </c>
      <c r="C53" s="933">
        <f>Inek2019A1a2a[[#This Row],[BewJeTag2]]</f>
        <v>1.1279999999999999</v>
      </c>
      <c r="D53" s="932" t="s">
        <v>394</v>
      </c>
      <c r="E53" s="932" t="s">
        <v>404</v>
      </c>
      <c r="F53" s="932" t="s">
        <v>407</v>
      </c>
      <c r="G53" s="932" t="s">
        <v>408</v>
      </c>
      <c r="H53" s="932">
        <v>3</v>
      </c>
      <c r="I53" s="933">
        <v>1.1279999999999999</v>
      </c>
    </row>
    <row r="54" spans="1:9" x14ac:dyDescent="0.25">
      <c r="A54" s="932" t="str">
        <f>Inek2019A1a2a[[#This Row],[PEPP]]&amp;"#"&amp;Inek2019A1a2a[[#This Row],[Klasse]]</f>
        <v>PA01B#4</v>
      </c>
      <c r="B54" s="932">
        <f>Inek2019A1a2a[[#This Row],[Klasse2]]</f>
        <v>4</v>
      </c>
      <c r="C54" s="933">
        <f>Inek2019A1a2a[[#This Row],[BewJeTag2]]</f>
        <v>1.056</v>
      </c>
      <c r="D54" s="932" t="s">
        <v>394</v>
      </c>
      <c r="E54" s="932" t="s">
        <v>404</v>
      </c>
      <c r="F54" s="932" t="s">
        <v>407</v>
      </c>
      <c r="G54" s="932" t="s">
        <v>408</v>
      </c>
      <c r="H54" s="932">
        <v>4</v>
      </c>
      <c r="I54" s="933">
        <v>1.056</v>
      </c>
    </row>
    <row r="55" spans="1:9" x14ac:dyDescent="0.25">
      <c r="A55" s="932" t="str">
        <f>Inek2019A1a2a[[#This Row],[PEPP]]&amp;"#"&amp;Inek2019A1a2a[[#This Row],[Klasse]]</f>
        <v>PA02A#1</v>
      </c>
      <c r="B55" s="932">
        <f>Inek2019A1a2a[[#This Row],[Klasse2]]</f>
        <v>1</v>
      </c>
      <c r="C55" s="933">
        <f>Inek2019A1a2a[[#This Row],[BewJeTag2]]</f>
        <v>1.5304</v>
      </c>
      <c r="D55" s="932" t="s">
        <v>394</v>
      </c>
      <c r="E55" s="932" t="s">
        <v>404</v>
      </c>
      <c r="F55" s="932" t="s">
        <v>409</v>
      </c>
      <c r="G55" s="932" t="s">
        <v>410</v>
      </c>
      <c r="H55" s="932">
        <v>1</v>
      </c>
      <c r="I55" s="933">
        <v>1.5304</v>
      </c>
    </row>
    <row r="56" spans="1:9" x14ac:dyDescent="0.25">
      <c r="A56" s="932" t="str">
        <f>Inek2019A1a2a[[#This Row],[PEPP]]&amp;"#"&amp;Inek2019A1a2a[[#This Row],[Klasse]]</f>
        <v>PA02A#2</v>
      </c>
      <c r="B56" s="932">
        <f>Inek2019A1a2a[[#This Row],[Klasse2]]</f>
        <v>2</v>
      </c>
      <c r="C56" s="933">
        <f>Inek2019A1a2a[[#This Row],[BewJeTag2]]</f>
        <v>1.3422000000000001</v>
      </c>
      <c r="D56" s="932" t="s">
        <v>394</v>
      </c>
      <c r="E56" s="932" t="s">
        <v>404</v>
      </c>
      <c r="F56" s="932" t="s">
        <v>409</v>
      </c>
      <c r="G56" s="932" t="s">
        <v>410</v>
      </c>
      <c r="H56" s="932">
        <v>2</v>
      </c>
      <c r="I56" s="933">
        <v>1.3422000000000001</v>
      </c>
    </row>
    <row r="57" spans="1:9" x14ac:dyDescent="0.25">
      <c r="A57" s="932" t="str">
        <f>Inek2019A1a2a[[#This Row],[PEPP]]&amp;"#"&amp;Inek2019A1a2a[[#This Row],[Klasse]]</f>
        <v>PA02A#3</v>
      </c>
      <c r="B57" s="932">
        <f>Inek2019A1a2a[[#This Row],[Klasse2]]</f>
        <v>3</v>
      </c>
      <c r="C57" s="933">
        <f>Inek2019A1a2a[[#This Row],[BewJeTag2]]</f>
        <v>1.3079000000000001</v>
      </c>
      <c r="D57" s="932" t="s">
        <v>394</v>
      </c>
      <c r="E57" s="932" t="s">
        <v>404</v>
      </c>
      <c r="F57" s="932" t="s">
        <v>409</v>
      </c>
      <c r="G57" s="932" t="s">
        <v>410</v>
      </c>
      <c r="H57" s="932">
        <v>3</v>
      </c>
      <c r="I57" s="933">
        <v>1.3079000000000001</v>
      </c>
    </row>
    <row r="58" spans="1:9" x14ac:dyDescent="0.25">
      <c r="A58" s="932" t="str">
        <f>Inek2019A1a2a[[#This Row],[PEPP]]&amp;"#"&amp;Inek2019A1a2a[[#This Row],[Klasse]]</f>
        <v>PA02A#4</v>
      </c>
      <c r="B58" s="932">
        <f>Inek2019A1a2a[[#This Row],[Klasse2]]</f>
        <v>4</v>
      </c>
      <c r="C58" s="933">
        <f>Inek2019A1a2a[[#This Row],[BewJeTag2]]</f>
        <v>1.2813000000000001</v>
      </c>
      <c r="D58" s="932" t="s">
        <v>394</v>
      </c>
      <c r="E58" s="932" t="s">
        <v>404</v>
      </c>
      <c r="F58" s="932" t="s">
        <v>409</v>
      </c>
      <c r="G58" s="932" t="s">
        <v>410</v>
      </c>
      <c r="H58" s="932">
        <v>4</v>
      </c>
      <c r="I58" s="933">
        <v>1.2813000000000001</v>
      </c>
    </row>
    <row r="59" spans="1:9" x14ac:dyDescent="0.25">
      <c r="A59" s="932" t="str">
        <f>Inek2019A1a2a[[#This Row],[PEPP]]&amp;"#"&amp;Inek2019A1a2a[[#This Row],[Klasse]]</f>
        <v>PA02A#5</v>
      </c>
      <c r="B59" s="932">
        <f>Inek2019A1a2a[[#This Row],[Klasse2]]</f>
        <v>5</v>
      </c>
      <c r="C59" s="933">
        <f>Inek2019A1a2a[[#This Row],[BewJeTag2]]</f>
        <v>1.2663</v>
      </c>
      <c r="D59" s="932" t="s">
        <v>394</v>
      </c>
      <c r="E59" s="932" t="s">
        <v>404</v>
      </c>
      <c r="F59" s="932" t="s">
        <v>409</v>
      </c>
      <c r="G59" s="932" t="s">
        <v>410</v>
      </c>
      <c r="H59" s="932">
        <v>5</v>
      </c>
      <c r="I59" s="933">
        <v>1.2663</v>
      </c>
    </row>
    <row r="60" spans="1:9" x14ac:dyDescent="0.25">
      <c r="A60" s="932" t="str">
        <f>Inek2019A1a2a[[#This Row],[PEPP]]&amp;"#"&amp;Inek2019A1a2a[[#This Row],[Klasse]]</f>
        <v>PA02A#6</v>
      </c>
      <c r="B60" s="932">
        <f>Inek2019A1a2a[[#This Row],[Klasse2]]</f>
        <v>6</v>
      </c>
      <c r="C60" s="933">
        <f>Inek2019A1a2a[[#This Row],[BewJeTag2]]</f>
        <v>1.2513000000000001</v>
      </c>
      <c r="D60" s="932" t="s">
        <v>394</v>
      </c>
      <c r="E60" s="932" t="s">
        <v>404</v>
      </c>
      <c r="F60" s="932" t="s">
        <v>409</v>
      </c>
      <c r="G60" s="932" t="s">
        <v>410</v>
      </c>
      <c r="H60" s="932">
        <v>6</v>
      </c>
      <c r="I60" s="933">
        <v>1.2513000000000001</v>
      </c>
    </row>
    <row r="61" spans="1:9" x14ac:dyDescent="0.25">
      <c r="A61" s="932" t="str">
        <f>Inek2019A1a2a[[#This Row],[PEPP]]&amp;"#"&amp;Inek2019A1a2a[[#This Row],[Klasse]]</f>
        <v>PA02A#7</v>
      </c>
      <c r="B61" s="932">
        <f>Inek2019A1a2a[[#This Row],[Klasse2]]</f>
        <v>7</v>
      </c>
      <c r="C61" s="933">
        <f>Inek2019A1a2a[[#This Row],[BewJeTag2]]</f>
        <v>1.2362</v>
      </c>
      <c r="D61" s="932" t="s">
        <v>394</v>
      </c>
      <c r="E61" s="932" t="s">
        <v>404</v>
      </c>
      <c r="F61" s="932" t="s">
        <v>409</v>
      </c>
      <c r="G61" s="932" t="s">
        <v>410</v>
      </c>
      <c r="H61" s="932">
        <v>7</v>
      </c>
      <c r="I61" s="933">
        <v>1.2362</v>
      </c>
    </row>
    <row r="62" spans="1:9" x14ac:dyDescent="0.25">
      <c r="A62" s="932" t="str">
        <f>Inek2019A1a2a[[#This Row],[PEPP]]&amp;"#"&amp;Inek2019A1a2a[[#This Row],[Klasse]]</f>
        <v>PA02A#8</v>
      </c>
      <c r="B62" s="932">
        <f>Inek2019A1a2a[[#This Row],[Klasse2]]</f>
        <v>8</v>
      </c>
      <c r="C62" s="933">
        <f>Inek2019A1a2a[[#This Row],[BewJeTag2]]</f>
        <v>1.2212000000000001</v>
      </c>
      <c r="D62" s="932" t="s">
        <v>394</v>
      </c>
      <c r="E62" s="932" t="s">
        <v>404</v>
      </c>
      <c r="F62" s="932" t="s">
        <v>409</v>
      </c>
      <c r="G62" s="932" t="s">
        <v>410</v>
      </c>
      <c r="H62" s="932">
        <v>8</v>
      </c>
      <c r="I62" s="933">
        <v>1.2212000000000001</v>
      </c>
    </row>
    <row r="63" spans="1:9" x14ac:dyDescent="0.25">
      <c r="A63" s="932" t="str">
        <f>Inek2019A1a2a[[#This Row],[PEPP]]&amp;"#"&amp;Inek2019A1a2a[[#This Row],[Klasse]]</f>
        <v>PA02A#9</v>
      </c>
      <c r="B63" s="932">
        <f>Inek2019A1a2a[[#This Row],[Klasse2]]</f>
        <v>9</v>
      </c>
      <c r="C63" s="933">
        <f>Inek2019A1a2a[[#This Row],[BewJeTag2]]</f>
        <v>1.2061999999999999</v>
      </c>
      <c r="D63" s="932" t="s">
        <v>394</v>
      </c>
      <c r="E63" s="932" t="s">
        <v>404</v>
      </c>
      <c r="F63" s="932" t="s">
        <v>409</v>
      </c>
      <c r="G63" s="932" t="s">
        <v>410</v>
      </c>
      <c r="H63" s="932">
        <v>9</v>
      </c>
      <c r="I63" s="933">
        <v>1.2061999999999999</v>
      </c>
    </row>
    <row r="64" spans="1:9" x14ac:dyDescent="0.25">
      <c r="A64" s="932" t="str">
        <f>Inek2019A1a2a[[#This Row],[PEPP]]&amp;"#"&amp;Inek2019A1a2a[[#This Row],[Klasse]]</f>
        <v>PA02A#10</v>
      </c>
      <c r="B64" s="932">
        <f>Inek2019A1a2a[[#This Row],[Klasse2]]</f>
        <v>10</v>
      </c>
      <c r="C64" s="933">
        <f>Inek2019A1a2a[[#This Row],[BewJeTag2]]</f>
        <v>1.1912</v>
      </c>
      <c r="D64" s="932" t="s">
        <v>394</v>
      </c>
      <c r="E64" s="932" t="s">
        <v>404</v>
      </c>
      <c r="F64" s="932" t="s">
        <v>409</v>
      </c>
      <c r="G64" s="932" t="s">
        <v>410</v>
      </c>
      <c r="H64" s="932">
        <v>10</v>
      </c>
      <c r="I64" s="933">
        <v>1.1912</v>
      </c>
    </row>
    <row r="65" spans="1:9" x14ac:dyDescent="0.25">
      <c r="A65" s="932" t="str">
        <f>Inek2019A1a2a[[#This Row],[PEPP]]&amp;"#"&amp;Inek2019A1a2a[[#This Row],[Klasse]]</f>
        <v>PA02A#11</v>
      </c>
      <c r="B65" s="932">
        <f>Inek2019A1a2a[[#This Row],[Klasse2]]</f>
        <v>11</v>
      </c>
      <c r="C65" s="933">
        <f>Inek2019A1a2a[[#This Row],[BewJeTag2]]</f>
        <v>1.1761999999999999</v>
      </c>
      <c r="D65" s="932" t="s">
        <v>394</v>
      </c>
      <c r="E65" s="932" t="s">
        <v>404</v>
      </c>
      <c r="F65" s="932" t="s">
        <v>409</v>
      </c>
      <c r="G65" s="932" t="s">
        <v>410</v>
      </c>
      <c r="H65" s="932">
        <v>11</v>
      </c>
      <c r="I65" s="933">
        <v>1.1761999999999999</v>
      </c>
    </row>
    <row r="66" spans="1:9" x14ac:dyDescent="0.25">
      <c r="A66" s="932" t="str">
        <f>Inek2019A1a2a[[#This Row],[PEPP]]&amp;"#"&amp;Inek2019A1a2a[[#This Row],[Klasse]]</f>
        <v>PA02A#12</v>
      </c>
      <c r="B66" s="932">
        <f>Inek2019A1a2a[[#This Row],[Klasse2]]</f>
        <v>12</v>
      </c>
      <c r="C66" s="933">
        <f>Inek2019A1a2a[[#This Row],[BewJeTag2]]</f>
        <v>1.1612</v>
      </c>
      <c r="D66" s="932" t="s">
        <v>394</v>
      </c>
      <c r="E66" s="932" t="s">
        <v>404</v>
      </c>
      <c r="F66" s="932" t="s">
        <v>409</v>
      </c>
      <c r="G66" s="932" t="s">
        <v>410</v>
      </c>
      <c r="H66" s="932">
        <v>12</v>
      </c>
      <c r="I66" s="933">
        <v>1.1612</v>
      </c>
    </row>
    <row r="67" spans="1:9" x14ac:dyDescent="0.25">
      <c r="A67" s="932" t="str">
        <f>Inek2019A1a2a[[#This Row],[PEPP]]&amp;"#"&amp;Inek2019A1a2a[[#This Row],[Klasse]]</f>
        <v>PA02A#13</v>
      </c>
      <c r="B67" s="932">
        <f>Inek2019A1a2a[[#This Row],[Klasse2]]</f>
        <v>13</v>
      </c>
      <c r="C67" s="933">
        <f>Inek2019A1a2a[[#This Row],[BewJeTag2]]</f>
        <v>1.1462000000000001</v>
      </c>
      <c r="D67" s="932" t="s">
        <v>394</v>
      </c>
      <c r="E67" s="932" t="s">
        <v>404</v>
      </c>
      <c r="F67" s="932" t="s">
        <v>409</v>
      </c>
      <c r="G67" s="932" t="s">
        <v>410</v>
      </c>
      <c r="H67" s="932">
        <v>13</v>
      </c>
      <c r="I67" s="933">
        <v>1.1462000000000001</v>
      </c>
    </row>
    <row r="68" spans="1:9" x14ac:dyDescent="0.25">
      <c r="A68" s="932" t="str">
        <f>Inek2019A1a2a[[#This Row],[PEPP]]&amp;"#"&amp;Inek2019A1a2a[[#This Row],[Klasse]]</f>
        <v>PA02A#14</v>
      </c>
      <c r="B68" s="932">
        <f>Inek2019A1a2a[[#This Row],[Klasse2]]</f>
        <v>14</v>
      </c>
      <c r="C68" s="933">
        <f>Inek2019A1a2a[[#This Row],[BewJeTag2]]</f>
        <v>1.1311</v>
      </c>
      <c r="D68" s="932" t="s">
        <v>394</v>
      </c>
      <c r="E68" s="932" t="s">
        <v>404</v>
      </c>
      <c r="F68" s="932" t="s">
        <v>409</v>
      </c>
      <c r="G68" s="932" t="s">
        <v>410</v>
      </c>
      <c r="H68" s="932">
        <v>14</v>
      </c>
      <c r="I68" s="933">
        <v>1.1311</v>
      </c>
    </row>
    <row r="69" spans="1:9" x14ac:dyDescent="0.25">
      <c r="A69" s="932" t="str">
        <f>Inek2019A1a2a[[#This Row],[PEPP]]&amp;"#"&amp;Inek2019A1a2a[[#This Row],[Klasse]]</f>
        <v>PA02A#15</v>
      </c>
      <c r="B69" s="932">
        <f>Inek2019A1a2a[[#This Row],[Klasse2]]</f>
        <v>15</v>
      </c>
      <c r="C69" s="933">
        <f>Inek2019A1a2a[[#This Row],[BewJeTag2]]</f>
        <v>1.1161000000000001</v>
      </c>
      <c r="D69" s="932" t="s">
        <v>394</v>
      </c>
      <c r="E69" s="932" t="s">
        <v>404</v>
      </c>
      <c r="F69" s="932" t="s">
        <v>409</v>
      </c>
      <c r="G69" s="932" t="s">
        <v>410</v>
      </c>
      <c r="H69" s="932">
        <v>15</v>
      </c>
      <c r="I69" s="933">
        <v>1.1161000000000001</v>
      </c>
    </row>
    <row r="70" spans="1:9" x14ac:dyDescent="0.25">
      <c r="A70" s="932" t="str">
        <f>Inek2019A1a2a[[#This Row],[PEPP]]&amp;"#"&amp;Inek2019A1a2a[[#This Row],[Klasse]]</f>
        <v>PA02A#16</v>
      </c>
      <c r="B70" s="932">
        <f>Inek2019A1a2a[[#This Row],[Klasse2]]</f>
        <v>16</v>
      </c>
      <c r="C70" s="933">
        <f>Inek2019A1a2a[[#This Row],[BewJeTag2]]</f>
        <v>1.1011</v>
      </c>
      <c r="D70" s="932" t="s">
        <v>394</v>
      </c>
      <c r="E70" s="932" t="s">
        <v>404</v>
      </c>
      <c r="F70" s="932" t="s">
        <v>409</v>
      </c>
      <c r="G70" s="932" t="s">
        <v>410</v>
      </c>
      <c r="H70" s="932">
        <v>16</v>
      </c>
      <c r="I70" s="933">
        <v>1.1011</v>
      </c>
    </row>
    <row r="71" spans="1:9" x14ac:dyDescent="0.25">
      <c r="A71" s="932" t="str">
        <f>Inek2019A1a2a[[#This Row],[PEPP]]&amp;"#"&amp;Inek2019A1a2a[[#This Row],[Klasse]]</f>
        <v>PA02A#17</v>
      </c>
      <c r="B71" s="932">
        <f>Inek2019A1a2a[[#This Row],[Klasse2]]</f>
        <v>17</v>
      </c>
      <c r="C71" s="933">
        <f>Inek2019A1a2a[[#This Row],[BewJeTag2]]</f>
        <v>1.0861000000000001</v>
      </c>
      <c r="D71" s="932" t="s">
        <v>394</v>
      </c>
      <c r="E71" s="932" t="s">
        <v>404</v>
      </c>
      <c r="F71" s="932" t="s">
        <v>409</v>
      </c>
      <c r="G71" s="932" t="s">
        <v>410</v>
      </c>
      <c r="H71" s="932">
        <v>17</v>
      </c>
      <c r="I71" s="933">
        <v>1.0861000000000001</v>
      </c>
    </row>
    <row r="72" spans="1:9" x14ac:dyDescent="0.25">
      <c r="A72" s="932" t="str">
        <f>Inek2019A1a2a[[#This Row],[PEPP]]&amp;"#"&amp;Inek2019A1a2a[[#This Row],[Klasse]]</f>
        <v>PA02B#1</v>
      </c>
      <c r="B72" s="932">
        <f>Inek2019A1a2a[[#This Row],[Klasse2]]</f>
        <v>1</v>
      </c>
      <c r="C72" s="933">
        <f>Inek2019A1a2a[[#This Row],[BewJeTag2]]</f>
        <v>1.4636</v>
      </c>
      <c r="D72" s="932" t="s">
        <v>394</v>
      </c>
      <c r="E72" s="932" t="s">
        <v>404</v>
      </c>
      <c r="F72" s="932" t="s">
        <v>411</v>
      </c>
      <c r="G72" s="932" t="s">
        <v>412</v>
      </c>
      <c r="H72" s="932">
        <v>1</v>
      </c>
      <c r="I72" s="933">
        <v>1.4636</v>
      </c>
    </row>
    <row r="73" spans="1:9" x14ac:dyDescent="0.25">
      <c r="A73" s="932" t="str">
        <f>Inek2019A1a2a[[#This Row],[PEPP]]&amp;"#"&amp;Inek2019A1a2a[[#This Row],[Klasse]]</f>
        <v>PA02B#2</v>
      </c>
      <c r="B73" s="932">
        <f>Inek2019A1a2a[[#This Row],[Klasse2]]</f>
        <v>2</v>
      </c>
      <c r="C73" s="933">
        <f>Inek2019A1a2a[[#This Row],[BewJeTag2]]</f>
        <v>1.3067</v>
      </c>
      <c r="D73" s="932" t="s">
        <v>394</v>
      </c>
      <c r="E73" s="932" t="s">
        <v>404</v>
      </c>
      <c r="F73" s="932" t="s">
        <v>411</v>
      </c>
      <c r="G73" s="932" t="s">
        <v>412</v>
      </c>
      <c r="H73" s="932">
        <v>2</v>
      </c>
      <c r="I73" s="933">
        <v>1.3067</v>
      </c>
    </row>
    <row r="74" spans="1:9" x14ac:dyDescent="0.25">
      <c r="A74" s="932" t="str">
        <f>Inek2019A1a2a[[#This Row],[PEPP]]&amp;"#"&amp;Inek2019A1a2a[[#This Row],[Klasse]]</f>
        <v>PA02B#3</v>
      </c>
      <c r="B74" s="932">
        <f>Inek2019A1a2a[[#This Row],[Klasse2]]</f>
        <v>3</v>
      </c>
      <c r="C74" s="933">
        <f>Inek2019A1a2a[[#This Row],[BewJeTag2]]</f>
        <v>1.2431000000000001</v>
      </c>
      <c r="D74" s="932" t="s">
        <v>394</v>
      </c>
      <c r="E74" s="932" t="s">
        <v>404</v>
      </c>
      <c r="F74" s="932" t="s">
        <v>411</v>
      </c>
      <c r="G74" s="932" t="s">
        <v>412</v>
      </c>
      <c r="H74" s="932">
        <v>3</v>
      </c>
      <c r="I74" s="933">
        <v>1.2431000000000001</v>
      </c>
    </row>
    <row r="75" spans="1:9" x14ac:dyDescent="0.25">
      <c r="A75" s="932" t="str">
        <f>Inek2019A1a2a[[#This Row],[PEPP]]&amp;"#"&amp;Inek2019A1a2a[[#This Row],[Klasse]]</f>
        <v>PA02B#4</v>
      </c>
      <c r="B75" s="932">
        <f>Inek2019A1a2a[[#This Row],[Klasse2]]</f>
        <v>4</v>
      </c>
      <c r="C75" s="933">
        <f>Inek2019A1a2a[[#This Row],[BewJeTag2]]</f>
        <v>1.2108000000000001</v>
      </c>
      <c r="D75" s="932" t="s">
        <v>394</v>
      </c>
      <c r="E75" s="932" t="s">
        <v>404</v>
      </c>
      <c r="F75" s="932" t="s">
        <v>411</v>
      </c>
      <c r="G75" s="932" t="s">
        <v>412</v>
      </c>
      <c r="H75" s="932">
        <v>4</v>
      </c>
      <c r="I75" s="933">
        <v>1.2108000000000001</v>
      </c>
    </row>
    <row r="76" spans="1:9" x14ac:dyDescent="0.25">
      <c r="A76" s="932" t="str">
        <f>Inek2019A1a2a[[#This Row],[PEPP]]&amp;"#"&amp;Inek2019A1a2a[[#This Row],[Klasse]]</f>
        <v>PA02B#5</v>
      </c>
      <c r="B76" s="932">
        <f>Inek2019A1a2a[[#This Row],[Klasse2]]</f>
        <v>5</v>
      </c>
      <c r="C76" s="933">
        <f>Inek2019A1a2a[[#This Row],[BewJeTag2]]</f>
        <v>1.1973</v>
      </c>
      <c r="D76" s="932" t="s">
        <v>394</v>
      </c>
      <c r="E76" s="932" t="s">
        <v>404</v>
      </c>
      <c r="F76" s="932" t="s">
        <v>411</v>
      </c>
      <c r="G76" s="932" t="s">
        <v>412</v>
      </c>
      <c r="H76" s="932">
        <v>5</v>
      </c>
      <c r="I76" s="933">
        <v>1.1973</v>
      </c>
    </row>
    <row r="77" spans="1:9" x14ac:dyDescent="0.25">
      <c r="A77" s="932" t="str">
        <f>Inek2019A1a2a[[#This Row],[PEPP]]&amp;"#"&amp;Inek2019A1a2a[[#This Row],[Klasse]]</f>
        <v>PA02B#6</v>
      </c>
      <c r="B77" s="932">
        <f>Inek2019A1a2a[[#This Row],[Klasse2]]</f>
        <v>6</v>
      </c>
      <c r="C77" s="933">
        <f>Inek2019A1a2a[[#This Row],[BewJeTag2]]</f>
        <v>1.1838</v>
      </c>
      <c r="D77" s="932" t="s">
        <v>394</v>
      </c>
      <c r="E77" s="932" t="s">
        <v>404</v>
      </c>
      <c r="F77" s="932" t="s">
        <v>411</v>
      </c>
      <c r="G77" s="932" t="s">
        <v>412</v>
      </c>
      <c r="H77" s="932">
        <v>6</v>
      </c>
      <c r="I77" s="933">
        <v>1.1838</v>
      </c>
    </row>
    <row r="78" spans="1:9" x14ac:dyDescent="0.25">
      <c r="A78" s="932" t="str">
        <f>Inek2019A1a2a[[#This Row],[PEPP]]&amp;"#"&amp;Inek2019A1a2a[[#This Row],[Klasse]]</f>
        <v>PA02B#7</v>
      </c>
      <c r="B78" s="932">
        <f>Inek2019A1a2a[[#This Row],[Klasse2]]</f>
        <v>7</v>
      </c>
      <c r="C78" s="933">
        <f>Inek2019A1a2a[[#This Row],[BewJeTag2]]</f>
        <v>1.1704000000000001</v>
      </c>
      <c r="D78" s="932" t="s">
        <v>394</v>
      </c>
      <c r="E78" s="932" t="s">
        <v>404</v>
      </c>
      <c r="F78" s="932" t="s">
        <v>411</v>
      </c>
      <c r="G78" s="932" t="s">
        <v>412</v>
      </c>
      <c r="H78" s="932">
        <v>7</v>
      </c>
      <c r="I78" s="933">
        <v>1.1704000000000001</v>
      </c>
    </row>
    <row r="79" spans="1:9" x14ac:dyDescent="0.25">
      <c r="A79" s="932" t="str">
        <f>Inek2019A1a2a[[#This Row],[PEPP]]&amp;"#"&amp;Inek2019A1a2a[[#This Row],[Klasse]]</f>
        <v>PA02B#8</v>
      </c>
      <c r="B79" s="932">
        <f>Inek2019A1a2a[[#This Row],[Klasse2]]</f>
        <v>8</v>
      </c>
      <c r="C79" s="933">
        <f>Inek2019A1a2a[[#This Row],[BewJeTag2]]</f>
        <v>1.1569</v>
      </c>
      <c r="D79" s="932" t="s">
        <v>394</v>
      </c>
      <c r="E79" s="932" t="s">
        <v>404</v>
      </c>
      <c r="F79" s="932" t="s">
        <v>411</v>
      </c>
      <c r="G79" s="932" t="s">
        <v>412</v>
      </c>
      <c r="H79" s="932">
        <v>8</v>
      </c>
      <c r="I79" s="933">
        <v>1.1569</v>
      </c>
    </row>
    <row r="80" spans="1:9" x14ac:dyDescent="0.25">
      <c r="A80" s="932" t="str">
        <f>Inek2019A1a2a[[#This Row],[PEPP]]&amp;"#"&amp;Inek2019A1a2a[[#This Row],[Klasse]]</f>
        <v>PA02B#9</v>
      </c>
      <c r="B80" s="932">
        <f>Inek2019A1a2a[[#This Row],[Klasse2]]</f>
        <v>9</v>
      </c>
      <c r="C80" s="933">
        <f>Inek2019A1a2a[[#This Row],[BewJeTag2]]</f>
        <v>1.1434</v>
      </c>
      <c r="D80" s="932" t="s">
        <v>394</v>
      </c>
      <c r="E80" s="932" t="s">
        <v>404</v>
      </c>
      <c r="F80" s="932" t="s">
        <v>411</v>
      </c>
      <c r="G80" s="932" t="s">
        <v>412</v>
      </c>
      <c r="H80" s="932">
        <v>9</v>
      </c>
      <c r="I80" s="933">
        <v>1.1434</v>
      </c>
    </row>
    <row r="81" spans="1:9" x14ac:dyDescent="0.25">
      <c r="A81" s="932" t="str">
        <f>Inek2019A1a2a[[#This Row],[PEPP]]&amp;"#"&amp;Inek2019A1a2a[[#This Row],[Klasse]]</f>
        <v>PA02B#10</v>
      </c>
      <c r="B81" s="932">
        <f>Inek2019A1a2a[[#This Row],[Klasse2]]</f>
        <v>10</v>
      </c>
      <c r="C81" s="933">
        <f>Inek2019A1a2a[[#This Row],[BewJeTag2]]</f>
        <v>1.1298999999999999</v>
      </c>
      <c r="D81" s="932" t="s">
        <v>394</v>
      </c>
      <c r="E81" s="932" t="s">
        <v>404</v>
      </c>
      <c r="F81" s="932" t="s">
        <v>411</v>
      </c>
      <c r="G81" s="932" t="s">
        <v>412</v>
      </c>
      <c r="H81" s="932">
        <v>10</v>
      </c>
      <c r="I81" s="933">
        <v>1.1298999999999999</v>
      </c>
    </row>
    <row r="82" spans="1:9" x14ac:dyDescent="0.25">
      <c r="A82" s="932" t="str">
        <f>Inek2019A1a2a[[#This Row],[PEPP]]&amp;"#"&amp;Inek2019A1a2a[[#This Row],[Klasse]]</f>
        <v>PA02B#11</v>
      </c>
      <c r="B82" s="932">
        <f>Inek2019A1a2a[[#This Row],[Klasse2]]</f>
        <v>11</v>
      </c>
      <c r="C82" s="933">
        <f>Inek2019A1a2a[[#This Row],[BewJeTag2]]</f>
        <v>1.1164000000000001</v>
      </c>
      <c r="D82" s="932" t="s">
        <v>394</v>
      </c>
      <c r="E82" s="932" t="s">
        <v>404</v>
      </c>
      <c r="F82" s="932" t="s">
        <v>411</v>
      </c>
      <c r="G82" s="932" t="s">
        <v>412</v>
      </c>
      <c r="H82" s="932">
        <v>11</v>
      </c>
      <c r="I82" s="933">
        <v>1.1164000000000001</v>
      </c>
    </row>
    <row r="83" spans="1:9" x14ac:dyDescent="0.25">
      <c r="A83" s="932" t="str">
        <f>Inek2019A1a2a[[#This Row],[PEPP]]&amp;"#"&amp;Inek2019A1a2a[[#This Row],[Klasse]]</f>
        <v>PA02B#12</v>
      </c>
      <c r="B83" s="932">
        <f>Inek2019A1a2a[[#This Row],[Klasse2]]</f>
        <v>12</v>
      </c>
      <c r="C83" s="933">
        <f>Inek2019A1a2a[[#This Row],[BewJeTag2]]</f>
        <v>1.1029</v>
      </c>
      <c r="D83" s="932" t="s">
        <v>394</v>
      </c>
      <c r="E83" s="932" t="s">
        <v>404</v>
      </c>
      <c r="F83" s="932" t="s">
        <v>411</v>
      </c>
      <c r="G83" s="932" t="s">
        <v>412</v>
      </c>
      <c r="H83" s="932">
        <v>12</v>
      </c>
      <c r="I83" s="933">
        <v>1.1029</v>
      </c>
    </row>
    <row r="84" spans="1:9" x14ac:dyDescent="0.25">
      <c r="A84" s="932" t="str">
        <f>Inek2019A1a2a[[#This Row],[PEPP]]&amp;"#"&amp;Inek2019A1a2a[[#This Row],[Klasse]]</f>
        <v>PA02B#13</v>
      </c>
      <c r="B84" s="932">
        <f>Inek2019A1a2a[[#This Row],[Klasse2]]</f>
        <v>13</v>
      </c>
      <c r="C84" s="933">
        <f>Inek2019A1a2a[[#This Row],[BewJeTag2]]</f>
        <v>1.0893999999999999</v>
      </c>
      <c r="D84" s="932" t="s">
        <v>394</v>
      </c>
      <c r="E84" s="932" t="s">
        <v>404</v>
      </c>
      <c r="F84" s="932" t="s">
        <v>411</v>
      </c>
      <c r="G84" s="932" t="s">
        <v>412</v>
      </c>
      <c r="H84" s="932">
        <v>13</v>
      </c>
      <c r="I84" s="933">
        <v>1.0893999999999999</v>
      </c>
    </row>
    <row r="85" spans="1:9" x14ac:dyDescent="0.25">
      <c r="A85" s="932" t="str">
        <f>Inek2019A1a2a[[#This Row],[PEPP]]&amp;"#"&amp;Inek2019A1a2a[[#This Row],[Klasse]]</f>
        <v>PA02B#14</v>
      </c>
      <c r="B85" s="932">
        <f>Inek2019A1a2a[[#This Row],[Klasse2]]</f>
        <v>14</v>
      </c>
      <c r="C85" s="933">
        <f>Inek2019A1a2a[[#This Row],[BewJeTag2]]</f>
        <v>1.0760000000000001</v>
      </c>
      <c r="D85" s="932" t="s">
        <v>394</v>
      </c>
      <c r="E85" s="932" t="s">
        <v>404</v>
      </c>
      <c r="F85" s="932" t="s">
        <v>411</v>
      </c>
      <c r="G85" s="932" t="s">
        <v>412</v>
      </c>
      <c r="H85" s="932">
        <v>14</v>
      </c>
      <c r="I85" s="933">
        <v>1.0760000000000001</v>
      </c>
    </row>
    <row r="86" spans="1:9" x14ac:dyDescent="0.25">
      <c r="A86" s="932" t="str">
        <f>Inek2019A1a2a[[#This Row],[PEPP]]&amp;"#"&amp;Inek2019A1a2a[[#This Row],[Klasse]]</f>
        <v>PA02B#15</v>
      </c>
      <c r="B86" s="932">
        <f>Inek2019A1a2a[[#This Row],[Klasse2]]</f>
        <v>15</v>
      </c>
      <c r="C86" s="933">
        <f>Inek2019A1a2a[[#This Row],[BewJeTag2]]</f>
        <v>1.0625</v>
      </c>
      <c r="D86" s="932" t="s">
        <v>394</v>
      </c>
      <c r="E86" s="932" t="s">
        <v>404</v>
      </c>
      <c r="F86" s="932" t="s">
        <v>411</v>
      </c>
      <c r="G86" s="932" t="s">
        <v>412</v>
      </c>
      <c r="H86" s="932">
        <v>15</v>
      </c>
      <c r="I86" s="933">
        <v>1.0625</v>
      </c>
    </row>
    <row r="87" spans="1:9" x14ac:dyDescent="0.25">
      <c r="A87" s="932" t="str">
        <f>Inek2019A1a2a[[#This Row],[PEPP]]&amp;"#"&amp;Inek2019A1a2a[[#This Row],[Klasse]]</f>
        <v>PA02B#16</v>
      </c>
      <c r="B87" s="932">
        <f>Inek2019A1a2a[[#This Row],[Klasse2]]</f>
        <v>16</v>
      </c>
      <c r="C87" s="933">
        <f>Inek2019A1a2a[[#This Row],[BewJeTag2]]</f>
        <v>1.0489999999999999</v>
      </c>
      <c r="D87" s="932" t="s">
        <v>394</v>
      </c>
      <c r="E87" s="932" t="s">
        <v>404</v>
      </c>
      <c r="F87" s="932" t="s">
        <v>411</v>
      </c>
      <c r="G87" s="932" t="s">
        <v>412</v>
      </c>
      <c r="H87" s="932">
        <v>16</v>
      </c>
      <c r="I87" s="933">
        <v>1.0489999999999999</v>
      </c>
    </row>
    <row r="88" spans="1:9" x14ac:dyDescent="0.25">
      <c r="A88" s="932" t="str">
        <f>Inek2019A1a2a[[#This Row],[PEPP]]&amp;"#"&amp;Inek2019A1a2a[[#This Row],[Klasse]]</f>
        <v>PA02B#17</v>
      </c>
      <c r="B88" s="932">
        <f>Inek2019A1a2a[[#This Row],[Klasse2]]</f>
        <v>17</v>
      </c>
      <c r="C88" s="933">
        <f>Inek2019A1a2a[[#This Row],[BewJeTag2]]</f>
        <v>1.0355000000000001</v>
      </c>
      <c r="D88" s="932" t="s">
        <v>394</v>
      </c>
      <c r="E88" s="932" t="s">
        <v>404</v>
      </c>
      <c r="F88" s="932" t="s">
        <v>411</v>
      </c>
      <c r="G88" s="932" t="s">
        <v>412</v>
      </c>
      <c r="H88" s="932">
        <v>17</v>
      </c>
      <c r="I88" s="933">
        <v>1.0355000000000001</v>
      </c>
    </row>
    <row r="89" spans="1:9" x14ac:dyDescent="0.25">
      <c r="A89" s="932" t="str">
        <f>Inek2019A1a2a[[#This Row],[PEPP]]&amp;"#"&amp;Inek2019A1a2a[[#This Row],[Klasse]]</f>
        <v>PA02B#18</v>
      </c>
      <c r="B89" s="932">
        <f>Inek2019A1a2a[[#This Row],[Klasse2]]</f>
        <v>18</v>
      </c>
      <c r="C89" s="933">
        <f>Inek2019A1a2a[[#This Row],[BewJeTag2]]</f>
        <v>1.022</v>
      </c>
      <c r="D89" s="932" t="s">
        <v>394</v>
      </c>
      <c r="E89" s="932" t="s">
        <v>404</v>
      </c>
      <c r="F89" s="932" t="s">
        <v>411</v>
      </c>
      <c r="G89" s="932" t="s">
        <v>412</v>
      </c>
      <c r="H89" s="932">
        <v>18</v>
      </c>
      <c r="I89" s="933">
        <v>1.022</v>
      </c>
    </row>
    <row r="90" spans="1:9" x14ac:dyDescent="0.25">
      <c r="A90" s="932" t="str">
        <f>Inek2019A1a2a[[#This Row],[PEPP]]&amp;"#"&amp;Inek2019A1a2a[[#This Row],[Klasse]]</f>
        <v>PA02C#1</v>
      </c>
      <c r="B90" s="932">
        <f>Inek2019A1a2a[[#This Row],[Klasse2]]</f>
        <v>1</v>
      </c>
      <c r="C90" s="933">
        <f>Inek2019A1a2a[[#This Row],[BewJeTag2]]</f>
        <v>1.4407000000000001</v>
      </c>
      <c r="D90" s="932" t="s">
        <v>394</v>
      </c>
      <c r="E90" s="932" t="s">
        <v>404</v>
      </c>
      <c r="F90" s="932" t="s">
        <v>413</v>
      </c>
      <c r="G90" s="935" t="s">
        <v>414</v>
      </c>
      <c r="H90" s="932">
        <v>1</v>
      </c>
      <c r="I90" s="933">
        <v>1.4407000000000001</v>
      </c>
    </row>
    <row r="91" spans="1:9" x14ac:dyDescent="0.25">
      <c r="A91" s="932" t="str">
        <f>Inek2019A1a2a[[#This Row],[PEPP]]&amp;"#"&amp;Inek2019A1a2a[[#This Row],[Klasse]]</f>
        <v>PA02C#2</v>
      </c>
      <c r="B91" s="932">
        <f>Inek2019A1a2a[[#This Row],[Klasse2]]</f>
        <v>2</v>
      </c>
      <c r="C91" s="933">
        <f>Inek2019A1a2a[[#This Row],[BewJeTag2]]</f>
        <v>1.2941</v>
      </c>
      <c r="D91" s="932" t="s">
        <v>394</v>
      </c>
      <c r="E91" s="932" t="s">
        <v>404</v>
      </c>
      <c r="F91" s="932" t="s">
        <v>413</v>
      </c>
      <c r="G91" s="935" t="s">
        <v>414</v>
      </c>
      <c r="H91" s="932">
        <v>2</v>
      </c>
      <c r="I91" s="933">
        <v>1.2941</v>
      </c>
    </row>
    <row r="92" spans="1:9" x14ac:dyDescent="0.25">
      <c r="A92" s="932" t="str">
        <f>Inek2019A1a2a[[#This Row],[PEPP]]&amp;"#"&amp;Inek2019A1a2a[[#This Row],[Klasse]]</f>
        <v>PA02C#3</v>
      </c>
      <c r="B92" s="932">
        <f>Inek2019A1a2a[[#This Row],[Klasse2]]</f>
        <v>3</v>
      </c>
      <c r="C92" s="933">
        <f>Inek2019A1a2a[[#This Row],[BewJeTag2]]</f>
        <v>1.2367999999999999</v>
      </c>
      <c r="D92" s="932" t="s">
        <v>394</v>
      </c>
      <c r="E92" s="932" t="s">
        <v>404</v>
      </c>
      <c r="F92" s="932" t="s">
        <v>413</v>
      </c>
      <c r="G92" s="935" t="s">
        <v>414</v>
      </c>
      <c r="H92" s="932">
        <v>3</v>
      </c>
      <c r="I92" s="933">
        <v>1.2367999999999999</v>
      </c>
    </row>
    <row r="93" spans="1:9" x14ac:dyDescent="0.25">
      <c r="A93" s="932" t="str">
        <f>Inek2019A1a2a[[#This Row],[PEPP]]&amp;"#"&amp;Inek2019A1a2a[[#This Row],[Klasse]]</f>
        <v>PA02C#4</v>
      </c>
      <c r="B93" s="932">
        <f>Inek2019A1a2a[[#This Row],[Klasse2]]</f>
        <v>4</v>
      </c>
      <c r="C93" s="933">
        <f>Inek2019A1a2a[[#This Row],[BewJeTag2]]</f>
        <v>1.202</v>
      </c>
      <c r="D93" s="932" t="s">
        <v>394</v>
      </c>
      <c r="E93" s="932" t="s">
        <v>404</v>
      </c>
      <c r="F93" s="932" t="s">
        <v>413</v>
      </c>
      <c r="G93" s="935" t="s">
        <v>414</v>
      </c>
      <c r="H93" s="932">
        <v>4</v>
      </c>
      <c r="I93" s="933">
        <v>1.202</v>
      </c>
    </row>
    <row r="94" spans="1:9" x14ac:dyDescent="0.25">
      <c r="A94" s="932" t="str">
        <f>Inek2019A1a2a[[#This Row],[PEPP]]&amp;"#"&amp;Inek2019A1a2a[[#This Row],[Klasse]]</f>
        <v>PA02C#5</v>
      </c>
      <c r="B94" s="932">
        <f>Inek2019A1a2a[[#This Row],[Klasse2]]</f>
        <v>5</v>
      </c>
      <c r="C94" s="933">
        <f>Inek2019A1a2a[[#This Row],[BewJeTag2]]</f>
        <v>1.1840999999999999</v>
      </c>
      <c r="D94" s="932" t="s">
        <v>394</v>
      </c>
      <c r="E94" s="932" t="s">
        <v>404</v>
      </c>
      <c r="F94" s="932" t="s">
        <v>413</v>
      </c>
      <c r="G94" s="935" t="s">
        <v>414</v>
      </c>
      <c r="H94" s="932">
        <v>5</v>
      </c>
      <c r="I94" s="933">
        <v>1.1840999999999999</v>
      </c>
    </row>
    <row r="95" spans="1:9" x14ac:dyDescent="0.25">
      <c r="A95" s="932" t="str">
        <f>Inek2019A1a2a[[#This Row],[PEPP]]&amp;"#"&amp;Inek2019A1a2a[[#This Row],[Klasse]]</f>
        <v>PA02C#6</v>
      </c>
      <c r="B95" s="932">
        <f>Inek2019A1a2a[[#This Row],[Klasse2]]</f>
        <v>6</v>
      </c>
      <c r="C95" s="933">
        <f>Inek2019A1a2a[[#This Row],[BewJeTag2]]</f>
        <v>1.1660999999999999</v>
      </c>
      <c r="D95" s="932" t="s">
        <v>394</v>
      </c>
      <c r="E95" s="932" t="s">
        <v>404</v>
      </c>
      <c r="F95" s="932" t="s">
        <v>413</v>
      </c>
      <c r="G95" s="935" t="s">
        <v>414</v>
      </c>
      <c r="H95" s="932">
        <v>6</v>
      </c>
      <c r="I95" s="933">
        <v>1.1660999999999999</v>
      </c>
    </row>
    <row r="96" spans="1:9" x14ac:dyDescent="0.25">
      <c r="A96" s="932" t="str">
        <f>Inek2019A1a2a[[#This Row],[PEPP]]&amp;"#"&amp;Inek2019A1a2a[[#This Row],[Klasse]]</f>
        <v>PA02C#7</v>
      </c>
      <c r="B96" s="932">
        <f>Inek2019A1a2a[[#This Row],[Klasse2]]</f>
        <v>7</v>
      </c>
      <c r="C96" s="933">
        <f>Inek2019A1a2a[[#This Row],[BewJeTag2]]</f>
        <v>1.1480999999999999</v>
      </c>
      <c r="D96" s="932" t="s">
        <v>394</v>
      </c>
      <c r="E96" s="932" t="s">
        <v>404</v>
      </c>
      <c r="F96" s="932" t="s">
        <v>413</v>
      </c>
      <c r="G96" s="935" t="s">
        <v>414</v>
      </c>
      <c r="H96" s="932">
        <v>7</v>
      </c>
      <c r="I96" s="933">
        <v>1.1480999999999999</v>
      </c>
    </row>
    <row r="97" spans="1:9" x14ac:dyDescent="0.25">
      <c r="A97" s="932" t="str">
        <f>Inek2019A1a2a[[#This Row],[PEPP]]&amp;"#"&amp;Inek2019A1a2a[[#This Row],[Klasse]]</f>
        <v>PA02C#8</v>
      </c>
      <c r="B97" s="932">
        <f>Inek2019A1a2a[[#This Row],[Klasse2]]</f>
        <v>8</v>
      </c>
      <c r="C97" s="933">
        <f>Inek2019A1a2a[[#This Row],[BewJeTag2]]</f>
        <v>1.1302000000000001</v>
      </c>
      <c r="D97" s="932" t="s">
        <v>394</v>
      </c>
      <c r="E97" s="932" t="s">
        <v>404</v>
      </c>
      <c r="F97" s="932" t="s">
        <v>413</v>
      </c>
      <c r="G97" s="935" t="s">
        <v>414</v>
      </c>
      <c r="H97" s="932">
        <v>8</v>
      </c>
      <c r="I97" s="933">
        <v>1.1302000000000001</v>
      </c>
    </row>
    <row r="98" spans="1:9" x14ac:dyDescent="0.25">
      <c r="A98" s="932" t="str">
        <f>Inek2019A1a2a[[#This Row],[PEPP]]&amp;"#"&amp;Inek2019A1a2a[[#This Row],[Klasse]]</f>
        <v>PA02C#9</v>
      </c>
      <c r="B98" s="932">
        <f>Inek2019A1a2a[[#This Row],[Klasse2]]</f>
        <v>9</v>
      </c>
      <c r="C98" s="933">
        <f>Inek2019A1a2a[[#This Row],[BewJeTag2]]</f>
        <v>1.1122000000000001</v>
      </c>
      <c r="D98" s="932" t="s">
        <v>394</v>
      </c>
      <c r="E98" s="932" t="s">
        <v>404</v>
      </c>
      <c r="F98" s="932" t="s">
        <v>413</v>
      </c>
      <c r="G98" s="935" t="s">
        <v>414</v>
      </c>
      <c r="H98" s="932">
        <v>9</v>
      </c>
      <c r="I98" s="933">
        <v>1.1122000000000001</v>
      </c>
    </row>
    <row r="99" spans="1:9" x14ac:dyDescent="0.25">
      <c r="A99" s="932" t="str">
        <f>Inek2019A1a2a[[#This Row],[PEPP]]&amp;"#"&amp;Inek2019A1a2a[[#This Row],[Klasse]]</f>
        <v>PA02C#10</v>
      </c>
      <c r="B99" s="932">
        <f>Inek2019A1a2a[[#This Row],[Klasse2]]</f>
        <v>10</v>
      </c>
      <c r="C99" s="933">
        <f>Inek2019A1a2a[[#This Row],[BewJeTag2]]</f>
        <v>1.0942000000000001</v>
      </c>
      <c r="D99" s="932" t="s">
        <v>394</v>
      </c>
      <c r="E99" s="932" t="s">
        <v>404</v>
      </c>
      <c r="F99" s="932" t="s">
        <v>413</v>
      </c>
      <c r="G99" s="935" t="s">
        <v>414</v>
      </c>
      <c r="H99" s="932">
        <v>10</v>
      </c>
      <c r="I99" s="933">
        <v>1.0942000000000001</v>
      </c>
    </row>
    <row r="100" spans="1:9" x14ac:dyDescent="0.25">
      <c r="A100" s="932" t="str">
        <f>Inek2019A1a2a[[#This Row],[PEPP]]&amp;"#"&amp;Inek2019A1a2a[[#This Row],[Klasse]]</f>
        <v>PA02C#11</v>
      </c>
      <c r="B100" s="932">
        <f>Inek2019A1a2a[[#This Row],[Klasse2]]</f>
        <v>11</v>
      </c>
      <c r="C100" s="933">
        <f>Inek2019A1a2a[[#This Row],[BewJeTag2]]</f>
        <v>1.0763</v>
      </c>
      <c r="D100" s="932" t="s">
        <v>394</v>
      </c>
      <c r="E100" s="932" t="s">
        <v>404</v>
      </c>
      <c r="F100" s="932" t="s">
        <v>413</v>
      </c>
      <c r="G100" s="935" t="s">
        <v>414</v>
      </c>
      <c r="H100" s="932">
        <v>11</v>
      </c>
      <c r="I100" s="933">
        <v>1.0763</v>
      </c>
    </row>
    <row r="101" spans="1:9" x14ac:dyDescent="0.25">
      <c r="A101" s="932" t="str">
        <f>Inek2019A1a2a[[#This Row],[PEPP]]&amp;"#"&amp;Inek2019A1a2a[[#This Row],[Klasse]]</f>
        <v>PA02C#12</v>
      </c>
      <c r="B101" s="932">
        <f>Inek2019A1a2a[[#This Row],[Klasse2]]</f>
        <v>12</v>
      </c>
      <c r="C101" s="933">
        <f>Inek2019A1a2a[[#This Row],[BewJeTag2]]</f>
        <v>1.0583</v>
      </c>
      <c r="D101" s="932" t="s">
        <v>394</v>
      </c>
      <c r="E101" s="932" t="s">
        <v>404</v>
      </c>
      <c r="F101" s="932" t="s">
        <v>413</v>
      </c>
      <c r="G101" s="935" t="s">
        <v>414</v>
      </c>
      <c r="H101" s="932">
        <v>12</v>
      </c>
      <c r="I101" s="933">
        <v>1.0583</v>
      </c>
    </row>
    <row r="102" spans="1:9" x14ac:dyDescent="0.25">
      <c r="A102" s="932" t="str">
        <f>Inek2019A1a2a[[#This Row],[PEPP]]&amp;"#"&amp;Inek2019A1a2a[[#This Row],[Klasse]]</f>
        <v>PA02C#13</v>
      </c>
      <c r="B102" s="932">
        <f>Inek2019A1a2a[[#This Row],[Klasse2]]</f>
        <v>13</v>
      </c>
      <c r="C102" s="933">
        <f>Inek2019A1a2a[[#This Row],[BewJeTag2]]</f>
        <v>1.0403</v>
      </c>
      <c r="D102" s="932" t="s">
        <v>394</v>
      </c>
      <c r="E102" s="932" t="s">
        <v>404</v>
      </c>
      <c r="F102" s="932" t="s">
        <v>413</v>
      </c>
      <c r="G102" s="935" t="s">
        <v>414</v>
      </c>
      <c r="H102" s="932">
        <v>13</v>
      </c>
      <c r="I102" s="933">
        <v>1.0403</v>
      </c>
    </row>
    <row r="103" spans="1:9" x14ac:dyDescent="0.25">
      <c r="A103" s="932" t="str">
        <f>Inek2019A1a2a[[#This Row],[PEPP]]&amp;"#"&amp;Inek2019A1a2a[[#This Row],[Klasse]]</f>
        <v>PA02C#14</v>
      </c>
      <c r="B103" s="932">
        <f>Inek2019A1a2a[[#This Row],[Klasse2]]</f>
        <v>14</v>
      </c>
      <c r="C103" s="933">
        <f>Inek2019A1a2a[[#This Row],[BewJeTag2]]</f>
        <v>1.0224</v>
      </c>
      <c r="D103" s="932" t="s">
        <v>394</v>
      </c>
      <c r="E103" s="932" t="s">
        <v>404</v>
      </c>
      <c r="F103" s="932" t="s">
        <v>413</v>
      </c>
      <c r="G103" s="935" t="s">
        <v>414</v>
      </c>
      <c r="H103" s="932">
        <v>14</v>
      </c>
      <c r="I103" s="933">
        <v>1.0224</v>
      </c>
    </row>
    <row r="104" spans="1:9" x14ac:dyDescent="0.25">
      <c r="A104" s="932" t="str">
        <f>Inek2019A1a2a[[#This Row],[PEPP]]&amp;"#"&amp;Inek2019A1a2a[[#This Row],[Klasse]]</f>
        <v>PA02C#15</v>
      </c>
      <c r="B104" s="932">
        <f>Inek2019A1a2a[[#This Row],[Klasse2]]</f>
        <v>15</v>
      </c>
      <c r="C104" s="933">
        <f>Inek2019A1a2a[[#This Row],[BewJeTag2]]</f>
        <v>1.0044</v>
      </c>
      <c r="D104" s="932" t="s">
        <v>394</v>
      </c>
      <c r="E104" s="932" t="s">
        <v>404</v>
      </c>
      <c r="F104" s="932" t="s">
        <v>413</v>
      </c>
      <c r="G104" s="935" t="s">
        <v>414</v>
      </c>
      <c r="H104" s="932">
        <v>15</v>
      </c>
      <c r="I104" s="933">
        <v>1.0044</v>
      </c>
    </row>
    <row r="105" spans="1:9" x14ac:dyDescent="0.25">
      <c r="A105" s="932" t="str">
        <f>Inek2019A1a2a[[#This Row],[PEPP]]&amp;"#"&amp;Inek2019A1a2a[[#This Row],[Klasse]]</f>
        <v>PA02C#16</v>
      </c>
      <c r="B105" s="932">
        <f>Inek2019A1a2a[[#This Row],[Klasse2]]</f>
        <v>16</v>
      </c>
      <c r="C105" s="933">
        <f>Inek2019A1a2a[[#This Row],[BewJeTag2]]</f>
        <v>0.98640000000000005</v>
      </c>
      <c r="D105" s="932" t="s">
        <v>394</v>
      </c>
      <c r="E105" s="932" t="s">
        <v>404</v>
      </c>
      <c r="F105" s="932" t="s">
        <v>413</v>
      </c>
      <c r="G105" s="935" t="s">
        <v>414</v>
      </c>
      <c r="H105" s="932">
        <v>16</v>
      </c>
      <c r="I105" s="933">
        <v>0.98640000000000005</v>
      </c>
    </row>
    <row r="106" spans="1:9" x14ac:dyDescent="0.25">
      <c r="A106" s="932" t="str">
        <f>Inek2019A1a2a[[#This Row],[PEPP]]&amp;"#"&amp;Inek2019A1a2a[[#This Row],[Klasse]]</f>
        <v>PA02C#17</v>
      </c>
      <c r="B106" s="932">
        <f>Inek2019A1a2a[[#This Row],[Klasse2]]</f>
        <v>17</v>
      </c>
      <c r="C106" s="933">
        <f>Inek2019A1a2a[[#This Row],[BewJeTag2]]</f>
        <v>0.96850000000000003</v>
      </c>
      <c r="D106" s="932" t="s">
        <v>394</v>
      </c>
      <c r="E106" s="932" t="s">
        <v>404</v>
      </c>
      <c r="F106" s="932" t="s">
        <v>413</v>
      </c>
      <c r="G106" s="935" t="s">
        <v>414</v>
      </c>
      <c r="H106" s="932">
        <v>17</v>
      </c>
      <c r="I106" s="933">
        <v>0.96850000000000003</v>
      </c>
    </row>
    <row r="107" spans="1:9" x14ac:dyDescent="0.25">
      <c r="A107" s="932" t="str">
        <f>Inek2019A1a2a[[#This Row],[PEPP]]&amp;"#"&amp;Inek2019A1a2a[[#This Row],[Klasse]]</f>
        <v>PA02C#18</v>
      </c>
      <c r="B107" s="932">
        <f>Inek2019A1a2a[[#This Row],[Klasse2]]</f>
        <v>18</v>
      </c>
      <c r="C107" s="933">
        <f>Inek2019A1a2a[[#This Row],[BewJeTag2]]</f>
        <v>0.95050000000000001</v>
      </c>
      <c r="D107" s="932" t="s">
        <v>394</v>
      </c>
      <c r="E107" s="932" t="s">
        <v>404</v>
      </c>
      <c r="F107" s="932" t="s">
        <v>413</v>
      </c>
      <c r="G107" s="935" t="s">
        <v>414</v>
      </c>
      <c r="H107" s="932">
        <v>18</v>
      </c>
      <c r="I107" s="933">
        <v>0.95050000000000001</v>
      </c>
    </row>
    <row r="108" spans="1:9" x14ac:dyDescent="0.25">
      <c r="A108" s="932" t="str">
        <f>Inek2019A1a2a[[#This Row],[PEPP]]&amp;"#"&amp;Inek2019A1a2a[[#This Row],[Klasse]]</f>
        <v>PA02D#1</v>
      </c>
      <c r="B108" s="932">
        <f>Inek2019A1a2a[[#This Row],[Klasse2]]</f>
        <v>1</v>
      </c>
      <c r="C108" s="933">
        <f>Inek2019A1a2a[[#This Row],[BewJeTag2]]</f>
        <v>1.4232</v>
      </c>
      <c r="D108" s="932" t="s">
        <v>394</v>
      </c>
      <c r="E108" s="932" t="s">
        <v>404</v>
      </c>
      <c r="F108" s="932" t="s">
        <v>415</v>
      </c>
      <c r="G108" s="935" t="s">
        <v>416</v>
      </c>
      <c r="H108" s="932">
        <v>1</v>
      </c>
      <c r="I108" s="933">
        <v>1.4232</v>
      </c>
    </row>
    <row r="109" spans="1:9" x14ac:dyDescent="0.25">
      <c r="A109" s="932" t="str">
        <f>Inek2019A1a2a[[#This Row],[PEPP]]&amp;"#"&amp;Inek2019A1a2a[[#This Row],[Klasse]]</f>
        <v>PA02D#2</v>
      </c>
      <c r="B109" s="932">
        <f>Inek2019A1a2a[[#This Row],[Klasse2]]</f>
        <v>2</v>
      </c>
      <c r="C109" s="933">
        <f>Inek2019A1a2a[[#This Row],[BewJeTag2]]</f>
        <v>1.2602</v>
      </c>
      <c r="D109" s="932" t="s">
        <v>394</v>
      </c>
      <c r="E109" s="932" t="s">
        <v>404</v>
      </c>
      <c r="F109" s="932" t="s">
        <v>415</v>
      </c>
      <c r="G109" s="935" t="s">
        <v>416</v>
      </c>
      <c r="H109" s="932">
        <v>2</v>
      </c>
      <c r="I109" s="933">
        <v>1.2602</v>
      </c>
    </row>
    <row r="110" spans="1:9" x14ac:dyDescent="0.25">
      <c r="A110" s="932" t="str">
        <f>Inek2019A1a2a[[#This Row],[PEPP]]&amp;"#"&amp;Inek2019A1a2a[[#This Row],[Klasse]]</f>
        <v>PA02D#3</v>
      </c>
      <c r="B110" s="932">
        <f>Inek2019A1a2a[[#This Row],[Klasse2]]</f>
        <v>3</v>
      </c>
      <c r="C110" s="933">
        <f>Inek2019A1a2a[[#This Row],[BewJeTag2]]</f>
        <v>1.1919</v>
      </c>
      <c r="D110" s="932" t="s">
        <v>394</v>
      </c>
      <c r="E110" s="932" t="s">
        <v>404</v>
      </c>
      <c r="F110" s="932" t="s">
        <v>415</v>
      </c>
      <c r="G110" s="935" t="s">
        <v>416</v>
      </c>
      <c r="H110" s="932">
        <v>3</v>
      </c>
      <c r="I110" s="933">
        <v>1.1919</v>
      </c>
    </row>
    <row r="111" spans="1:9" x14ac:dyDescent="0.25">
      <c r="A111" s="932" t="str">
        <f>Inek2019A1a2a[[#This Row],[PEPP]]&amp;"#"&amp;Inek2019A1a2a[[#This Row],[Klasse]]</f>
        <v>PA02D#4</v>
      </c>
      <c r="B111" s="932">
        <f>Inek2019A1a2a[[#This Row],[Klasse2]]</f>
        <v>4</v>
      </c>
      <c r="C111" s="933">
        <f>Inek2019A1a2a[[#This Row],[BewJeTag2]]</f>
        <v>1.1323000000000001</v>
      </c>
      <c r="D111" s="932" t="s">
        <v>394</v>
      </c>
      <c r="E111" s="932" t="s">
        <v>404</v>
      </c>
      <c r="F111" s="932" t="s">
        <v>415</v>
      </c>
      <c r="G111" s="935" t="s">
        <v>416</v>
      </c>
      <c r="H111" s="932">
        <v>4</v>
      </c>
      <c r="I111" s="933">
        <v>1.1323000000000001</v>
      </c>
    </row>
    <row r="112" spans="1:9" x14ac:dyDescent="0.25">
      <c r="A112" s="932" t="str">
        <f>Inek2019A1a2a[[#This Row],[PEPP]]&amp;"#"&amp;Inek2019A1a2a[[#This Row],[Klasse]]</f>
        <v>PA02D#5</v>
      </c>
      <c r="B112" s="932">
        <f>Inek2019A1a2a[[#This Row],[Klasse2]]</f>
        <v>5</v>
      </c>
      <c r="C112" s="933">
        <f>Inek2019A1a2a[[#This Row],[BewJeTag2]]</f>
        <v>1.0808</v>
      </c>
      <c r="D112" s="932" t="s">
        <v>394</v>
      </c>
      <c r="E112" s="932" t="s">
        <v>404</v>
      </c>
      <c r="F112" s="932" t="s">
        <v>415</v>
      </c>
      <c r="G112" s="935" t="s">
        <v>416</v>
      </c>
      <c r="H112" s="932">
        <v>5</v>
      </c>
      <c r="I112" s="933">
        <v>1.0808</v>
      </c>
    </row>
    <row r="113" spans="1:9" x14ac:dyDescent="0.25">
      <c r="A113" s="932" t="str">
        <f>Inek2019A1a2a[[#This Row],[PEPP]]&amp;"#"&amp;Inek2019A1a2a[[#This Row],[Klasse]]</f>
        <v>PA02D#6</v>
      </c>
      <c r="B113" s="932">
        <f>Inek2019A1a2a[[#This Row],[Klasse2]]</f>
        <v>6</v>
      </c>
      <c r="C113" s="933">
        <f>Inek2019A1a2a[[#This Row],[BewJeTag2]]</f>
        <v>1.0492999999999999</v>
      </c>
      <c r="D113" s="932" t="s">
        <v>394</v>
      </c>
      <c r="E113" s="932" t="s">
        <v>404</v>
      </c>
      <c r="F113" s="932" t="s">
        <v>415</v>
      </c>
      <c r="G113" s="935" t="s">
        <v>416</v>
      </c>
      <c r="H113" s="932">
        <v>6</v>
      </c>
      <c r="I113" s="933">
        <v>1.0492999999999999</v>
      </c>
    </row>
    <row r="114" spans="1:9" x14ac:dyDescent="0.25">
      <c r="A114" s="932" t="str">
        <f>Inek2019A1a2a[[#This Row],[PEPP]]&amp;"#"&amp;Inek2019A1a2a[[#This Row],[Klasse]]</f>
        <v>PA02D#7</v>
      </c>
      <c r="B114" s="932">
        <f>Inek2019A1a2a[[#This Row],[Klasse2]]</f>
        <v>7</v>
      </c>
      <c r="C114" s="933">
        <f>Inek2019A1a2a[[#This Row],[BewJeTag2]]</f>
        <v>1.04</v>
      </c>
      <c r="D114" s="932" t="s">
        <v>394</v>
      </c>
      <c r="E114" s="932" t="s">
        <v>404</v>
      </c>
      <c r="F114" s="932" t="s">
        <v>415</v>
      </c>
      <c r="G114" s="935" t="s">
        <v>416</v>
      </c>
      <c r="H114" s="932">
        <v>7</v>
      </c>
      <c r="I114" s="933">
        <v>1.04</v>
      </c>
    </row>
    <row r="115" spans="1:9" x14ac:dyDescent="0.25">
      <c r="A115" s="932" t="str">
        <f>Inek2019A1a2a[[#This Row],[PEPP]]&amp;"#"&amp;Inek2019A1a2a[[#This Row],[Klasse]]</f>
        <v>PA02D#8</v>
      </c>
      <c r="B115" s="932">
        <f>Inek2019A1a2a[[#This Row],[Klasse2]]</f>
        <v>8</v>
      </c>
      <c r="C115" s="933">
        <f>Inek2019A1a2a[[#This Row],[BewJeTag2]]</f>
        <v>1.0307999999999999</v>
      </c>
      <c r="D115" s="932" t="s">
        <v>394</v>
      </c>
      <c r="E115" s="932" t="s">
        <v>404</v>
      </c>
      <c r="F115" s="932" t="s">
        <v>415</v>
      </c>
      <c r="G115" s="935" t="s">
        <v>416</v>
      </c>
      <c r="H115" s="932">
        <v>8</v>
      </c>
      <c r="I115" s="933">
        <v>1.0307999999999999</v>
      </c>
    </row>
    <row r="116" spans="1:9" x14ac:dyDescent="0.25">
      <c r="A116" s="932" t="str">
        <f>Inek2019A1a2a[[#This Row],[PEPP]]&amp;"#"&amp;Inek2019A1a2a[[#This Row],[Klasse]]</f>
        <v>PA02D#9</v>
      </c>
      <c r="B116" s="932">
        <f>Inek2019A1a2a[[#This Row],[Klasse2]]</f>
        <v>9</v>
      </c>
      <c r="C116" s="933">
        <f>Inek2019A1a2a[[#This Row],[BewJeTag2]]</f>
        <v>1.0215000000000001</v>
      </c>
      <c r="D116" s="932" t="s">
        <v>394</v>
      </c>
      <c r="E116" s="932" t="s">
        <v>404</v>
      </c>
      <c r="F116" s="932" t="s">
        <v>415</v>
      </c>
      <c r="G116" s="935" t="s">
        <v>416</v>
      </c>
      <c r="H116" s="932">
        <v>9</v>
      </c>
      <c r="I116" s="933">
        <v>1.0215000000000001</v>
      </c>
    </row>
    <row r="117" spans="1:9" x14ac:dyDescent="0.25">
      <c r="A117" s="932" t="str">
        <f>Inek2019A1a2a[[#This Row],[PEPP]]&amp;"#"&amp;Inek2019A1a2a[[#This Row],[Klasse]]</f>
        <v>PA02D#10</v>
      </c>
      <c r="B117" s="932">
        <f>Inek2019A1a2a[[#This Row],[Klasse2]]</f>
        <v>10</v>
      </c>
      <c r="C117" s="933">
        <f>Inek2019A1a2a[[#This Row],[BewJeTag2]]</f>
        <v>1.0122</v>
      </c>
      <c r="D117" s="932" t="s">
        <v>394</v>
      </c>
      <c r="E117" s="932" t="s">
        <v>404</v>
      </c>
      <c r="F117" s="932" t="s">
        <v>415</v>
      </c>
      <c r="G117" s="935" t="s">
        <v>416</v>
      </c>
      <c r="H117" s="932">
        <v>10</v>
      </c>
      <c r="I117" s="933">
        <v>1.0122</v>
      </c>
    </row>
    <row r="118" spans="1:9" x14ac:dyDescent="0.25">
      <c r="A118" s="932" t="str">
        <f>Inek2019A1a2a[[#This Row],[PEPP]]&amp;"#"&amp;Inek2019A1a2a[[#This Row],[Klasse]]</f>
        <v>PA02D#11</v>
      </c>
      <c r="B118" s="932">
        <f>Inek2019A1a2a[[#This Row],[Klasse2]]</f>
        <v>11</v>
      </c>
      <c r="C118" s="933">
        <f>Inek2019A1a2a[[#This Row],[BewJeTag2]]</f>
        <v>1.0029999999999999</v>
      </c>
      <c r="D118" s="932" t="s">
        <v>394</v>
      </c>
      <c r="E118" s="932" t="s">
        <v>404</v>
      </c>
      <c r="F118" s="932" t="s">
        <v>415</v>
      </c>
      <c r="G118" s="935" t="s">
        <v>416</v>
      </c>
      <c r="H118" s="932">
        <v>11</v>
      </c>
      <c r="I118" s="933">
        <v>1.0029999999999999</v>
      </c>
    </row>
    <row r="119" spans="1:9" x14ac:dyDescent="0.25">
      <c r="A119" s="932" t="str">
        <f>Inek2019A1a2a[[#This Row],[PEPP]]&amp;"#"&amp;Inek2019A1a2a[[#This Row],[Klasse]]</f>
        <v>PA02D#12</v>
      </c>
      <c r="B119" s="932">
        <f>Inek2019A1a2a[[#This Row],[Klasse2]]</f>
        <v>12</v>
      </c>
      <c r="C119" s="933">
        <f>Inek2019A1a2a[[#This Row],[BewJeTag2]]</f>
        <v>0.99370000000000003</v>
      </c>
      <c r="D119" s="932" t="s">
        <v>394</v>
      </c>
      <c r="E119" s="932" t="s">
        <v>404</v>
      </c>
      <c r="F119" s="932" t="s">
        <v>415</v>
      </c>
      <c r="G119" s="935" t="s">
        <v>416</v>
      </c>
      <c r="H119" s="932">
        <v>12</v>
      </c>
      <c r="I119" s="933">
        <v>0.99370000000000003</v>
      </c>
    </row>
    <row r="120" spans="1:9" x14ac:dyDescent="0.25">
      <c r="A120" s="932" t="str">
        <f>Inek2019A1a2a[[#This Row],[PEPP]]&amp;"#"&amp;Inek2019A1a2a[[#This Row],[Klasse]]</f>
        <v>PA02D#13</v>
      </c>
      <c r="B120" s="932">
        <f>Inek2019A1a2a[[#This Row],[Klasse2]]</f>
        <v>13</v>
      </c>
      <c r="C120" s="933">
        <f>Inek2019A1a2a[[#This Row],[BewJeTag2]]</f>
        <v>0.98440000000000005</v>
      </c>
      <c r="D120" s="932" t="s">
        <v>394</v>
      </c>
      <c r="E120" s="932" t="s">
        <v>404</v>
      </c>
      <c r="F120" s="932" t="s">
        <v>415</v>
      </c>
      <c r="G120" s="935" t="s">
        <v>416</v>
      </c>
      <c r="H120" s="932">
        <v>13</v>
      </c>
      <c r="I120" s="933">
        <v>0.98440000000000005</v>
      </c>
    </row>
    <row r="121" spans="1:9" x14ac:dyDescent="0.25">
      <c r="A121" s="932" t="str">
        <f>Inek2019A1a2a[[#This Row],[PEPP]]&amp;"#"&amp;Inek2019A1a2a[[#This Row],[Klasse]]</f>
        <v>PA02D#14</v>
      </c>
      <c r="B121" s="932">
        <f>Inek2019A1a2a[[#This Row],[Klasse2]]</f>
        <v>14</v>
      </c>
      <c r="C121" s="933">
        <f>Inek2019A1a2a[[#This Row],[BewJeTag2]]</f>
        <v>0.97519999999999996</v>
      </c>
      <c r="D121" s="932" t="s">
        <v>394</v>
      </c>
      <c r="E121" s="932" t="s">
        <v>404</v>
      </c>
      <c r="F121" s="932" t="s">
        <v>415</v>
      </c>
      <c r="G121" s="935" t="s">
        <v>416</v>
      </c>
      <c r="H121" s="932">
        <v>14</v>
      </c>
      <c r="I121" s="933">
        <v>0.97519999999999996</v>
      </c>
    </row>
    <row r="122" spans="1:9" x14ac:dyDescent="0.25">
      <c r="A122" s="932" t="str">
        <f>Inek2019A1a2a[[#This Row],[PEPP]]&amp;"#"&amp;Inek2019A1a2a[[#This Row],[Klasse]]</f>
        <v>PA02D#15</v>
      </c>
      <c r="B122" s="932">
        <f>Inek2019A1a2a[[#This Row],[Klasse2]]</f>
        <v>15</v>
      </c>
      <c r="C122" s="933">
        <f>Inek2019A1a2a[[#This Row],[BewJeTag2]]</f>
        <v>0.96589999999999998</v>
      </c>
      <c r="D122" s="932" t="s">
        <v>394</v>
      </c>
      <c r="E122" s="932" t="s">
        <v>404</v>
      </c>
      <c r="F122" s="932" t="s">
        <v>415</v>
      </c>
      <c r="G122" s="935" t="s">
        <v>416</v>
      </c>
      <c r="H122" s="932">
        <v>15</v>
      </c>
      <c r="I122" s="933">
        <v>0.96589999999999998</v>
      </c>
    </row>
    <row r="123" spans="1:9" x14ac:dyDescent="0.25">
      <c r="A123" s="932" t="str">
        <f>Inek2019A1a2a[[#This Row],[PEPP]]&amp;"#"&amp;Inek2019A1a2a[[#This Row],[Klasse]]</f>
        <v>PA02D#16</v>
      </c>
      <c r="B123" s="932">
        <f>Inek2019A1a2a[[#This Row],[Klasse2]]</f>
        <v>16</v>
      </c>
      <c r="C123" s="933">
        <f>Inek2019A1a2a[[#This Row],[BewJeTag2]]</f>
        <v>0.95660000000000001</v>
      </c>
      <c r="D123" s="932" t="s">
        <v>394</v>
      </c>
      <c r="E123" s="932" t="s">
        <v>404</v>
      </c>
      <c r="F123" s="932" t="s">
        <v>415</v>
      </c>
      <c r="G123" s="935" t="s">
        <v>416</v>
      </c>
      <c r="H123" s="932">
        <v>16</v>
      </c>
      <c r="I123" s="933">
        <v>0.95660000000000001</v>
      </c>
    </row>
    <row r="124" spans="1:9" x14ac:dyDescent="0.25">
      <c r="A124" s="932" t="str">
        <f>Inek2019A1a2a[[#This Row],[PEPP]]&amp;"#"&amp;Inek2019A1a2a[[#This Row],[Klasse]]</f>
        <v>PA02D#17</v>
      </c>
      <c r="B124" s="932">
        <f>Inek2019A1a2a[[#This Row],[Klasse2]]</f>
        <v>17</v>
      </c>
      <c r="C124" s="933">
        <f>Inek2019A1a2a[[#This Row],[BewJeTag2]]</f>
        <v>0.94740000000000002</v>
      </c>
      <c r="D124" s="932" t="s">
        <v>394</v>
      </c>
      <c r="E124" s="932" t="s">
        <v>404</v>
      </c>
      <c r="F124" s="932" t="s">
        <v>415</v>
      </c>
      <c r="G124" s="935" t="s">
        <v>416</v>
      </c>
      <c r="H124" s="932">
        <v>17</v>
      </c>
      <c r="I124" s="933">
        <v>0.94740000000000002</v>
      </c>
    </row>
    <row r="125" spans="1:9" x14ac:dyDescent="0.25">
      <c r="A125" s="932" t="str">
        <f>Inek2019A1a2a[[#This Row],[PEPP]]&amp;"#"&amp;Inek2019A1a2a[[#This Row],[Klasse]]</f>
        <v>PA02D#18</v>
      </c>
      <c r="B125" s="932">
        <f>Inek2019A1a2a[[#This Row],[Klasse2]]</f>
        <v>18</v>
      </c>
      <c r="C125" s="933">
        <f>Inek2019A1a2a[[#This Row],[BewJeTag2]]</f>
        <v>0.93810000000000004</v>
      </c>
      <c r="D125" s="932" t="s">
        <v>394</v>
      </c>
      <c r="E125" s="932" t="s">
        <v>404</v>
      </c>
      <c r="F125" s="932" t="s">
        <v>415</v>
      </c>
      <c r="G125" s="935" t="s">
        <v>416</v>
      </c>
      <c r="H125" s="932">
        <v>18</v>
      </c>
      <c r="I125" s="933">
        <v>0.93810000000000004</v>
      </c>
    </row>
    <row r="126" spans="1:9" x14ac:dyDescent="0.25">
      <c r="A126" s="932" t="str">
        <f>Inek2019A1a2a[[#This Row],[PEPP]]&amp;"#"&amp;Inek2019A1a2a[[#This Row],[Klasse]]</f>
        <v>PA03A#1</v>
      </c>
      <c r="B126" s="932">
        <f>Inek2019A1a2a[[#This Row],[Klasse2]]</f>
        <v>1</v>
      </c>
      <c r="C126" s="933">
        <f>Inek2019A1a2a[[#This Row],[BewJeTag2]]</f>
        <v>1.3755999999999999</v>
      </c>
      <c r="D126" s="932" t="s">
        <v>394</v>
      </c>
      <c r="E126" s="932" t="s">
        <v>404</v>
      </c>
      <c r="F126" s="932" t="s">
        <v>417</v>
      </c>
      <c r="G126" s="932" t="s">
        <v>418</v>
      </c>
      <c r="H126" s="932">
        <v>1</v>
      </c>
      <c r="I126" s="933">
        <v>1.3755999999999999</v>
      </c>
    </row>
    <row r="127" spans="1:9" x14ac:dyDescent="0.25">
      <c r="A127" s="932" t="str">
        <f>Inek2019A1a2a[[#This Row],[PEPP]]&amp;"#"&amp;Inek2019A1a2a[[#This Row],[Klasse]]</f>
        <v>PA03A#2</v>
      </c>
      <c r="B127" s="932">
        <f>Inek2019A1a2a[[#This Row],[Klasse2]]</f>
        <v>2</v>
      </c>
      <c r="C127" s="933">
        <f>Inek2019A1a2a[[#This Row],[BewJeTag2]]</f>
        <v>1.2362</v>
      </c>
      <c r="D127" s="932" t="s">
        <v>394</v>
      </c>
      <c r="E127" s="932" t="s">
        <v>404</v>
      </c>
      <c r="F127" s="932" t="s">
        <v>417</v>
      </c>
      <c r="G127" s="932" t="s">
        <v>418</v>
      </c>
      <c r="H127" s="932">
        <v>2</v>
      </c>
      <c r="I127" s="933">
        <v>1.2362</v>
      </c>
    </row>
    <row r="128" spans="1:9" x14ac:dyDescent="0.25">
      <c r="A128" s="932" t="str">
        <f>Inek2019A1a2a[[#This Row],[PEPP]]&amp;"#"&amp;Inek2019A1a2a[[#This Row],[Klasse]]</f>
        <v>PA03A#3</v>
      </c>
      <c r="B128" s="932">
        <f>Inek2019A1a2a[[#This Row],[Klasse2]]</f>
        <v>3</v>
      </c>
      <c r="C128" s="933">
        <f>Inek2019A1a2a[[#This Row],[BewJeTag2]]</f>
        <v>1.2221</v>
      </c>
      <c r="D128" s="932" t="s">
        <v>394</v>
      </c>
      <c r="E128" s="932" t="s">
        <v>404</v>
      </c>
      <c r="F128" s="932" t="s">
        <v>417</v>
      </c>
      <c r="G128" s="932" t="s">
        <v>418</v>
      </c>
      <c r="H128" s="932">
        <v>3</v>
      </c>
      <c r="I128" s="933">
        <v>1.2221</v>
      </c>
    </row>
    <row r="129" spans="1:9" x14ac:dyDescent="0.25">
      <c r="A129" s="932" t="str">
        <f>Inek2019A1a2a[[#This Row],[PEPP]]&amp;"#"&amp;Inek2019A1a2a[[#This Row],[Klasse]]</f>
        <v>PA03A#4</v>
      </c>
      <c r="B129" s="932">
        <f>Inek2019A1a2a[[#This Row],[Klasse2]]</f>
        <v>4</v>
      </c>
      <c r="C129" s="933">
        <f>Inek2019A1a2a[[#This Row],[BewJeTag2]]</f>
        <v>1.208</v>
      </c>
      <c r="D129" s="932" t="s">
        <v>394</v>
      </c>
      <c r="E129" s="932" t="s">
        <v>404</v>
      </c>
      <c r="F129" s="932" t="s">
        <v>417</v>
      </c>
      <c r="G129" s="932" t="s">
        <v>418</v>
      </c>
      <c r="H129" s="932">
        <v>4</v>
      </c>
      <c r="I129" s="933">
        <v>1.208</v>
      </c>
    </row>
    <row r="130" spans="1:9" x14ac:dyDescent="0.25">
      <c r="A130" s="932" t="str">
        <f>Inek2019A1a2a[[#This Row],[PEPP]]&amp;"#"&amp;Inek2019A1a2a[[#This Row],[Klasse]]</f>
        <v>PA03A#5</v>
      </c>
      <c r="B130" s="932">
        <f>Inek2019A1a2a[[#This Row],[Klasse2]]</f>
        <v>5</v>
      </c>
      <c r="C130" s="933">
        <f>Inek2019A1a2a[[#This Row],[BewJeTag2]]</f>
        <v>1.194</v>
      </c>
      <c r="D130" s="932" t="s">
        <v>394</v>
      </c>
      <c r="E130" s="932" t="s">
        <v>404</v>
      </c>
      <c r="F130" s="932" t="s">
        <v>417</v>
      </c>
      <c r="G130" s="932" t="s">
        <v>418</v>
      </c>
      <c r="H130" s="932">
        <v>5</v>
      </c>
      <c r="I130" s="933">
        <v>1.194</v>
      </c>
    </row>
    <row r="131" spans="1:9" x14ac:dyDescent="0.25">
      <c r="A131" s="932" t="str">
        <f>Inek2019A1a2a[[#This Row],[PEPP]]&amp;"#"&amp;Inek2019A1a2a[[#This Row],[Klasse]]</f>
        <v>PA03A#6</v>
      </c>
      <c r="B131" s="932">
        <f>Inek2019A1a2a[[#This Row],[Klasse2]]</f>
        <v>6</v>
      </c>
      <c r="C131" s="933">
        <f>Inek2019A1a2a[[#This Row],[BewJeTag2]]</f>
        <v>1.1798999999999999</v>
      </c>
      <c r="D131" s="932" t="s">
        <v>394</v>
      </c>
      <c r="E131" s="932" t="s">
        <v>404</v>
      </c>
      <c r="F131" s="932" t="s">
        <v>417</v>
      </c>
      <c r="G131" s="932" t="s">
        <v>418</v>
      </c>
      <c r="H131" s="932">
        <v>6</v>
      </c>
      <c r="I131" s="933">
        <v>1.1798999999999999</v>
      </c>
    </row>
    <row r="132" spans="1:9" x14ac:dyDescent="0.25">
      <c r="A132" s="932" t="str">
        <f>Inek2019A1a2a[[#This Row],[PEPP]]&amp;"#"&amp;Inek2019A1a2a[[#This Row],[Klasse]]</f>
        <v>PA03A#7</v>
      </c>
      <c r="B132" s="932">
        <f>Inek2019A1a2a[[#This Row],[Klasse2]]</f>
        <v>7</v>
      </c>
      <c r="C132" s="933">
        <f>Inek2019A1a2a[[#This Row],[BewJeTag2]]</f>
        <v>1.1657999999999999</v>
      </c>
      <c r="D132" s="932" t="s">
        <v>394</v>
      </c>
      <c r="E132" s="932" t="s">
        <v>404</v>
      </c>
      <c r="F132" s="932" t="s">
        <v>417</v>
      </c>
      <c r="G132" s="932" t="s">
        <v>418</v>
      </c>
      <c r="H132" s="932">
        <v>7</v>
      </c>
      <c r="I132" s="933">
        <v>1.1657999999999999</v>
      </c>
    </row>
    <row r="133" spans="1:9" x14ac:dyDescent="0.25">
      <c r="A133" s="932" t="str">
        <f>Inek2019A1a2a[[#This Row],[PEPP]]&amp;"#"&amp;Inek2019A1a2a[[#This Row],[Klasse]]</f>
        <v>PA03A#8</v>
      </c>
      <c r="B133" s="932">
        <f>Inek2019A1a2a[[#This Row],[Klasse2]]</f>
        <v>8</v>
      </c>
      <c r="C133" s="933">
        <f>Inek2019A1a2a[[#This Row],[BewJeTag2]]</f>
        <v>1.1516999999999999</v>
      </c>
      <c r="D133" s="932" t="s">
        <v>394</v>
      </c>
      <c r="E133" s="932" t="s">
        <v>404</v>
      </c>
      <c r="F133" s="932" t="s">
        <v>417</v>
      </c>
      <c r="G133" s="932" t="s">
        <v>418</v>
      </c>
      <c r="H133" s="932">
        <v>8</v>
      </c>
      <c r="I133" s="933">
        <v>1.1516999999999999</v>
      </c>
    </row>
    <row r="134" spans="1:9" x14ac:dyDescent="0.25">
      <c r="A134" s="932" t="str">
        <f>Inek2019A1a2a[[#This Row],[PEPP]]&amp;"#"&amp;Inek2019A1a2a[[#This Row],[Klasse]]</f>
        <v>PA03A#9</v>
      </c>
      <c r="B134" s="932">
        <f>Inek2019A1a2a[[#This Row],[Klasse2]]</f>
        <v>9</v>
      </c>
      <c r="C134" s="933">
        <f>Inek2019A1a2a[[#This Row],[BewJeTag2]]</f>
        <v>1.1375999999999999</v>
      </c>
      <c r="D134" s="932" t="s">
        <v>394</v>
      </c>
      <c r="E134" s="932" t="s">
        <v>404</v>
      </c>
      <c r="F134" s="932" t="s">
        <v>417</v>
      </c>
      <c r="G134" s="932" t="s">
        <v>418</v>
      </c>
      <c r="H134" s="932">
        <v>9</v>
      </c>
      <c r="I134" s="933">
        <v>1.1375999999999999</v>
      </c>
    </row>
    <row r="135" spans="1:9" x14ac:dyDescent="0.25">
      <c r="A135" s="932" t="str">
        <f>Inek2019A1a2a[[#This Row],[PEPP]]&amp;"#"&amp;Inek2019A1a2a[[#This Row],[Klasse]]</f>
        <v>PA03A#10</v>
      </c>
      <c r="B135" s="932">
        <f>Inek2019A1a2a[[#This Row],[Klasse2]]</f>
        <v>10</v>
      </c>
      <c r="C135" s="933">
        <f>Inek2019A1a2a[[#This Row],[BewJeTag2]]</f>
        <v>1.1235999999999999</v>
      </c>
      <c r="D135" s="932" t="s">
        <v>394</v>
      </c>
      <c r="E135" s="932" t="s">
        <v>404</v>
      </c>
      <c r="F135" s="932" t="s">
        <v>417</v>
      </c>
      <c r="G135" s="932" t="s">
        <v>418</v>
      </c>
      <c r="H135" s="932">
        <v>10</v>
      </c>
      <c r="I135" s="933">
        <v>1.1235999999999999</v>
      </c>
    </row>
    <row r="136" spans="1:9" x14ac:dyDescent="0.25">
      <c r="A136" s="932" t="str">
        <f>Inek2019A1a2a[[#This Row],[PEPP]]&amp;"#"&amp;Inek2019A1a2a[[#This Row],[Klasse]]</f>
        <v>PA03A#11</v>
      </c>
      <c r="B136" s="932">
        <f>Inek2019A1a2a[[#This Row],[Klasse2]]</f>
        <v>11</v>
      </c>
      <c r="C136" s="933">
        <f>Inek2019A1a2a[[#This Row],[BewJeTag2]]</f>
        <v>1.1094999999999999</v>
      </c>
      <c r="D136" s="932" t="s">
        <v>394</v>
      </c>
      <c r="E136" s="932" t="s">
        <v>404</v>
      </c>
      <c r="F136" s="932" t="s">
        <v>417</v>
      </c>
      <c r="G136" s="932" t="s">
        <v>418</v>
      </c>
      <c r="H136" s="932">
        <v>11</v>
      </c>
      <c r="I136" s="933">
        <v>1.1094999999999999</v>
      </c>
    </row>
    <row r="137" spans="1:9" x14ac:dyDescent="0.25">
      <c r="A137" s="932" t="str">
        <f>Inek2019A1a2a[[#This Row],[PEPP]]&amp;"#"&amp;Inek2019A1a2a[[#This Row],[Klasse]]</f>
        <v>PA03A#12</v>
      </c>
      <c r="B137" s="932">
        <f>Inek2019A1a2a[[#This Row],[Klasse2]]</f>
        <v>12</v>
      </c>
      <c r="C137" s="933">
        <f>Inek2019A1a2a[[#This Row],[BewJeTag2]]</f>
        <v>1.0953999999999999</v>
      </c>
      <c r="D137" s="932" t="s">
        <v>394</v>
      </c>
      <c r="E137" s="932" t="s">
        <v>404</v>
      </c>
      <c r="F137" s="932" t="s">
        <v>417</v>
      </c>
      <c r="G137" s="932" t="s">
        <v>418</v>
      </c>
      <c r="H137" s="932">
        <v>12</v>
      </c>
      <c r="I137" s="933">
        <v>1.0953999999999999</v>
      </c>
    </row>
    <row r="138" spans="1:9" x14ac:dyDescent="0.25">
      <c r="A138" s="932" t="str">
        <f>Inek2019A1a2a[[#This Row],[PEPP]]&amp;"#"&amp;Inek2019A1a2a[[#This Row],[Klasse]]</f>
        <v>PA03A#13</v>
      </c>
      <c r="B138" s="932">
        <f>Inek2019A1a2a[[#This Row],[Klasse2]]</f>
        <v>13</v>
      </c>
      <c r="C138" s="933">
        <f>Inek2019A1a2a[[#This Row],[BewJeTag2]]</f>
        <v>1.0812999999999999</v>
      </c>
      <c r="D138" s="932" t="s">
        <v>394</v>
      </c>
      <c r="E138" s="932" t="s">
        <v>404</v>
      </c>
      <c r="F138" s="932" t="s">
        <v>417</v>
      </c>
      <c r="G138" s="932" t="s">
        <v>418</v>
      </c>
      <c r="H138" s="932">
        <v>13</v>
      </c>
      <c r="I138" s="933">
        <v>1.0812999999999999</v>
      </c>
    </row>
    <row r="139" spans="1:9" x14ac:dyDescent="0.25">
      <c r="A139" s="932" t="str">
        <f>Inek2019A1a2a[[#This Row],[PEPP]]&amp;"#"&amp;Inek2019A1a2a[[#This Row],[Klasse]]</f>
        <v>PA03A#14</v>
      </c>
      <c r="B139" s="932">
        <f>Inek2019A1a2a[[#This Row],[Klasse2]]</f>
        <v>14</v>
      </c>
      <c r="C139" s="933">
        <f>Inek2019A1a2a[[#This Row],[BewJeTag2]]</f>
        <v>1.0671999999999999</v>
      </c>
      <c r="D139" s="932" t="s">
        <v>394</v>
      </c>
      <c r="E139" s="932" t="s">
        <v>404</v>
      </c>
      <c r="F139" s="932" t="s">
        <v>417</v>
      </c>
      <c r="G139" s="932" t="s">
        <v>418</v>
      </c>
      <c r="H139" s="932">
        <v>14</v>
      </c>
      <c r="I139" s="933">
        <v>1.0671999999999999</v>
      </c>
    </row>
    <row r="140" spans="1:9" x14ac:dyDescent="0.25">
      <c r="A140" s="932" t="str">
        <f>Inek2019A1a2a[[#This Row],[PEPP]]&amp;"#"&amp;Inek2019A1a2a[[#This Row],[Klasse]]</f>
        <v>PA03A#15</v>
      </c>
      <c r="B140" s="932">
        <f>Inek2019A1a2a[[#This Row],[Klasse2]]</f>
        <v>15</v>
      </c>
      <c r="C140" s="933">
        <f>Inek2019A1a2a[[#This Row],[BewJeTag2]]</f>
        <v>1.0531999999999999</v>
      </c>
      <c r="D140" s="932" t="s">
        <v>394</v>
      </c>
      <c r="E140" s="932" t="s">
        <v>404</v>
      </c>
      <c r="F140" s="932" t="s">
        <v>417</v>
      </c>
      <c r="G140" s="932" t="s">
        <v>418</v>
      </c>
      <c r="H140" s="932">
        <v>15</v>
      </c>
      <c r="I140" s="933">
        <v>1.0531999999999999</v>
      </c>
    </row>
    <row r="141" spans="1:9" x14ac:dyDescent="0.25">
      <c r="A141" s="932" t="str">
        <f>Inek2019A1a2a[[#This Row],[PEPP]]&amp;"#"&amp;Inek2019A1a2a[[#This Row],[Klasse]]</f>
        <v>PA03A#16</v>
      </c>
      <c r="B141" s="932">
        <f>Inek2019A1a2a[[#This Row],[Klasse2]]</f>
        <v>16</v>
      </c>
      <c r="C141" s="933">
        <f>Inek2019A1a2a[[#This Row],[BewJeTag2]]</f>
        <v>1.0390999999999999</v>
      </c>
      <c r="D141" s="932" t="s">
        <v>394</v>
      </c>
      <c r="E141" s="932" t="s">
        <v>404</v>
      </c>
      <c r="F141" s="932" t="s">
        <v>417</v>
      </c>
      <c r="G141" s="932" t="s">
        <v>418</v>
      </c>
      <c r="H141" s="932">
        <v>16</v>
      </c>
      <c r="I141" s="933">
        <v>1.0390999999999999</v>
      </c>
    </row>
    <row r="142" spans="1:9" x14ac:dyDescent="0.25">
      <c r="A142" s="932" t="str">
        <f>Inek2019A1a2a[[#This Row],[PEPP]]&amp;"#"&amp;Inek2019A1a2a[[#This Row],[Klasse]]</f>
        <v>PA03B#1</v>
      </c>
      <c r="B142" s="932">
        <f>Inek2019A1a2a[[#This Row],[Klasse2]]</f>
        <v>1</v>
      </c>
      <c r="C142" s="933">
        <f>Inek2019A1a2a[[#This Row],[BewJeTag2]]</f>
        <v>1.2568999999999999</v>
      </c>
      <c r="D142" s="932" t="s">
        <v>394</v>
      </c>
      <c r="E142" s="932" t="s">
        <v>404</v>
      </c>
      <c r="F142" s="932" t="s">
        <v>419</v>
      </c>
      <c r="G142" s="932" t="s">
        <v>420</v>
      </c>
      <c r="H142" s="932">
        <v>1</v>
      </c>
      <c r="I142" s="933">
        <v>1.2568999999999999</v>
      </c>
    </row>
    <row r="143" spans="1:9" x14ac:dyDescent="0.25">
      <c r="A143" s="932" t="str">
        <f>Inek2019A1a2a[[#This Row],[PEPP]]&amp;"#"&amp;Inek2019A1a2a[[#This Row],[Klasse]]</f>
        <v>PA03B#2</v>
      </c>
      <c r="B143" s="932">
        <f>Inek2019A1a2a[[#This Row],[Klasse2]]</f>
        <v>2</v>
      </c>
      <c r="C143" s="933">
        <f>Inek2019A1a2a[[#This Row],[BewJeTag2]]</f>
        <v>1.1938</v>
      </c>
      <c r="D143" s="932" t="s">
        <v>394</v>
      </c>
      <c r="E143" s="932" t="s">
        <v>404</v>
      </c>
      <c r="F143" s="932" t="s">
        <v>419</v>
      </c>
      <c r="G143" s="932" t="s">
        <v>420</v>
      </c>
      <c r="H143" s="932">
        <v>2</v>
      </c>
      <c r="I143" s="933">
        <v>1.1938</v>
      </c>
    </row>
    <row r="144" spans="1:9" x14ac:dyDescent="0.25">
      <c r="A144" s="932" t="str">
        <f>Inek2019A1a2a[[#This Row],[PEPP]]&amp;"#"&amp;Inek2019A1a2a[[#This Row],[Klasse]]</f>
        <v>PA03B#3</v>
      </c>
      <c r="B144" s="932">
        <f>Inek2019A1a2a[[#This Row],[Klasse2]]</f>
        <v>3</v>
      </c>
      <c r="C144" s="933">
        <f>Inek2019A1a2a[[#This Row],[BewJeTag2]]</f>
        <v>1.1403000000000001</v>
      </c>
      <c r="D144" s="932" t="s">
        <v>394</v>
      </c>
      <c r="E144" s="932" t="s">
        <v>404</v>
      </c>
      <c r="F144" s="932" t="s">
        <v>419</v>
      </c>
      <c r="G144" s="932" t="s">
        <v>420</v>
      </c>
      <c r="H144" s="932">
        <v>3</v>
      </c>
      <c r="I144" s="933">
        <v>1.1403000000000001</v>
      </c>
    </row>
    <row r="145" spans="1:9" x14ac:dyDescent="0.25">
      <c r="A145" s="932" t="str">
        <f>Inek2019A1a2a[[#This Row],[PEPP]]&amp;"#"&amp;Inek2019A1a2a[[#This Row],[Klasse]]</f>
        <v>PA03B#4</v>
      </c>
      <c r="B145" s="932">
        <f>Inek2019A1a2a[[#This Row],[Klasse2]]</f>
        <v>4</v>
      </c>
      <c r="C145" s="933">
        <f>Inek2019A1a2a[[#This Row],[BewJeTag2]]</f>
        <v>1.107</v>
      </c>
      <c r="D145" s="932" t="s">
        <v>394</v>
      </c>
      <c r="E145" s="932" t="s">
        <v>404</v>
      </c>
      <c r="F145" s="932" t="s">
        <v>419</v>
      </c>
      <c r="G145" s="932" t="s">
        <v>420</v>
      </c>
      <c r="H145" s="932">
        <v>4</v>
      </c>
      <c r="I145" s="933">
        <v>1.107</v>
      </c>
    </row>
    <row r="146" spans="1:9" x14ac:dyDescent="0.25">
      <c r="A146" s="932" t="str">
        <f>Inek2019A1a2a[[#This Row],[PEPP]]&amp;"#"&amp;Inek2019A1a2a[[#This Row],[Klasse]]</f>
        <v>PA03B#5</v>
      </c>
      <c r="B146" s="932">
        <f>Inek2019A1a2a[[#This Row],[Klasse2]]</f>
        <v>5</v>
      </c>
      <c r="C146" s="933">
        <f>Inek2019A1a2a[[#This Row],[BewJeTag2]]</f>
        <v>1.0802</v>
      </c>
      <c r="D146" s="932" t="s">
        <v>394</v>
      </c>
      <c r="E146" s="932" t="s">
        <v>404</v>
      </c>
      <c r="F146" s="932" t="s">
        <v>419</v>
      </c>
      <c r="G146" s="932" t="s">
        <v>420</v>
      </c>
      <c r="H146" s="932">
        <v>5</v>
      </c>
      <c r="I146" s="933">
        <v>1.0802</v>
      </c>
    </row>
    <row r="147" spans="1:9" x14ac:dyDescent="0.25">
      <c r="A147" s="932" t="str">
        <f>Inek2019A1a2a[[#This Row],[PEPP]]&amp;"#"&amp;Inek2019A1a2a[[#This Row],[Klasse]]</f>
        <v>PA03B#6</v>
      </c>
      <c r="B147" s="932">
        <f>Inek2019A1a2a[[#This Row],[Klasse2]]</f>
        <v>6</v>
      </c>
      <c r="C147" s="933">
        <f>Inek2019A1a2a[[#This Row],[BewJeTag2]]</f>
        <v>1.0699000000000001</v>
      </c>
      <c r="D147" s="932" t="s">
        <v>394</v>
      </c>
      <c r="E147" s="932" t="s">
        <v>404</v>
      </c>
      <c r="F147" s="932" t="s">
        <v>419</v>
      </c>
      <c r="G147" s="932" t="s">
        <v>420</v>
      </c>
      <c r="H147" s="932">
        <v>6</v>
      </c>
      <c r="I147" s="933">
        <v>1.0699000000000001</v>
      </c>
    </row>
    <row r="148" spans="1:9" x14ac:dyDescent="0.25">
      <c r="A148" s="932" t="str">
        <f>Inek2019A1a2a[[#This Row],[PEPP]]&amp;"#"&amp;Inek2019A1a2a[[#This Row],[Klasse]]</f>
        <v>PA03B#7</v>
      </c>
      <c r="B148" s="932">
        <f>Inek2019A1a2a[[#This Row],[Klasse2]]</f>
        <v>7</v>
      </c>
      <c r="C148" s="933">
        <f>Inek2019A1a2a[[#This Row],[BewJeTag2]]</f>
        <v>1.0610999999999999</v>
      </c>
      <c r="D148" s="932" t="s">
        <v>394</v>
      </c>
      <c r="E148" s="932" t="s">
        <v>404</v>
      </c>
      <c r="F148" s="932" t="s">
        <v>419</v>
      </c>
      <c r="G148" s="932" t="s">
        <v>420</v>
      </c>
      <c r="H148" s="932">
        <v>7</v>
      </c>
      <c r="I148" s="933">
        <v>1.0610999999999999</v>
      </c>
    </row>
    <row r="149" spans="1:9" x14ac:dyDescent="0.25">
      <c r="A149" s="932" t="str">
        <f>Inek2019A1a2a[[#This Row],[PEPP]]&amp;"#"&amp;Inek2019A1a2a[[#This Row],[Klasse]]</f>
        <v>PA03B#8</v>
      </c>
      <c r="B149" s="932">
        <f>Inek2019A1a2a[[#This Row],[Klasse2]]</f>
        <v>8</v>
      </c>
      <c r="C149" s="933">
        <f>Inek2019A1a2a[[#This Row],[BewJeTag2]]</f>
        <v>1.0523</v>
      </c>
      <c r="D149" s="932" t="s">
        <v>394</v>
      </c>
      <c r="E149" s="932" t="s">
        <v>404</v>
      </c>
      <c r="F149" s="932" t="s">
        <v>419</v>
      </c>
      <c r="G149" s="932" t="s">
        <v>420</v>
      </c>
      <c r="H149" s="932">
        <v>8</v>
      </c>
      <c r="I149" s="933">
        <v>1.0523</v>
      </c>
    </row>
    <row r="150" spans="1:9" x14ac:dyDescent="0.25">
      <c r="A150" s="932" t="str">
        <f>Inek2019A1a2a[[#This Row],[PEPP]]&amp;"#"&amp;Inek2019A1a2a[[#This Row],[Klasse]]</f>
        <v>PA03B#9</v>
      </c>
      <c r="B150" s="932">
        <f>Inek2019A1a2a[[#This Row],[Klasse2]]</f>
        <v>9</v>
      </c>
      <c r="C150" s="933">
        <f>Inek2019A1a2a[[#This Row],[BewJeTag2]]</f>
        <v>1.0435000000000001</v>
      </c>
      <c r="D150" s="932" t="s">
        <v>394</v>
      </c>
      <c r="E150" s="932" t="s">
        <v>404</v>
      </c>
      <c r="F150" s="932" t="s">
        <v>419</v>
      </c>
      <c r="G150" s="932" t="s">
        <v>420</v>
      </c>
      <c r="H150" s="932">
        <v>9</v>
      </c>
      <c r="I150" s="933">
        <v>1.0435000000000001</v>
      </c>
    </row>
    <row r="151" spans="1:9" x14ac:dyDescent="0.25">
      <c r="A151" s="932" t="str">
        <f>Inek2019A1a2a[[#This Row],[PEPP]]&amp;"#"&amp;Inek2019A1a2a[[#This Row],[Klasse]]</f>
        <v>PA03B#10</v>
      </c>
      <c r="B151" s="932">
        <f>Inek2019A1a2a[[#This Row],[Klasse2]]</f>
        <v>10</v>
      </c>
      <c r="C151" s="933">
        <f>Inek2019A1a2a[[#This Row],[BewJeTag2]]</f>
        <v>1.0346</v>
      </c>
      <c r="D151" s="932" t="s">
        <v>394</v>
      </c>
      <c r="E151" s="932" t="s">
        <v>404</v>
      </c>
      <c r="F151" s="932" t="s">
        <v>419</v>
      </c>
      <c r="G151" s="932" t="s">
        <v>420</v>
      </c>
      <c r="H151" s="932">
        <v>10</v>
      </c>
      <c r="I151" s="933">
        <v>1.0346</v>
      </c>
    </row>
    <row r="152" spans="1:9" x14ac:dyDescent="0.25">
      <c r="A152" s="932" t="str">
        <f>Inek2019A1a2a[[#This Row],[PEPP]]&amp;"#"&amp;Inek2019A1a2a[[#This Row],[Klasse]]</f>
        <v>PA03B#11</v>
      </c>
      <c r="B152" s="932">
        <f>Inek2019A1a2a[[#This Row],[Klasse2]]</f>
        <v>11</v>
      </c>
      <c r="C152" s="933">
        <f>Inek2019A1a2a[[#This Row],[BewJeTag2]]</f>
        <v>1.0258</v>
      </c>
      <c r="D152" s="932" t="s">
        <v>394</v>
      </c>
      <c r="E152" s="932" t="s">
        <v>404</v>
      </c>
      <c r="F152" s="932" t="s">
        <v>419</v>
      </c>
      <c r="G152" s="932" t="s">
        <v>420</v>
      </c>
      <c r="H152" s="932">
        <v>11</v>
      </c>
      <c r="I152" s="933">
        <v>1.0258</v>
      </c>
    </row>
    <row r="153" spans="1:9" x14ac:dyDescent="0.25">
      <c r="A153" s="932" t="str">
        <f>Inek2019A1a2a[[#This Row],[PEPP]]&amp;"#"&amp;Inek2019A1a2a[[#This Row],[Klasse]]</f>
        <v>PA03B#12</v>
      </c>
      <c r="B153" s="932">
        <f>Inek2019A1a2a[[#This Row],[Klasse2]]</f>
        <v>12</v>
      </c>
      <c r="C153" s="933">
        <f>Inek2019A1a2a[[#This Row],[BewJeTag2]]</f>
        <v>1.0169999999999999</v>
      </c>
      <c r="D153" s="932" t="s">
        <v>394</v>
      </c>
      <c r="E153" s="932" t="s">
        <v>404</v>
      </c>
      <c r="F153" s="932" t="s">
        <v>419</v>
      </c>
      <c r="G153" s="932" t="s">
        <v>420</v>
      </c>
      <c r="H153" s="932">
        <v>12</v>
      </c>
      <c r="I153" s="933">
        <v>1.0169999999999999</v>
      </c>
    </row>
    <row r="154" spans="1:9" x14ac:dyDescent="0.25">
      <c r="A154" s="932" t="str">
        <f>Inek2019A1a2a[[#This Row],[PEPP]]&amp;"#"&amp;Inek2019A1a2a[[#This Row],[Klasse]]</f>
        <v>PA03B#13</v>
      </c>
      <c r="B154" s="932">
        <f>Inek2019A1a2a[[#This Row],[Klasse2]]</f>
        <v>13</v>
      </c>
      <c r="C154" s="933">
        <f>Inek2019A1a2a[[#This Row],[BewJeTag2]]</f>
        <v>1.0082</v>
      </c>
      <c r="D154" s="932" t="s">
        <v>394</v>
      </c>
      <c r="E154" s="932" t="s">
        <v>404</v>
      </c>
      <c r="F154" s="932" t="s">
        <v>419</v>
      </c>
      <c r="G154" s="932" t="s">
        <v>420</v>
      </c>
      <c r="H154" s="932">
        <v>13</v>
      </c>
      <c r="I154" s="933">
        <v>1.0082</v>
      </c>
    </row>
    <row r="155" spans="1:9" x14ac:dyDescent="0.25">
      <c r="A155" s="932" t="str">
        <f>Inek2019A1a2a[[#This Row],[PEPP]]&amp;"#"&amp;Inek2019A1a2a[[#This Row],[Klasse]]</f>
        <v>PA03B#14</v>
      </c>
      <c r="B155" s="932">
        <f>Inek2019A1a2a[[#This Row],[Klasse2]]</f>
        <v>14</v>
      </c>
      <c r="C155" s="933">
        <f>Inek2019A1a2a[[#This Row],[BewJeTag2]]</f>
        <v>0.99929999999999997</v>
      </c>
      <c r="D155" s="932" t="s">
        <v>394</v>
      </c>
      <c r="E155" s="932" t="s">
        <v>404</v>
      </c>
      <c r="F155" s="932" t="s">
        <v>419</v>
      </c>
      <c r="G155" s="932" t="s">
        <v>420</v>
      </c>
      <c r="H155" s="932">
        <v>14</v>
      </c>
      <c r="I155" s="933">
        <v>0.99929999999999997</v>
      </c>
    </row>
    <row r="156" spans="1:9" x14ac:dyDescent="0.25">
      <c r="A156" s="932" t="str">
        <f>Inek2019A1a2a[[#This Row],[PEPP]]&amp;"#"&amp;Inek2019A1a2a[[#This Row],[Klasse]]</f>
        <v>PA03B#15</v>
      </c>
      <c r="B156" s="932">
        <f>Inek2019A1a2a[[#This Row],[Klasse2]]</f>
        <v>15</v>
      </c>
      <c r="C156" s="933">
        <f>Inek2019A1a2a[[#This Row],[BewJeTag2]]</f>
        <v>0.99050000000000005</v>
      </c>
      <c r="D156" s="932" t="s">
        <v>394</v>
      </c>
      <c r="E156" s="932" t="s">
        <v>404</v>
      </c>
      <c r="F156" s="932" t="s">
        <v>419</v>
      </c>
      <c r="G156" s="932" t="s">
        <v>420</v>
      </c>
      <c r="H156" s="932">
        <v>15</v>
      </c>
      <c r="I156" s="933">
        <v>0.99050000000000005</v>
      </c>
    </row>
    <row r="157" spans="1:9" x14ac:dyDescent="0.25">
      <c r="A157" s="932" t="str">
        <f>Inek2019A1a2a[[#This Row],[PEPP]]&amp;"#"&amp;Inek2019A1a2a[[#This Row],[Klasse]]</f>
        <v>PA03B#16</v>
      </c>
      <c r="B157" s="932">
        <f>Inek2019A1a2a[[#This Row],[Klasse2]]</f>
        <v>16</v>
      </c>
      <c r="C157" s="933">
        <f>Inek2019A1a2a[[#This Row],[BewJeTag2]]</f>
        <v>0.98170000000000002</v>
      </c>
      <c r="D157" s="932" t="s">
        <v>394</v>
      </c>
      <c r="E157" s="932" t="s">
        <v>404</v>
      </c>
      <c r="F157" s="932" t="s">
        <v>419</v>
      </c>
      <c r="G157" s="932" t="s">
        <v>420</v>
      </c>
      <c r="H157" s="932">
        <v>16</v>
      </c>
      <c r="I157" s="933">
        <v>0.98170000000000002</v>
      </c>
    </row>
    <row r="158" spans="1:9" x14ac:dyDescent="0.25">
      <c r="A158" s="932" t="str">
        <f>Inek2019A1a2a[[#This Row],[PEPP]]&amp;"#"&amp;Inek2019A1a2a[[#This Row],[Klasse]]</f>
        <v>PA03B#17</v>
      </c>
      <c r="B158" s="932">
        <f>Inek2019A1a2a[[#This Row],[Klasse2]]</f>
        <v>17</v>
      </c>
      <c r="C158" s="933">
        <f>Inek2019A1a2a[[#This Row],[BewJeTag2]]</f>
        <v>0.97289999999999999</v>
      </c>
      <c r="D158" s="932" t="s">
        <v>394</v>
      </c>
      <c r="E158" s="932" t="s">
        <v>404</v>
      </c>
      <c r="F158" s="932" t="s">
        <v>419</v>
      </c>
      <c r="G158" s="932" t="s">
        <v>420</v>
      </c>
      <c r="H158" s="932">
        <v>17</v>
      </c>
      <c r="I158" s="933">
        <v>0.97289999999999999</v>
      </c>
    </row>
    <row r="159" spans="1:9" x14ac:dyDescent="0.25">
      <c r="A159" s="932" t="str">
        <f>Inek2019A1a2a[[#This Row],[PEPP]]&amp;"#"&amp;Inek2019A1a2a[[#This Row],[Klasse]]</f>
        <v>PA03B#18</v>
      </c>
      <c r="B159" s="932">
        <f>Inek2019A1a2a[[#This Row],[Klasse2]]</f>
        <v>18</v>
      </c>
      <c r="C159" s="933">
        <f>Inek2019A1a2a[[#This Row],[BewJeTag2]]</f>
        <v>0.96399999999999997</v>
      </c>
      <c r="D159" s="932" t="s">
        <v>394</v>
      </c>
      <c r="E159" s="932" t="s">
        <v>404</v>
      </c>
      <c r="F159" s="932" t="s">
        <v>419</v>
      </c>
      <c r="G159" s="932" t="s">
        <v>420</v>
      </c>
      <c r="H159" s="932">
        <v>18</v>
      </c>
      <c r="I159" s="933">
        <v>0.96399999999999997</v>
      </c>
    </row>
    <row r="160" spans="1:9" x14ac:dyDescent="0.25">
      <c r="A160" s="932" t="str">
        <f>Inek2019A1a2a[[#This Row],[PEPP]]&amp;"#"&amp;Inek2019A1a2a[[#This Row],[Klasse]]</f>
        <v>PA03B#19</v>
      </c>
      <c r="B160" s="932">
        <f>Inek2019A1a2a[[#This Row],[Klasse2]]</f>
        <v>19</v>
      </c>
      <c r="C160" s="933">
        <f>Inek2019A1a2a[[#This Row],[BewJeTag2]]</f>
        <v>0.95520000000000005</v>
      </c>
      <c r="D160" s="932" t="s">
        <v>394</v>
      </c>
      <c r="E160" s="932" t="s">
        <v>404</v>
      </c>
      <c r="F160" s="932" t="s">
        <v>419</v>
      </c>
      <c r="G160" s="932" t="s">
        <v>420</v>
      </c>
      <c r="H160" s="932">
        <v>19</v>
      </c>
      <c r="I160" s="933">
        <v>0.95520000000000005</v>
      </c>
    </row>
    <row r="161" spans="1:9" x14ac:dyDescent="0.25">
      <c r="A161" s="932" t="str">
        <f>Inek2019A1a2a[[#This Row],[PEPP]]&amp;"#"&amp;Inek2019A1a2a[[#This Row],[Klasse]]</f>
        <v>PA03B#20</v>
      </c>
      <c r="B161" s="932">
        <f>Inek2019A1a2a[[#This Row],[Klasse2]]</f>
        <v>20</v>
      </c>
      <c r="C161" s="933">
        <f>Inek2019A1a2a[[#This Row],[BewJeTag2]]</f>
        <v>0.94640000000000002</v>
      </c>
      <c r="D161" s="932" t="s">
        <v>394</v>
      </c>
      <c r="E161" s="932" t="s">
        <v>404</v>
      </c>
      <c r="F161" s="932" t="s">
        <v>419</v>
      </c>
      <c r="G161" s="932" t="s">
        <v>420</v>
      </c>
      <c r="H161" s="932">
        <v>20</v>
      </c>
      <c r="I161" s="933">
        <v>0.94640000000000002</v>
      </c>
    </row>
    <row r="162" spans="1:9" x14ac:dyDescent="0.25">
      <c r="A162" s="932" t="str">
        <f>Inek2019A1a2a[[#This Row],[PEPP]]&amp;"#"&amp;Inek2019A1a2a[[#This Row],[Klasse]]</f>
        <v>PA03B#21</v>
      </c>
      <c r="B162" s="932">
        <f>Inek2019A1a2a[[#This Row],[Klasse2]]</f>
        <v>21</v>
      </c>
      <c r="C162" s="933">
        <f>Inek2019A1a2a[[#This Row],[BewJeTag2]]</f>
        <v>0.93759999999999999</v>
      </c>
      <c r="D162" s="932" t="s">
        <v>394</v>
      </c>
      <c r="E162" s="932" t="s">
        <v>404</v>
      </c>
      <c r="F162" s="932" t="s">
        <v>419</v>
      </c>
      <c r="G162" s="932" t="s">
        <v>420</v>
      </c>
      <c r="H162" s="932">
        <v>21</v>
      </c>
      <c r="I162" s="933">
        <v>0.93759999999999999</v>
      </c>
    </row>
    <row r="163" spans="1:9" x14ac:dyDescent="0.25">
      <c r="A163" s="932" t="str">
        <f>Inek2019A1a2a[[#This Row],[PEPP]]&amp;"#"&amp;Inek2019A1a2a[[#This Row],[Klasse]]</f>
        <v>PA04A#1</v>
      </c>
      <c r="B163" s="932">
        <f>Inek2019A1a2a[[#This Row],[Klasse2]]</f>
        <v>1</v>
      </c>
      <c r="C163" s="933">
        <f>Inek2019A1a2a[[#This Row],[BewJeTag2]]</f>
        <v>1.4100999999999999</v>
      </c>
      <c r="D163" s="932" t="s">
        <v>394</v>
      </c>
      <c r="E163" s="932" t="s">
        <v>404</v>
      </c>
      <c r="F163" s="932" t="s">
        <v>421</v>
      </c>
      <c r="G163" s="932" t="s">
        <v>422</v>
      </c>
      <c r="H163" s="932">
        <v>1</v>
      </c>
      <c r="I163" s="933">
        <v>1.4100999999999999</v>
      </c>
    </row>
    <row r="164" spans="1:9" x14ac:dyDescent="0.25">
      <c r="A164" s="932" t="str">
        <f>Inek2019A1a2a[[#This Row],[PEPP]]&amp;"#"&amp;Inek2019A1a2a[[#This Row],[Klasse]]</f>
        <v>PA04A#2</v>
      </c>
      <c r="B164" s="932">
        <f>Inek2019A1a2a[[#This Row],[Klasse2]]</f>
        <v>2</v>
      </c>
      <c r="C164" s="933">
        <f>Inek2019A1a2a[[#This Row],[BewJeTag2]]</f>
        <v>1.3120000000000001</v>
      </c>
      <c r="D164" s="932" t="s">
        <v>394</v>
      </c>
      <c r="E164" s="932" t="s">
        <v>404</v>
      </c>
      <c r="F164" s="932" t="s">
        <v>421</v>
      </c>
      <c r="G164" s="932" t="s">
        <v>422</v>
      </c>
      <c r="H164" s="932">
        <v>2</v>
      </c>
      <c r="I164" s="933">
        <v>1.3120000000000001</v>
      </c>
    </row>
    <row r="165" spans="1:9" x14ac:dyDescent="0.25">
      <c r="A165" s="932" t="str">
        <f>Inek2019A1a2a[[#This Row],[PEPP]]&amp;"#"&amp;Inek2019A1a2a[[#This Row],[Klasse]]</f>
        <v>PA04A#3</v>
      </c>
      <c r="B165" s="932">
        <f>Inek2019A1a2a[[#This Row],[Klasse2]]</f>
        <v>3</v>
      </c>
      <c r="C165" s="933">
        <f>Inek2019A1a2a[[#This Row],[BewJeTag2]]</f>
        <v>1.2938000000000001</v>
      </c>
      <c r="D165" s="932" t="s">
        <v>394</v>
      </c>
      <c r="E165" s="932" t="s">
        <v>404</v>
      </c>
      <c r="F165" s="932" t="s">
        <v>421</v>
      </c>
      <c r="G165" s="932" t="s">
        <v>422</v>
      </c>
      <c r="H165" s="932">
        <v>3</v>
      </c>
      <c r="I165" s="933">
        <v>1.2938000000000001</v>
      </c>
    </row>
    <row r="166" spans="1:9" x14ac:dyDescent="0.25">
      <c r="A166" s="932" t="str">
        <f>Inek2019A1a2a[[#This Row],[PEPP]]&amp;"#"&amp;Inek2019A1a2a[[#This Row],[Klasse]]</f>
        <v>PA04A#4</v>
      </c>
      <c r="B166" s="932">
        <f>Inek2019A1a2a[[#This Row],[Klasse2]]</f>
        <v>4</v>
      </c>
      <c r="C166" s="933">
        <f>Inek2019A1a2a[[#This Row],[BewJeTag2]]</f>
        <v>1.2761</v>
      </c>
      <c r="D166" s="932" t="s">
        <v>394</v>
      </c>
      <c r="E166" s="932" t="s">
        <v>404</v>
      </c>
      <c r="F166" s="932" t="s">
        <v>421</v>
      </c>
      <c r="G166" s="932" t="s">
        <v>422</v>
      </c>
      <c r="H166" s="932">
        <v>4</v>
      </c>
      <c r="I166" s="933">
        <v>1.2761</v>
      </c>
    </row>
    <row r="167" spans="1:9" x14ac:dyDescent="0.25">
      <c r="A167" s="932" t="str">
        <f>Inek2019A1a2a[[#This Row],[PEPP]]&amp;"#"&amp;Inek2019A1a2a[[#This Row],[Klasse]]</f>
        <v>PA04A#5</v>
      </c>
      <c r="B167" s="932">
        <f>Inek2019A1a2a[[#This Row],[Klasse2]]</f>
        <v>5</v>
      </c>
      <c r="C167" s="933">
        <f>Inek2019A1a2a[[#This Row],[BewJeTag2]]</f>
        <v>1.2585</v>
      </c>
      <c r="D167" s="932" t="s">
        <v>394</v>
      </c>
      <c r="E167" s="932" t="s">
        <v>404</v>
      </c>
      <c r="F167" s="932" t="s">
        <v>421</v>
      </c>
      <c r="G167" s="932" t="s">
        <v>422</v>
      </c>
      <c r="H167" s="932">
        <v>5</v>
      </c>
      <c r="I167" s="933">
        <v>1.2585</v>
      </c>
    </row>
    <row r="168" spans="1:9" x14ac:dyDescent="0.25">
      <c r="A168" s="932" t="str">
        <f>Inek2019A1a2a[[#This Row],[PEPP]]&amp;"#"&amp;Inek2019A1a2a[[#This Row],[Klasse]]</f>
        <v>PA04A#6</v>
      </c>
      <c r="B168" s="932">
        <f>Inek2019A1a2a[[#This Row],[Klasse2]]</f>
        <v>6</v>
      </c>
      <c r="C168" s="933">
        <f>Inek2019A1a2a[[#This Row],[BewJeTag2]]</f>
        <v>1.2407999999999999</v>
      </c>
      <c r="D168" s="932" t="s">
        <v>394</v>
      </c>
      <c r="E168" s="932" t="s">
        <v>404</v>
      </c>
      <c r="F168" s="932" t="s">
        <v>421</v>
      </c>
      <c r="G168" s="932" t="s">
        <v>422</v>
      </c>
      <c r="H168" s="932">
        <v>6</v>
      </c>
      <c r="I168" s="933">
        <v>1.2407999999999999</v>
      </c>
    </row>
    <row r="169" spans="1:9" x14ac:dyDescent="0.25">
      <c r="A169" s="932" t="str">
        <f>Inek2019A1a2a[[#This Row],[PEPP]]&amp;"#"&amp;Inek2019A1a2a[[#This Row],[Klasse]]</f>
        <v>PA04A#7</v>
      </c>
      <c r="B169" s="932">
        <f>Inek2019A1a2a[[#This Row],[Klasse2]]</f>
        <v>7</v>
      </c>
      <c r="C169" s="933">
        <f>Inek2019A1a2a[[#This Row],[BewJeTag2]]</f>
        <v>1.2231000000000001</v>
      </c>
      <c r="D169" s="932" t="s">
        <v>394</v>
      </c>
      <c r="E169" s="932" t="s">
        <v>404</v>
      </c>
      <c r="F169" s="932" t="s">
        <v>421</v>
      </c>
      <c r="G169" s="932" t="s">
        <v>422</v>
      </c>
      <c r="H169" s="932">
        <v>7</v>
      </c>
      <c r="I169" s="933">
        <v>1.2231000000000001</v>
      </c>
    </row>
    <row r="170" spans="1:9" x14ac:dyDescent="0.25">
      <c r="A170" s="932" t="str">
        <f>Inek2019A1a2a[[#This Row],[PEPP]]&amp;"#"&amp;Inek2019A1a2a[[#This Row],[Klasse]]</f>
        <v>PA04A#8</v>
      </c>
      <c r="B170" s="932">
        <f>Inek2019A1a2a[[#This Row],[Klasse2]]</f>
        <v>8</v>
      </c>
      <c r="C170" s="933">
        <f>Inek2019A1a2a[[#This Row],[BewJeTag2]]</f>
        <v>1.2055</v>
      </c>
      <c r="D170" s="932" t="s">
        <v>394</v>
      </c>
      <c r="E170" s="932" t="s">
        <v>404</v>
      </c>
      <c r="F170" s="932" t="s">
        <v>421</v>
      </c>
      <c r="G170" s="932" t="s">
        <v>422</v>
      </c>
      <c r="H170" s="932">
        <v>8</v>
      </c>
      <c r="I170" s="933">
        <v>1.2055</v>
      </c>
    </row>
    <row r="171" spans="1:9" x14ac:dyDescent="0.25">
      <c r="A171" s="932" t="str">
        <f>Inek2019A1a2a[[#This Row],[PEPP]]&amp;"#"&amp;Inek2019A1a2a[[#This Row],[Klasse]]</f>
        <v>PA04A#9</v>
      </c>
      <c r="B171" s="932">
        <f>Inek2019A1a2a[[#This Row],[Klasse2]]</f>
        <v>9</v>
      </c>
      <c r="C171" s="933">
        <f>Inek2019A1a2a[[#This Row],[BewJeTag2]]</f>
        <v>1.1878</v>
      </c>
      <c r="D171" s="932" t="s">
        <v>394</v>
      </c>
      <c r="E171" s="932" t="s">
        <v>404</v>
      </c>
      <c r="F171" s="932" t="s">
        <v>421</v>
      </c>
      <c r="G171" s="932" t="s">
        <v>422</v>
      </c>
      <c r="H171" s="932">
        <v>9</v>
      </c>
      <c r="I171" s="933">
        <v>1.1878</v>
      </c>
    </row>
    <row r="172" spans="1:9" x14ac:dyDescent="0.25">
      <c r="A172" s="932" t="str">
        <f>Inek2019A1a2a[[#This Row],[PEPP]]&amp;"#"&amp;Inek2019A1a2a[[#This Row],[Klasse]]</f>
        <v>PA04A#10</v>
      </c>
      <c r="B172" s="932">
        <f>Inek2019A1a2a[[#This Row],[Klasse2]]</f>
        <v>10</v>
      </c>
      <c r="C172" s="933">
        <f>Inek2019A1a2a[[#This Row],[BewJeTag2]]</f>
        <v>1.1701999999999999</v>
      </c>
      <c r="D172" s="932" t="s">
        <v>394</v>
      </c>
      <c r="E172" s="932" t="s">
        <v>404</v>
      </c>
      <c r="F172" s="932" t="s">
        <v>421</v>
      </c>
      <c r="G172" s="932" t="s">
        <v>422</v>
      </c>
      <c r="H172" s="932">
        <v>10</v>
      </c>
      <c r="I172" s="933">
        <v>1.1701999999999999</v>
      </c>
    </row>
    <row r="173" spans="1:9" x14ac:dyDescent="0.25">
      <c r="A173" s="932" t="str">
        <f>Inek2019A1a2a[[#This Row],[PEPP]]&amp;"#"&amp;Inek2019A1a2a[[#This Row],[Klasse]]</f>
        <v>PA04A#11</v>
      </c>
      <c r="B173" s="932">
        <f>Inek2019A1a2a[[#This Row],[Klasse2]]</f>
        <v>11</v>
      </c>
      <c r="C173" s="933">
        <f>Inek2019A1a2a[[#This Row],[BewJeTag2]]</f>
        <v>1.1525000000000001</v>
      </c>
      <c r="D173" s="932" t="s">
        <v>394</v>
      </c>
      <c r="E173" s="932" t="s">
        <v>404</v>
      </c>
      <c r="F173" s="932" t="s">
        <v>421</v>
      </c>
      <c r="G173" s="932" t="s">
        <v>422</v>
      </c>
      <c r="H173" s="932">
        <v>11</v>
      </c>
      <c r="I173" s="933">
        <v>1.1525000000000001</v>
      </c>
    </row>
    <row r="174" spans="1:9" x14ac:dyDescent="0.25">
      <c r="A174" s="932" t="str">
        <f>Inek2019A1a2a[[#This Row],[PEPP]]&amp;"#"&amp;Inek2019A1a2a[[#This Row],[Klasse]]</f>
        <v>PA04A#12</v>
      </c>
      <c r="B174" s="932">
        <f>Inek2019A1a2a[[#This Row],[Klasse2]]</f>
        <v>12</v>
      </c>
      <c r="C174" s="933">
        <f>Inek2019A1a2a[[#This Row],[BewJeTag2]]</f>
        <v>1.1348</v>
      </c>
      <c r="D174" s="932" t="s">
        <v>394</v>
      </c>
      <c r="E174" s="932" t="s">
        <v>404</v>
      </c>
      <c r="F174" s="932" t="s">
        <v>421</v>
      </c>
      <c r="G174" s="932" t="s">
        <v>422</v>
      </c>
      <c r="H174" s="932">
        <v>12</v>
      </c>
      <c r="I174" s="933">
        <v>1.1348</v>
      </c>
    </row>
    <row r="175" spans="1:9" x14ac:dyDescent="0.25">
      <c r="A175" s="932" t="str">
        <f>Inek2019A1a2a[[#This Row],[PEPP]]&amp;"#"&amp;Inek2019A1a2a[[#This Row],[Klasse]]</f>
        <v>PA04A#13</v>
      </c>
      <c r="B175" s="932">
        <f>Inek2019A1a2a[[#This Row],[Klasse2]]</f>
        <v>13</v>
      </c>
      <c r="C175" s="933">
        <f>Inek2019A1a2a[[#This Row],[BewJeTag2]]</f>
        <v>1.1172</v>
      </c>
      <c r="D175" s="932" t="s">
        <v>394</v>
      </c>
      <c r="E175" s="932" t="s">
        <v>404</v>
      </c>
      <c r="F175" s="932" t="s">
        <v>421</v>
      </c>
      <c r="G175" s="932" t="s">
        <v>422</v>
      </c>
      <c r="H175" s="932">
        <v>13</v>
      </c>
      <c r="I175" s="933">
        <v>1.1172</v>
      </c>
    </row>
    <row r="176" spans="1:9" x14ac:dyDescent="0.25">
      <c r="A176" s="932" t="str">
        <f>Inek2019A1a2a[[#This Row],[PEPP]]&amp;"#"&amp;Inek2019A1a2a[[#This Row],[Klasse]]</f>
        <v>PA04A#14</v>
      </c>
      <c r="B176" s="932">
        <f>Inek2019A1a2a[[#This Row],[Klasse2]]</f>
        <v>14</v>
      </c>
      <c r="C176" s="933">
        <f>Inek2019A1a2a[[#This Row],[BewJeTag2]]</f>
        <v>1.0994999999999999</v>
      </c>
      <c r="D176" s="932" t="s">
        <v>394</v>
      </c>
      <c r="E176" s="932" t="s">
        <v>404</v>
      </c>
      <c r="F176" s="932" t="s">
        <v>421</v>
      </c>
      <c r="G176" s="932" t="s">
        <v>422</v>
      </c>
      <c r="H176" s="932">
        <v>14</v>
      </c>
      <c r="I176" s="933">
        <v>1.0994999999999999</v>
      </c>
    </row>
    <row r="177" spans="1:9" x14ac:dyDescent="0.25">
      <c r="A177" s="932" t="str">
        <f>Inek2019A1a2a[[#This Row],[PEPP]]&amp;"#"&amp;Inek2019A1a2a[[#This Row],[Klasse]]</f>
        <v>PA04A#15</v>
      </c>
      <c r="B177" s="932">
        <f>Inek2019A1a2a[[#This Row],[Klasse2]]</f>
        <v>15</v>
      </c>
      <c r="C177" s="933">
        <f>Inek2019A1a2a[[#This Row],[BewJeTag2]]</f>
        <v>1.0818000000000001</v>
      </c>
      <c r="D177" s="932" t="s">
        <v>394</v>
      </c>
      <c r="E177" s="932" t="s">
        <v>404</v>
      </c>
      <c r="F177" s="932" t="s">
        <v>421</v>
      </c>
      <c r="G177" s="932" t="s">
        <v>422</v>
      </c>
      <c r="H177" s="932">
        <v>15</v>
      </c>
      <c r="I177" s="933">
        <v>1.0818000000000001</v>
      </c>
    </row>
    <row r="178" spans="1:9" x14ac:dyDescent="0.25">
      <c r="A178" s="932" t="str">
        <f>Inek2019A1a2a[[#This Row],[PEPP]]&amp;"#"&amp;Inek2019A1a2a[[#This Row],[Klasse]]</f>
        <v>PA04A#16</v>
      </c>
      <c r="B178" s="932">
        <f>Inek2019A1a2a[[#This Row],[Klasse2]]</f>
        <v>16</v>
      </c>
      <c r="C178" s="933">
        <f>Inek2019A1a2a[[#This Row],[BewJeTag2]]</f>
        <v>1.0642</v>
      </c>
      <c r="D178" s="932" t="s">
        <v>394</v>
      </c>
      <c r="E178" s="932" t="s">
        <v>404</v>
      </c>
      <c r="F178" s="932" t="s">
        <v>421</v>
      </c>
      <c r="G178" s="932" t="s">
        <v>422</v>
      </c>
      <c r="H178" s="932">
        <v>16</v>
      </c>
      <c r="I178" s="933">
        <v>1.0642</v>
      </c>
    </row>
    <row r="179" spans="1:9" x14ac:dyDescent="0.25">
      <c r="A179" s="932" t="str">
        <f>Inek2019A1a2a[[#This Row],[PEPP]]&amp;"#"&amp;Inek2019A1a2a[[#This Row],[Klasse]]</f>
        <v>PA04B#1</v>
      </c>
      <c r="B179" s="932">
        <f>Inek2019A1a2a[[#This Row],[Klasse2]]</f>
        <v>1</v>
      </c>
      <c r="C179" s="933">
        <f>Inek2019A1a2a[[#This Row],[BewJeTag2]]</f>
        <v>1.3641000000000001</v>
      </c>
      <c r="D179" s="932" t="s">
        <v>394</v>
      </c>
      <c r="E179" s="932" t="s">
        <v>404</v>
      </c>
      <c r="F179" s="932" t="s">
        <v>423</v>
      </c>
      <c r="G179" s="932" t="s">
        <v>424</v>
      </c>
      <c r="H179" s="932">
        <v>1</v>
      </c>
      <c r="I179" s="933">
        <v>1.3641000000000001</v>
      </c>
    </row>
    <row r="180" spans="1:9" x14ac:dyDescent="0.25">
      <c r="A180" s="932" t="str">
        <f>Inek2019A1a2a[[#This Row],[PEPP]]&amp;"#"&amp;Inek2019A1a2a[[#This Row],[Klasse]]</f>
        <v>PA04B#2</v>
      </c>
      <c r="B180" s="932">
        <f>Inek2019A1a2a[[#This Row],[Klasse2]]</f>
        <v>2</v>
      </c>
      <c r="C180" s="933">
        <f>Inek2019A1a2a[[#This Row],[BewJeTag2]]</f>
        <v>1.1956</v>
      </c>
      <c r="D180" s="932" t="s">
        <v>394</v>
      </c>
      <c r="E180" s="932" t="s">
        <v>404</v>
      </c>
      <c r="F180" s="932" t="s">
        <v>423</v>
      </c>
      <c r="G180" s="932" t="s">
        <v>424</v>
      </c>
      <c r="H180" s="932">
        <v>2</v>
      </c>
      <c r="I180" s="933">
        <v>1.1956</v>
      </c>
    </row>
    <row r="181" spans="1:9" x14ac:dyDescent="0.25">
      <c r="A181" s="932" t="str">
        <f>Inek2019A1a2a[[#This Row],[PEPP]]&amp;"#"&amp;Inek2019A1a2a[[#This Row],[Klasse]]</f>
        <v>PA04B#3</v>
      </c>
      <c r="B181" s="932">
        <f>Inek2019A1a2a[[#This Row],[Klasse2]]</f>
        <v>3</v>
      </c>
      <c r="C181" s="933">
        <f>Inek2019A1a2a[[#This Row],[BewJeTag2]]</f>
        <v>1.1808000000000001</v>
      </c>
      <c r="D181" s="932" t="s">
        <v>394</v>
      </c>
      <c r="E181" s="932" t="s">
        <v>404</v>
      </c>
      <c r="F181" s="932" t="s">
        <v>423</v>
      </c>
      <c r="G181" s="932" t="s">
        <v>424</v>
      </c>
      <c r="H181" s="932">
        <v>3</v>
      </c>
      <c r="I181" s="933">
        <v>1.1808000000000001</v>
      </c>
    </row>
    <row r="182" spans="1:9" x14ac:dyDescent="0.25">
      <c r="A182" s="932" t="str">
        <f>Inek2019A1a2a[[#This Row],[PEPP]]&amp;"#"&amp;Inek2019A1a2a[[#This Row],[Klasse]]</f>
        <v>PA04B#4</v>
      </c>
      <c r="B182" s="932">
        <f>Inek2019A1a2a[[#This Row],[Klasse2]]</f>
        <v>4</v>
      </c>
      <c r="C182" s="933">
        <f>Inek2019A1a2a[[#This Row],[BewJeTag2]]</f>
        <v>1.1681999999999999</v>
      </c>
      <c r="D182" s="932" t="s">
        <v>394</v>
      </c>
      <c r="E182" s="932" t="s">
        <v>404</v>
      </c>
      <c r="F182" s="932" t="s">
        <v>423</v>
      </c>
      <c r="G182" s="932" t="s">
        <v>424</v>
      </c>
      <c r="H182" s="932">
        <v>4</v>
      </c>
      <c r="I182" s="933">
        <v>1.1681999999999999</v>
      </c>
    </row>
    <row r="183" spans="1:9" x14ac:dyDescent="0.25">
      <c r="A183" s="932" t="str">
        <f>Inek2019A1a2a[[#This Row],[PEPP]]&amp;"#"&amp;Inek2019A1a2a[[#This Row],[Klasse]]</f>
        <v>PA04B#5</v>
      </c>
      <c r="B183" s="932">
        <f>Inek2019A1a2a[[#This Row],[Klasse2]]</f>
        <v>5</v>
      </c>
      <c r="C183" s="933">
        <f>Inek2019A1a2a[[#This Row],[BewJeTag2]]</f>
        <v>1.1556</v>
      </c>
      <c r="D183" s="932" t="s">
        <v>394</v>
      </c>
      <c r="E183" s="932" t="s">
        <v>404</v>
      </c>
      <c r="F183" s="932" t="s">
        <v>423</v>
      </c>
      <c r="G183" s="932" t="s">
        <v>424</v>
      </c>
      <c r="H183" s="932">
        <v>5</v>
      </c>
      <c r="I183" s="933">
        <v>1.1556</v>
      </c>
    </row>
    <row r="184" spans="1:9" x14ac:dyDescent="0.25">
      <c r="A184" s="932" t="str">
        <f>Inek2019A1a2a[[#This Row],[PEPP]]&amp;"#"&amp;Inek2019A1a2a[[#This Row],[Klasse]]</f>
        <v>PA04B#6</v>
      </c>
      <c r="B184" s="932">
        <f>Inek2019A1a2a[[#This Row],[Klasse2]]</f>
        <v>6</v>
      </c>
      <c r="C184" s="933">
        <f>Inek2019A1a2a[[#This Row],[BewJeTag2]]</f>
        <v>1.143</v>
      </c>
      <c r="D184" s="932" t="s">
        <v>394</v>
      </c>
      <c r="E184" s="932" t="s">
        <v>404</v>
      </c>
      <c r="F184" s="932" t="s">
        <v>423</v>
      </c>
      <c r="G184" s="932" t="s">
        <v>424</v>
      </c>
      <c r="H184" s="932">
        <v>6</v>
      </c>
      <c r="I184" s="933">
        <v>1.143</v>
      </c>
    </row>
    <row r="185" spans="1:9" x14ac:dyDescent="0.25">
      <c r="A185" s="932" t="str">
        <f>Inek2019A1a2a[[#This Row],[PEPP]]&amp;"#"&amp;Inek2019A1a2a[[#This Row],[Klasse]]</f>
        <v>PA04B#7</v>
      </c>
      <c r="B185" s="932">
        <f>Inek2019A1a2a[[#This Row],[Klasse2]]</f>
        <v>7</v>
      </c>
      <c r="C185" s="933">
        <f>Inek2019A1a2a[[#This Row],[BewJeTag2]]</f>
        <v>1.1303000000000001</v>
      </c>
      <c r="D185" s="932" t="s">
        <v>394</v>
      </c>
      <c r="E185" s="932" t="s">
        <v>404</v>
      </c>
      <c r="F185" s="932" t="s">
        <v>423</v>
      </c>
      <c r="G185" s="932" t="s">
        <v>424</v>
      </c>
      <c r="H185" s="932">
        <v>7</v>
      </c>
      <c r="I185" s="933">
        <v>1.1303000000000001</v>
      </c>
    </row>
    <row r="186" spans="1:9" x14ac:dyDescent="0.25">
      <c r="A186" s="932" t="str">
        <f>Inek2019A1a2a[[#This Row],[PEPP]]&amp;"#"&amp;Inek2019A1a2a[[#This Row],[Klasse]]</f>
        <v>PA04B#8</v>
      </c>
      <c r="B186" s="932">
        <f>Inek2019A1a2a[[#This Row],[Klasse2]]</f>
        <v>8</v>
      </c>
      <c r="C186" s="933">
        <f>Inek2019A1a2a[[#This Row],[BewJeTag2]]</f>
        <v>1.1176999999999999</v>
      </c>
      <c r="D186" s="932" t="s">
        <v>394</v>
      </c>
      <c r="E186" s="932" t="s">
        <v>404</v>
      </c>
      <c r="F186" s="932" t="s">
        <v>423</v>
      </c>
      <c r="G186" s="932" t="s">
        <v>424</v>
      </c>
      <c r="H186" s="932">
        <v>8</v>
      </c>
      <c r="I186" s="933">
        <v>1.1176999999999999</v>
      </c>
    </row>
    <row r="187" spans="1:9" x14ac:dyDescent="0.25">
      <c r="A187" s="932" t="str">
        <f>Inek2019A1a2a[[#This Row],[PEPP]]&amp;"#"&amp;Inek2019A1a2a[[#This Row],[Klasse]]</f>
        <v>PA04B#9</v>
      </c>
      <c r="B187" s="932">
        <f>Inek2019A1a2a[[#This Row],[Klasse2]]</f>
        <v>9</v>
      </c>
      <c r="C187" s="933">
        <f>Inek2019A1a2a[[#This Row],[BewJeTag2]]</f>
        <v>1.1051</v>
      </c>
      <c r="D187" s="932" t="s">
        <v>394</v>
      </c>
      <c r="E187" s="932" t="s">
        <v>404</v>
      </c>
      <c r="F187" s="932" t="s">
        <v>423</v>
      </c>
      <c r="G187" s="932" t="s">
        <v>424</v>
      </c>
      <c r="H187" s="932">
        <v>9</v>
      </c>
      <c r="I187" s="933">
        <v>1.1051</v>
      </c>
    </row>
    <row r="188" spans="1:9" x14ac:dyDescent="0.25">
      <c r="A188" s="932" t="str">
        <f>Inek2019A1a2a[[#This Row],[PEPP]]&amp;"#"&amp;Inek2019A1a2a[[#This Row],[Klasse]]</f>
        <v>PA04B#10</v>
      </c>
      <c r="B188" s="932">
        <f>Inek2019A1a2a[[#This Row],[Klasse2]]</f>
        <v>10</v>
      </c>
      <c r="C188" s="933">
        <f>Inek2019A1a2a[[#This Row],[BewJeTag2]]</f>
        <v>1.0925</v>
      </c>
      <c r="D188" s="932" t="s">
        <v>394</v>
      </c>
      <c r="E188" s="932" t="s">
        <v>404</v>
      </c>
      <c r="F188" s="932" t="s">
        <v>423</v>
      </c>
      <c r="G188" s="932" t="s">
        <v>424</v>
      </c>
      <c r="H188" s="932">
        <v>10</v>
      </c>
      <c r="I188" s="933">
        <v>1.0925</v>
      </c>
    </row>
    <row r="189" spans="1:9" x14ac:dyDescent="0.25">
      <c r="A189" s="932" t="str">
        <f>Inek2019A1a2a[[#This Row],[PEPP]]&amp;"#"&amp;Inek2019A1a2a[[#This Row],[Klasse]]</f>
        <v>PA04B#11</v>
      </c>
      <c r="B189" s="932">
        <f>Inek2019A1a2a[[#This Row],[Klasse2]]</f>
        <v>11</v>
      </c>
      <c r="C189" s="933">
        <f>Inek2019A1a2a[[#This Row],[BewJeTag2]]</f>
        <v>1.0799000000000001</v>
      </c>
      <c r="D189" s="932" t="s">
        <v>394</v>
      </c>
      <c r="E189" s="932" t="s">
        <v>404</v>
      </c>
      <c r="F189" s="932" t="s">
        <v>423</v>
      </c>
      <c r="G189" s="932" t="s">
        <v>424</v>
      </c>
      <c r="H189" s="932">
        <v>11</v>
      </c>
      <c r="I189" s="933">
        <v>1.0799000000000001</v>
      </c>
    </row>
    <row r="190" spans="1:9" x14ac:dyDescent="0.25">
      <c r="A190" s="932" t="str">
        <f>Inek2019A1a2a[[#This Row],[PEPP]]&amp;"#"&amp;Inek2019A1a2a[[#This Row],[Klasse]]</f>
        <v>PA04B#12</v>
      </c>
      <c r="B190" s="932">
        <f>Inek2019A1a2a[[#This Row],[Klasse2]]</f>
        <v>12</v>
      </c>
      <c r="C190" s="933">
        <f>Inek2019A1a2a[[#This Row],[BewJeTag2]]</f>
        <v>1.0672999999999999</v>
      </c>
      <c r="D190" s="932" t="s">
        <v>394</v>
      </c>
      <c r="E190" s="932" t="s">
        <v>404</v>
      </c>
      <c r="F190" s="932" t="s">
        <v>423</v>
      </c>
      <c r="G190" s="932" t="s">
        <v>424</v>
      </c>
      <c r="H190" s="932">
        <v>12</v>
      </c>
      <c r="I190" s="933">
        <v>1.0672999999999999</v>
      </c>
    </row>
    <row r="191" spans="1:9" x14ac:dyDescent="0.25">
      <c r="A191" s="932" t="str">
        <f>Inek2019A1a2a[[#This Row],[PEPP]]&amp;"#"&amp;Inek2019A1a2a[[#This Row],[Klasse]]</f>
        <v>PA04B#13</v>
      </c>
      <c r="B191" s="932">
        <f>Inek2019A1a2a[[#This Row],[Klasse2]]</f>
        <v>13</v>
      </c>
      <c r="C191" s="933">
        <f>Inek2019A1a2a[[#This Row],[BewJeTag2]]</f>
        <v>1.0547</v>
      </c>
      <c r="D191" s="932" t="s">
        <v>394</v>
      </c>
      <c r="E191" s="932" t="s">
        <v>404</v>
      </c>
      <c r="F191" s="932" t="s">
        <v>423</v>
      </c>
      <c r="G191" s="932" t="s">
        <v>424</v>
      </c>
      <c r="H191" s="932">
        <v>13</v>
      </c>
      <c r="I191" s="933">
        <v>1.0547</v>
      </c>
    </row>
    <row r="192" spans="1:9" x14ac:dyDescent="0.25">
      <c r="A192" s="932" t="str">
        <f>Inek2019A1a2a[[#This Row],[PEPP]]&amp;"#"&amp;Inek2019A1a2a[[#This Row],[Klasse]]</f>
        <v>PA04B#14</v>
      </c>
      <c r="B192" s="932">
        <f>Inek2019A1a2a[[#This Row],[Klasse2]]</f>
        <v>14</v>
      </c>
      <c r="C192" s="933">
        <f>Inek2019A1a2a[[#This Row],[BewJeTag2]]</f>
        <v>1.0421</v>
      </c>
      <c r="D192" s="932" t="s">
        <v>394</v>
      </c>
      <c r="E192" s="932" t="s">
        <v>404</v>
      </c>
      <c r="F192" s="932" t="s">
        <v>423</v>
      </c>
      <c r="G192" s="932" t="s">
        <v>424</v>
      </c>
      <c r="H192" s="932">
        <v>14</v>
      </c>
      <c r="I192" s="933">
        <v>1.0421</v>
      </c>
    </row>
    <row r="193" spans="1:9" x14ac:dyDescent="0.25">
      <c r="A193" s="932" t="str">
        <f>Inek2019A1a2a[[#This Row],[PEPP]]&amp;"#"&amp;Inek2019A1a2a[[#This Row],[Klasse]]</f>
        <v>PA04B#15</v>
      </c>
      <c r="B193" s="932">
        <f>Inek2019A1a2a[[#This Row],[Klasse2]]</f>
        <v>15</v>
      </c>
      <c r="C193" s="933">
        <f>Inek2019A1a2a[[#This Row],[BewJeTag2]]</f>
        <v>1.0295000000000001</v>
      </c>
      <c r="D193" s="932" t="s">
        <v>394</v>
      </c>
      <c r="E193" s="932" t="s">
        <v>404</v>
      </c>
      <c r="F193" s="932" t="s">
        <v>423</v>
      </c>
      <c r="G193" s="932" t="s">
        <v>424</v>
      </c>
      <c r="H193" s="932">
        <v>15</v>
      </c>
      <c r="I193" s="933">
        <v>1.0295000000000001</v>
      </c>
    </row>
    <row r="194" spans="1:9" x14ac:dyDescent="0.25">
      <c r="A194" s="932" t="str">
        <f>Inek2019A1a2a[[#This Row],[PEPP]]&amp;"#"&amp;Inek2019A1a2a[[#This Row],[Klasse]]</f>
        <v>PA04B#16</v>
      </c>
      <c r="B194" s="932">
        <f>Inek2019A1a2a[[#This Row],[Klasse2]]</f>
        <v>16</v>
      </c>
      <c r="C194" s="933">
        <f>Inek2019A1a2a[[#This Row],[BewJeTag2]]</f>
        <v>1.0168999999999999</v>
      </c>
      <c r="D194" s="932" t="s">
        <v>394</v>
      </c>
      <c r="E194" s="932" t="s">
        <v>404</v>
      </c>
      <c r="F194" s="932" t="s">
        <v>423</v>
      </c>
      <c r="G194" s="932" t="s">
        <v>424</v>
      </c>
      <c r="H194" s="932">
        <v>16</v>
      </c>
      <c r="I194" s="933">
        <v>1.0168999999999999</v>
      </c>
    </row>
    <row r="195" spans="1:9" x14ac:dyDescent="0.25">
      <c r="A195" s="932" t="str">
        <f>Inek2019A1a2a[[#This Row],[PEPP]]&amp;"#"&amp;Inek2019A1a2a[[#This Row],[Klasse]]</f>
        <v>PA04B#17</v>
      </c>
      <c r="B195" s="932">
        <f>Inek2019A1a2a[[#This Row],[Klasse2]]</f>
        <v>17</v>
      </c>
      <c r="C195" s="933">
        <f>Inek2019A1a2a[[#This Row],[BewJeTag2]]</f>
        <v>1.0043</v>
      </c>
      <c r="D195" s="932" t="s">
        <v>394</v>
      </c>
      <c r="E195" s="932" t="s">
        <v>404</v>
      </c>
      <c r="F195" s="932" t="s">
        <v>423</v>
      </c>
      <c r="G195" s="932" t="s">
        <v>424</v>
      </c>
      <c r="H195" s="932">
        <v>17</v>
      </c>
      <c r="I195" s="933">
        <v>1.0043</v>
      </c>
    </row>
    <row r="196" spans="1:9" x14ac:dyDescent="0.25">
      <c r="A196" s="932" t="str">
        <f>Inek2019A1a2a[[#This Row],[PEPP]]&amp;"#"&amp;Inek2019A1a2a[[#This Row],[Klasse]]</f>
        <v>PA04B#18</v>
      </c>
      <c r="B196" s="932">
        <f>Inek2019A1a2a[[#This Row],[Klasse2]]</f>
        <v>18</v>
      </c>
      <c r="C196" s="933">
        <f>Inek2019A1a2a[[#This Row],[BewJeTag2]]</f>
        <v>0.99170000000000003</v>
      </c>
      <c r="D196" s="932" t="s">
        <v>394</v>
      </c>
      <c r="E196" s="932" t="s">
        <v>404</v>
      </c>
      <c r="F196" s="932" t="s">
        <v>423</v>
      </c>
      <c r="G196" s="932" t="s">
        <v>424</v>
      </c>
      <c r="H196" s="932">
        <v>18</v>
      </c>
      <c r="I196" s="933">
        <v>0.99170000000000003</v>
      </c>
    </row>
    <row r="197" spans="1:9" x14ac:dyDescent="0.25">
      <c r="A197" s="932" t="str">
        <f>Inek2019A1a2a[[#This Row],[PEPP]]&amp;"#"&amp;Inek2019A1a2a[[#This Row],[Klasse]]</f>
        <v>PA04B#19</v>
      </c>
      <c r="B197" s="932">
        <f>Inek2019A1a2a[[#This Row],[Klasse2]]</f>
        <v>19</v>
      </c>
      <c r="C197" s="933">
        <f>Inek2019A1a2a[[#This Row],[BewJeTag2]]</f>
        <v>0.97909999999999997</v>
      </c>
      <c r="D197" s="932" t="s">
        <v>394</v>
      </c>
      <c r="E197" s="932" t="s">
        <v>404</v>
      </c>
      <c r="F197" s="932" t="s">
        <v>423</v>
      </c>
      <c r="G197" s="932" t="s">
        <v>424</v>
      </c>
      <c r="H197" s="932">
        <v>19</v>
      </c>
      <c r="I197" s="933">
        <v>0.97909999999999997</v>
      </c>
    </row>
    <row r="198" spans="1:9" x14ac:dyDescent="0.25">
      <c r="A198" s="932" t="str">
        <f>Inek2019A1a2a[[#This Row],[PEPP]]&amp;"#"&amp;Inek2019A1a2a[[#This Row],[Klasse]]</f>
        <v>PA04B#20</v>
      </c>
      <c r="B198" s="932">
        <f>Inek2019A1a2a[[#This Row],[Klasse2]]</f>
        <v>20</v>
      </c>
      <c r="C198" s="933">
        <f>Inek2019A1a2a[[#This Row],[BewJeTag2]]</f>
        <v>0.96650000000000003</v>
      </c>
      <c r="D198" s="932" t="s">
        <v>394</v>
      </c>
      <c r="E198" s="932" t="s">
        <v>404</v>
      </c>
      <c r="F198" s="932" t="s">
        <v>423</v>
      </c>
      <c r="G198" s="932" t="s">
        <v>424</v>
      </c>
      <c r="H198" s="932">
        <v>20</v>
      </c>
      <c r="I198" s="933">
        <v>0.96650000000000003</v>
      </c>
    </row>
    <row r="199" spans="1:9" x14ac:dyDescent="0.25">
      <c r="A199" s="932" t="str">
        <f>Inek2019A1a2a[[#This Row],[PEPP]]&amp;"#"&amp;Inek2019A1a2a[[#This Row],[Klasse]]</f>
        <v>PA04B#21</v>
      </c>
      <c r="B199" s="932">
        <f>Inek2019A1a2a[[#This Row],[Klasse2]]</f>
        <v>21</v>
      </c>
      <c r="C199" s="933">
        <f>Inek2019A1a2a[[#This Row],[BewJeTag2]]</f>
        <v>0.95379999999999998</v>
      </c>
      <c r="D199" s="932" t="s">
        <v>394</v>
      </c>
      <c r="E199" s="932" t="s">
        <v>404</v>
      </c>
      <c r="F199" s="932" t="s">
        <v>423</v>
      </c>
      <c r="G199" s="932" t="s">
        <v>424</v>
      </c>
      <c r="H199" s="932">
        <v>21</v>
      </c>
      <c r="I199" s="933">
        <v>0.95379999999999998</v>
      </c>
    </row>
    <row r="200" spans="1:9" x14ac:dyDescent="0.25">
      <c r="A200" s="932" t="str">
        <f>Inek2019A1a2a[[#This Row],[PEPP]]&amp;"#"&amp;Inek2019A1a2a[[#This Row],[Klasse]]</f>
        <v>PA04C#1</v>
      </c>
      <c r="B200" s="932">
        <f>Inek2019A1a2a[[#This Row],[Klasse2]]</f>
        <v>1</v>
      </c>
      <c r="C200" s="933">
        <f>Inek2019A1a2a[[#This Row],[BewJeTag2]]</f>
        <v>1.3119000000000001</v>
      </c>
      <c r="D200" s="932" t="s">
        <v>394</v>
      </c>
      <c r="E200" s="932" t="s">
        <v>404</v>
      </c>
      <c r="F200" s="932" t="s">
        <v>425</v>
      </c>
      <c r="G200" s="932" t="s">
        <v>426</v>
      </c>
      <c r="H200" s="932">
        <v>1</v>
      </c>
      <c r="I200" s="933">
        <v>1.3119000000000001</v>
      </c>
    </row>
    <row r="201" spans="1:9" x14ac:dyDescent="0.25">
      <c r="A201" s="932" t="str">
        <f>Inek2019A1a2a[[#This Row],[PEPP]]&amp;"#"&amp;Inek2019A1a2a[[#This Row],[Klasse]]</f>
        <v>PA04C#2</v>
      </c>
      <c r="B201" s="932">
        <f>Inek2019A1a2a[[#This Row],[Klasse2]]</f>
        <v>2</v>
      </c>
      <c r="C201" s="933">
        <f>Inek2019A1a2a[[#This Row],[BewJeTag2]]</f>
        <v>1.1471</v>
      </c>
      <c r="D201" s="932" t="s">
        <v>394</v>
      </c>
      <c r="E201" s="932" t="s">
        <v>404</v>
      </c>
      <c r="F201" s="932" t="s">
        <v>425</v>
      </c>
      <c r="G201" s="932" t="s">
        <v>426</v>
      </c>
      <c r="H201" s="932">
        <v>2</v>
      </c>
      <c r="I201" s="933">
        <v>1.1471</v>
      </c>
    </row>
    <row r="202" spans="1:9" x14ac:dyDescent="0.25">
      <c r="A202" s="932" t="str">
        <f>Inek2019A1a2a[[#This Row],[PEPP]]&amp;"#"&amp;Inek2019A1a2a[[#This Row],[Klasse]]</f>
        <v>PA04C#3</v>
      </c>
      <c r="B202" s="932">
        <f>Inek2019A1a2a[[#This Row],[Klasse2]]</f>
        <v>3</v>
      </c>
      <c r="C202" s="933">
        <f>Inek2019A1a2a[[#This Row],[BewJeTag2]]</f>
        <v>1.0989</v>
      </c>
      <c r="D202" s="932" t="s">
        <v>394</v>
      </c>
      <c r="E202" s="932" t="s">
        <v>404</v>
      </c>
      <c r="F202" s="932" t="s">
        <v>425</v>
      </c>
      <c r="G202" s="932" t="s">
        <v>426</v>
      </c>
      <c r="H202" s="932">
        <v>3</v>
      </c>
      <c r="I202" s="933">
        <v>1.0989</v>
      </c>
    </row>
    <row r="203" spans="1:9" x14ac:dyDescent="0.25">
      <c r="A203" s="932" t="str">
        <f>Inek2019A1a2a[[#This Row],[PEPP]]&amp;"#"&amp;Inek2019A1a2a[[#This Row],[Klasse]]</f>
        <v>PA04C#4</v>
      </c>
      <c r="B203" s="932">
        <f>Inek2019A1a2a[[#This Row],[Klasse2]]</f>
        <v>4</v>
      </c>
      <c r="C203" s="933">
        <f>Inek2019A1a2a[[#This Row],[BewJeTag2]]</f>
        <v>1.0833999999999999</v>
      </c>
      <c r="D203" s="932" t="s">
        <v>394</v>
      </c>
      <c r="E203" s="932" t="s">
        <v>404</v>
      </c>
      <c r="F203" s="932" t="s">
        <v>425</v>
      </c>
      <c r="G203" s="932" t="s">
        <v>426</v>
      </c>
      <c r="H203" s="932">
        <v>4</v>
      </c>
      <c r="I203" s="933">
        <v>1.0833999999999999</v>
      </c>
    </row>
    <row r="204" spans="1:9" x14ac:dyDescent="0.25">
      <c r="A204" s="932" t="str">
        <f>Inek2019A1a2a[[#This Row],[PEPP]]&amp;"#"&amp;Inek2019A1a2a[[#This Row],[Klasse]]</f>
        <v>PA04C#5</v>
      </c>
      <c r="B204" s="932">
        <f>Inek2019A1a2a[[#This Row],[Klasse2]]</f>
        <v>5</v>
      </c>
      <c r="C204" s="933">
        <f>Inek2019A1a2a[[#This Row],[BewJeTag2]]</f>
        <v>1.0703</v>
      </c>
      <c r="D204" s="932" t="s">
        <v>394</v>
      </c>
      <c r="E204" s="932" t="s">
        <v>404</v>
      </c>
      <c r="F204" s="932" t="s">
        <v>425</v>
      </c>
      <c r="G204" s="932" t="s">
        <v>426</v>
      </c>
      <c r="H204" s="932">
        <v>5</v>
      </c>
      <c r="I204" s="933">
        <v>1.0703</v>
      </c>
    </row>
    <row r="205" spans="1:9" x14ac:dyDescent="0.25">
      <c r="A205" s="932" t="str">
        <f>Inek2019A1a2a[[#This Row],[PEPP]]&amp;"#"&amp;Inek2019A1a2a[[#This Row],[Klasse]]</f>
        <v>PA04C#6</v>
      </c>
      <c r="B205" s="932">
        <f>Inek2019A1a2a[[#This Row],[Klasse2]]</f>
        <v>6</v>
      </c>
      <c r="C205" s="933">
        <f>Inek2019A1a2a[[#This Row],[BewJeTag2]]</f>
        <v>1.0571999999999999</v>
      </c>
      <c r="D205" s="932" t="s">
        <v>394</v>
      </c>
      <c r="E205" s="932" t="s">
        <v>404</v>
      </c>
      <c r="F205" s="932" t="s">
        <v>425</v>
      </c>
      <c r="G205" s="932" t="s">
        <v>426</v>
      </c>
      <c r="H205" s="932">
        <v>6</v>
      </c>
      <c r="I205" s="933">
        <v>1.0571999999999999</v>
      </c>
    </row>
    <row r="206" spans="1:9" x14ac:dyDescent="0.25">
      <c r="A206" s="932" t="str">
        <f>Inek2019A1a2a[[#This Row],[PEPP]]&amp;"#"&amp;Inek2019A1a2a[[#This Row],[Klasse]]</f>
        <v>PA04C#7</v>
      </c>
      <c r="B206" s="932">
        <f>Inek2019A1a2a[[#This Row],[Klasse2]]</f>
        <v>7</v>
      </c>
      <c r="C206" s="933">
        <f>Inek2019A1a2a[[#This Row],[BewJeTag2]]</f>
        <v>1.044</v>
      </c>
      <c r="D206" s="932" t="s">
        <v>394</v>
      </c>
      <c r="E206" s="932" t="s">
        <v>404</v>
      </c>
      <c r="F206" s="932" t="s">
        <v>425</v>
      </c>
      <c r="G206" s="932" t="s">
        <v>426</v>
      </c>
      <c r="H206" s="932">
        <v>7</v>
      </c>
      <c r="I206" s="933">
        <v>1.044</v>
      </c>
    </row>
    <row r="207" spans="1:9" x14ac:dyDescent="0.25">
      <c r="A207" s="932" t="str">
        <f>Inek2019A1a2a[[#This Row],[PEPP]]&amp;"#"&amp;Inek2019A1a2a[[#This Row],[Klasse]]</f>
        <v>PA04C#8</v>
      </c>
      <c r="B207" s="932">
        <f>Inek2019A1a2a[[#This Row],[Klasse2]]</f>
        <v>8</v>
      </c>
      <c r="C207" s="933">
        <f>Inek2019A1a2a[[#This Row],[BewJeTag2]]</f>
        <v>1.0308999999999999</v>
      </c>
      <c r="D207" s="932" t="s">
        <v>394</v>
      </c>
      <c r="E207" s="932" t="s">
        <v>404</v>
      </c>
      <c r="F207" s="932" t="s">
        <v>425</v>
      </c>
      <c r="G207" s="932" t="s">
        <v>426</v>
      </c>
      <c r="H207" s="932">
        <v>8</v>
      </c>
      <c r="I207" s="933">
        <v>1.0308999999999999</v>
      </c>
    </row>
    <row r="208" spans="1:9" x14ac:dyDescent="0.25">
      <c r="A208" s="932" t="str">
        <f>Inek2019A1a2a[[#This Row],[PEPP]]&amp;"#"&amp;Inek2019A1a2a[[#This Row],[Klasse]]</f>
        <v>PA04C#9</v>
      </c>
      <c r="B208" s="932">
        <f>Inek2019A1a2a[[#This Row],[Klasse2]]</f>
        <v>9</v>
      </c>
      <c r="C208" s="933">
        <f>Inek2019A1a2a[[#This Row],[BewJeTag2]]</f>
        <v>1.0178</v>
      </c>
      <c r="D208" s="932" t="s">
        <v>394</v>
      </c>
      <c r="E208" s="932" t="s">
        <v>404</v>
      </c>
      <c r="F208" s="932" t="s">
        <v>425</v>
      </c>
      <c r="G208" s="932" t="s">
        <v>426</v>
      </c>
      <c r="H208" s="932">
        <v>9</v>
      </c>
      <c r="I208" s="933">
        <v>1.0178</v>
      </c>
    </row>
    <row r="209" spans="1:9" x14ac:dyDescent="0.25">
      <c r="A209" s="932" t="str">
        <f>Inek2019A1a2a[[#This Row],[PEPP]]&amp;"#"&amp;Inek2019A1a2a[[#This Row],[Klasse]]</f>
        <v>PA04C#10</v>
      </c>
      <c r="B209" s="932">
        <f>Inek2019A1a2a[[#This Row],[Klasse2]]</f>
        <v>10</v>
      </c>
      <c r="C209" s="933">
        <f>Inek2019A1a2a[[#This Row],[BewJeTag2]]</f>
        <v>1.0046999999999999</v>
      </c>
      <c r="D209" s="932" t="s">
        <v>394</v>
      </c>
      <c r="E209" s="932" t="s">
        <v>404</v>
      </c>
      <c r="F209" s="932" t="s">
        <v>425</v>
      </c>
      <c r="G209" s="932" t="s">
        <v>426</v>
      </c>
      <c r="H209" s="932">
        <v>10</v>
      </c>
      <c r="I209" s="933">
        <v>1.0046999999999999</v>
      </c>
    </row>
    <row r="210" spans="1:9" x14ac:dyDescent="0.25">
      <c r="A210" s="932" t="str">
        <f>Inek2019A1a2a[[#This Row],[PEPP]]&amp;"#"&amp;Inek2019A1a2a[[#This Row],[Klasse]]</f>
        <v>PA04C#11</v>
      </c>
      <c r="B210" s="932">
        <f>Inek2019A1a2a[[#This Row],[Klasse2]]</f>
        <v>11</v>
      </c>
      <c r="C210" s="933">
        <f>Inek2019A1a2a[[#This Row],[BewJeTag2]]</f>
        <v>0.99160000000000004</v>
      </c>
      <c r="D210" s="932" t="s">
        <v>394</v>
      </c>
      <c r="E210" s="932" t="s">
        <v>404</v>
      </c>
      <c r="F210" s="932" t="s">
        <v>425</v>
      </c>
      <c r="G210" s="932" t="s">
        <v>426</v>
      </c>
      <c r="H210" s="932">
        <v>11</v>
      </c>
      <c r="I210" s="933">
        <v>0.99160000000000004</v>
      </c>
    </row>
    <row r="211" spans="1:9" x14ac:dyDescent="0.25">
      <c r="A211" s="932" t="str">
        <f>Inek2019A1a2a[[#This Row],[PEPP]]&amp;"#"&amp;Inek2019A1a2a[[#This Row],[Klasse]]</f>
        <v>PA04C#12</v>
      </c>
      <c r="B211" s="932">
        <f>Inek2019A1a2a[[#This Row],[Klasse2]]</f>
        <v>12</v>
      </c>
      <c r="C211" s="933">
        <f>Inek2019A1a2a[[#This Row],[BewJeTag2]]</f>
        <v>0.97850000000000004</v>
      </c>
      <c r="D211" s="932" t="s">
        <v>394</v>
      </c>
      <c r="E211" s="932" t="s">
        <v>404</v>
      </c>
      <c r="F211" s="932" t="s">
        <v>425</v>
      </c>
      <c r="G211" s="932" t="s">
        <v>426</v>
      </c>
      <c r="H211" s="932">
        <v>12</v>
      </c>
      <c r="I211" s="933">
        <v>0.97850000000000004</v>
      </c>
    </row>
    <row r="212" spans="1:9" x14ac:dyDescent="0.25">
      <c r="A212" s="932" t="str">
        <f>Inek2019A1a2a[[#This Row],[PEPP]]&amp;"#"&amp;Inek2019A1a2a[[#This Row],[Klasse]]</f>
        <v>PA04C#13</v>
      </c>
      <c r="B212" s="932">
        <f>Inek2019A1a2a[[#This Row],[Klasse2]]</f>
        <v>13</v>
      </c>
      <c r="C212" s="933">
        <f>Inek2019A1a2a[[#This Row],[BewJeTag2]]</f>
        <v>0.96540000000000004</v>
      </c>
      <c r="D212" s="932" t="s">
        <v>394</v>
      </c>
      <c r="E212" s="932" t="s">
        <v>404</v>
      </c>
      <c r="F212" s="932" t="s">
        <v>425</v>
      </c>
      <c r="G212" s="932" t="s">
        <v>426</v>
      </c>
      <c r="H212" s="932">
        <v>13</v>
      </c>
      <c r="I212" s="933">
        <v>0.96540000000000004</v>
      </c>
    </row>
    <row r="213" spans="1:9" x14ac:dyDescent="0.25">
      <c r="A213" s="932" t="str">
        <f>Inek2019A1a2a[[#This Row],[PEPP]]&amp;"#"&amp;Inek2019A1a2a[[#This Row],[Klasse]]</f>
        <v>PA04C#14</v>
      </c>
      <c r="B213" s="932">
        <f>Inek2019A1a2a[[#This Row],[Klasse2]]</f>
        <v>14</v>
      </c>
      <c r="C213" s="933">
        <f>Inek2019A1a2a[[#This Row],[BewJeTag2]]</f>
        <v>0.95230000000000004</v>
      </c>
      <c r="D213" s="932" t="s">
        <v>394</v>
      </c>
      <c r="E213" s="932" t="s">
        <v>404</v>
      </c>
      <c r="F213" s="932" t="s">
        <v>425</v>
      </c>
      <c r="G213" s="932" t="s">
        <v>426</v>
      </c>
      <c r="H213" s="932">
        <v>14</v>
      </c>
      <c r="I213" s="933">
        <v>0.95230000000000004</v>
      </c>
    </row>
    <row r="214" spans="1:9" x14ac:dyDescent="0.25">
      <c r="A214" s="932" t="str">
        <f>Inek2019A1a2a[[#This Row],[PEPP]]&amp;"#"&amp;Inek2019A1a2a[[#This Row],[Klasse]]</f>
        <v>PA04C#15</v>
      </c>
      <c r="B214" s="932">
        <f>Inek2019A1a2a[[#This Row],[Klasse2]]</f>
        <v>15</v>
      </c>
      <c r="C214" s="933">
        <f>Inek2019A1a2a[[#This Row],[BewJeTag2]]</f>
        <v>0.93910000000000005</v>
      </c>
      <c r="D214" s="932" t="s">
        <v>394</v>
      </c>
      <c r="E214" s="932" t="s">
        <v>404</v>
      </c>
      <c r="F214" s="932" t="s">
        <v>425</v>
      </c>
      <c r="G214" s="932" t="s">
        <v>426</v>
      </c>
      <c r="H214" s="932">
        <v>15</v>
      </c>
      <c r="I214" s="933">
        <v>0.93910000000000005</v>
      </c>
    </row>
    <row r="215" spans="1:9" x14ac:dyDescent="0.25">
      <c r="A215" s="932" t="str">
        <f>Inek2019A1a2a[[#This Row],[PEPP]]&amp;"#"&amp;Inek2019A1a2a[[#This Row],[Klasse]]</f>
        <v>PA04C#16</v>
      </c>
      <c r="B215" s="932">
        <f>Inek2019A1a2a[[#This Row],[Klasse2]]</f>
        <v>16</v>
      </c>
      <c r="C215" s="933">
        <f>Inek2019A1a2a[[#This Row],[BewJeTag2]]</f>
        <v>0.92600000000000005</v>
      </c>
      <c r="D215" s="932" t="s">
        <v>394</v>
      </c>
      <c r="E215" s="932" t="s">
        <v>404</v>
      </c>
      <c r="F215" s="932" t="s">
        <v>425</v>
      </c>
      <c r="G215" s="932" t="s">
        <v>426</v>
      </c>
      <c r="H215" s="932">
        <v>16</v>
      </c>
      <c r="I215" s="933">
        <v>0.92600000000000005</v>
      </c>
    </row>
    <row r="216" spans="1:9" x14ac:dyDescent="0.25">
      <c r="A216" s="932" t="str">
        <f>Inek2019A1a2a[[#This Row],[PEPP]]&amp;"#"&amp;Inek2019A1a2a[[#This Row],[Klasse]]</f>
        <v>PA04C#17</v>
      </c>
      <c r="B216" s="932">
        <f>Inek2019A1a2a[[#This Row],[Klasse2]]</f>
        <v>17</v>
      </c>
      <c r="C216" s="933">
        <f>Inek2019A1a2a[[#This Row],[BewJeTag2]]</f>
        <v>0.91290000000000004</v>
      </c>
      <c r="D216" s="932" t="s">
        <v>394</v>
      </c>
      <c r="E216" s="932" t="s">
        <v>404</v>
      </c>
      <c r="F216" s="932" t="s">
        <v>425</v>
      </c>
      <c r="G216" s="932" t="s">
        <v>426</v>
      </c>
      <c r="H216" s="932">
        <v>17</v>
      </c>
      <c r="I216" s="933">
        <v>0.91290000000000004</v>
      </c>
    </row>
    <row r="217" spans="1:9" x14ac:dyDescent="0.25">
      <c r="A217" s="932" t="str">
        <f>Inek2019A1a2a[[#This Row],[PEPP]]&amp;"#"&amp;Inek2019A1a2a[[#This Row],[Klasse]]</f>
        <v>PA04C#18</v>
      </c>
      <c r="B217" s="932">
        <f>Inek2019A1a2a[[#This Row],[Klasse2]]</f>
        <v>18</v>
      </c>
      <c r="C217" s="933">
        <f>Inek2019A1a2a[[#This Row],[BewJeTag2]]</f>
        <v>0.89980000000000004</v>
      </c>
      <c r="D217" s="932" t="s">
        <v>394</v>
      </c>
      <c r="E217" s="932" t="s">
        <v>404</v>
      </c>
      <c r="F217" s="932" t="s">
        <v>425</v>
      </c>
      <c r="G217" s="932" t="s">
        <v>426</v>
      </c>
      <c r="H217" s="932">
        <v>18</v>
      </c>
      <c r="I217" s="933">
        <v>0.89980000000000004</v>
      </c>
    </row>
    <row r="218" spans="1:9" x14ac:dyDescent="0.25">
      <c r="A218" s="932" t="str">
        <f>Inek2019A1a2a[[#This Row],[PEPP]]&amp;"#"&amp;Inek2019A1a2a[[#This Row],[Klasse]]</f>
        <v>PA04C#19</v>
      </c>
      <c r="B218" s="932">
        <f>Inek2019A1a2a[[#This Row],[Klasse2]]</f>
        <v>19</v>
      </c>
      <c r="C218" s="933">
        <f>Inek2019A1a2a[[#This Row],[BewJeTag2]]</f>
        <v>0.88670000000000004</v>
      </c>
      <c r="D218" s="932" t="s">
        <v>394</v>
      </c>
      <c r="E218" s="932" t="s">
        <v>404</v>
      </c>
      <c r="F218" s="932" t="s">
        <v>425</v>
      </c>
      <c r="G218" s="932" t="s">
        <v>426</v>
      </c>
      <c r="H218" s="932">
        <v>19</v>
      </c>
      <c r="I218" s="933">
        <v>0.88670000000000004</v>
      </c>
    </row>
    <row r="219" spans="1:9" x14ac:dyDescent="0.25">
      <c r="A219" s="932" t="str">
        <f>Inek2019A1a2a[[#This Row],[PEPP]]&amp;"#"&amp;Inek2019A1a2a[[#This Row],[Klasse]]</f>
        <v>PA04C#20</v>
      </c>
      <c r="B219" s="932">
        <f>Inek2019A1a2a[[#This Row],[Klasse2]]</f>
        <v>20</v>
      </c>
      <c r="C219" s="933">
        <f>Inek2019A1a2a[[#This Row],[BewJeTag2]]</f>
        <v>0.87360000000000004</v>
      </c>
      <c r="D219" s="932" t="s">
        <v>394</v>
      </c>
      <c r="E219" s="932" t="s">
        <v>404</v>
      </c>
      <c r="F219" s="932" t="s">
        <v>425</v>
      </c>
      <c r="G219" s="932" t="s">
        <v>426</v>
      </c>
      <c r="H219" s="932">
        <v>20</v>
      </c>
      <c r="I219" s="933">
        <v>0.87360000000000004</v>
      </c>
    </row>
    <row r="220" spans="1:9" x14ac:dyDescent="0.25">
      <c r="A220" s="932" t="str">
        <f>Inek2019A1a2a[[#This Row],[PEPP]]&amp;"#"&amp;Inek2019A1a2a[[#This Row],[Klasse]]</f>
        <v>PA14A#1</v>
      </c>
      <c r="B220" s="932">
        <f>Inek2019A1a2a[[#This Row],[Klasse2]]</f>
        <v>1</v>
      </c>
      <c r="C220" s="933">
        <f>Inek2019A1a2a[[#This Row],[BewJeTag2]]</f>
        <v>1.3622000000000001</v>
      </c>
      <c r="D220" s="932" t="s">
        <v>394</v>
      </c>
      <c r="E220" s="932" t="s">
        <v>404</v>
      </c>
      <c r="F220" s="932" t="s">
        <v>427</v>
      </c>
      <c r="G220" s="932" t="s">
        <v>428</v>
      </c>
      <c r="H220" s="932">
        <v>1</v>
      </c>
      <c r="I220" s="933">
        <v>1.3622000000000001</v>
      </c>
    </row>
    <row r="221" spans="1:9" x14ac:dyDescent="0.25">
      <c r="A221" s="932" t="str">
        <f>Inek2019A1a2a[[#This Row],[PEPP]]&amp;"#"&amp;Inek2019A1a2a[[#This Row],[Klasse]]</f>
        <v>PA14A#2</v>
      </c>
      <c r="B221" s="932">
        <f>Inek2019A1a2a[[#This Row],[Klasse2]]</f>
        <v>2</v>
      </c>
      <c r="C221" s="933">
        <f>Inek2019A1a2a[[#This Row],[BewJeTag2]]</f>
        <v>1.2579</v>
      </c>
      <c r="D221" s="932" t="s">
        <v>394</v>
      </c>
      <c r="E221" s="932" t="s">
        <v>404</v>
      </c>
      <c r="F221" s="932" t="s">
        <v>427</v>
      </c>
      <c r="G221" s="932" t="s">
        <v>428</v>
      </c>
      <c r="H221" s="932">
        <v>2</v>
      </c>
      <c r="I221" s="933">
        <v>1.2579</v>
      </c>
    </row>
    <row r="222" spans="1:9" x14ac:dyDescent="0.25">
      <c r="A222" s="932" t="str">
        <f>Inek2019A1a2a[[#This Row],[PEPP]]&amp;"#"&amp;Inek2019A1a2a[[#This Row],[Klasse]]</f>
        <v>PA14A#3</v>
      </c>
      <c r="B222" s="932">
        <f>Inek2019A1a2a[[#This Row],[Klasse2]]</f>
        <v>3</v>
      </c>
      <c r="C222" s="933">
        <f>Inek2019A1a2a[[#This Row],[BewJeTag2]]</f>
        <v>1.2307999999999999</v>
      </c>
      <c r="D222" s="932" t="s">
        <v>394</v>
      </c>
      <c r="E222" s="932" t="s">
        <v>404</v>
      </c>
      <c r="F222" s="932" t="s">
        <v>427</v>
      </c>
      <c r="G222" s="932" t="s">
        <v>428</v>
      </c>
      <c r="H222" s="932">
        <v>3</v>
      </c>
      <c r="I222" s="933">
        <v>1.2307999999999999</v>
      </c>
    </row>
    <row r="223" spans="1:9" x14ac:dyDescent="0.25">
      <c r="A223" s="932" t="str">
        <f>Inek2019A1a2a[[#This Row],[PEPP]]&amp;"#"&amp;Inek2019A1a2a[[#This Row],[Klasse]]</f>
        <v>PA14A#4</v>
      </c>
      <c r="B223" s="932">
        <f>Inek2019A1a2a[[#This Row],[Klasse2]]</f>
        <v>4</v>
      </c>
      <c r="C223" s="933">
        <f>Inek2019A1a2a[[#This Row],[BewJeTag2]]</f>
        <v>1.2021999999999999</v>
      </c>
      <c r="D223" s="932" t="s">
        <v>394</v>
      </c>
      <c r="E223" s="932" t="s">
        <v>404</v>
      </c>
      <c r="F223" s="932" t="s">
        <v>427</v>
      </c>
      <c r="G223" s="932" t="s">
        <v>428</v>
      </c>
      <c r="H223" s="932">
        <v>4</v>
      </c>
      <c r="I223" s="933">
        <v>1.2021999999999999</v>
      </c>
    </row>
    <row r="224" spans="1:9" x14ac:dyDescent="0.25">
      <c r="A224" s="932" t="str">
        <f>Inek2019A1a2a[[#This Row],[PEPP]]&amp;"#"&amp;Inek2019A1a2a[[#This Row],[Klasse]]</f>
        <v>PA14A#5</v>
      </c>
      <c r="B224" s="932">
        <f>Inek2019A1a2a[[#This Row],[Klasse2]]</f>
        <v>5</v>
      </c>
      <c r="C224" s="933">
        <f>Inek2019A1a2a[[#This Row],[BewJeTag2]]</f>
        <v>1.1736</v>
      </c>
      <c r="D224" s="932" t="s">
        <v>394</v>
      </c>
      <c r="E224" s="932" t="s">
        <v>404</v>
      </c>
      <c r="F224" s="932" t="s">
        <v>427</v>
      </c>
      <c r="G224" s="932" t="s">
        <v>428</v>
      </c>
      <c r="H224" s="932">
        <v>5</v>
      </c>
      <c r="I224" s="933">
        <v>1.1736</v>
      </c>
    </row>
    <row r="225" spans="1:9" x14ac:dyDescent="0.25">
      <c r="A225" s="932" t="str">
        <f>Inek2019A1a2a[[#This Row],[PEPP]]&amp;"#"&amp;Inek2019A1a2a[[#This Row],[Klasse]]</f>
        <v>PA14A#6</v>
      </c>
      <c r="B225" s="932">
        <f>Inek2019A1a2a[[#This Row],[Klasse2]]</f>
        <v>6</v>
      </c>
      <c r="C225" s="933">
        <f>Inek2019A1a2a[[#This Row],[BewJeTag2]]</f>
        <v>1.145</v>
      </c>
      <c r="D225" s="932" t="s">
        <v>394</v>
      </c>
      <c r="E225" s="932" t="s">
        <v>404</v>
      </c>
      <c r="F225" s="932" t="s">
        <v>427</v>
      </c>
      <c r="G225" s="932" t="s">
        <v>428</v>
      </c>
      <c r="H225" s="932">
        <v>6</v>
      </c>
      <c r="I225" s="933">
        <v>1.145</v>
      </c>
    </row>
    <row r="226" spans="1:9" x14ac:dyDescent="0.25">
      <c r="A226" s="932" t="str">
        <f>Inek2019A1a2a[[#This Row],[PEPP]]&amp;"#"&amp;Inek2019A1a2a[[#This Row],[Klasse]]</f>
        <v>PA14A#7</v>
      </c>
      <c r="B226" s="932">
        <f>Inek2019A1a2a[[#This Row],[Klasse2]]</f>
        <v>7</v>
      </c>
      <c r="C226" s="933">
        <f>Inek2019A1a2a[[#This Row],[BewJeTag2]]</f>
        <v>1.1164000000000001</v>
      </c>
      <c r="D226" s="932" t="s">
        <v>394</v>
      </c>
      <c r="E226" s="932" t="s">
        <v>404</v>
      </c>
      <c r="F226" s="932" t="s">
        <v>427</v>
      </c>
      <c r="G226" s="932" t="s">
        <v>428</v>
      </c>
      <c r="H226" s="932">
        <v>7</v>
      </c>
      <c r="I226" s="933">
        <v>1.1164000000000001</v>
      </c>
    </row>
    <row r="227" spans="1:9" x14ac:dyDescent="0.25">
      <c r="A227" s="932" t="str">
        <f>Inek2019A1a2a[[#This Row],[PEPP]]&amp;"#"&amp;Inek2019A1a2a[[#This Row],[Klasse]]</f>
        <v>PA14A#8</v>
      </c>
      <c r="B227" s="932">
        <f>Inek2019A1a2a[[#This Row],[Klasse2]]</f>
        <v>8</v>
      </c>
      <c r="C227" s="933">
        <f>Inek2019A1a2a[[#This Row],[BewJeTag2]]</f>
        <v>1.0878000000000001</v>
      </c>
      <c r="D227" s="932" t="s">
        <v>394</v>
      </c>
      <c r="E227" s="932" t="s">
        <v>404</v>
      </c>
      <c r="F227" s="932" t="s">
        <v>427</v>
      </c>
      <c r="G227" s="932" t="s">
        <v>428</v>
      </c>
      <c r="H227" s="932">
        <v>8</v>
      </c>
      <c r="I227" s="933">
        <v>1.0878000000000001</v>
      </c>
    </row>
    <row r="228" spans="1:9" x14ac:dyDescent="0.25">
      <c r="A228" s="932" t="str">
        <f>Inek2019A1a2a[[#This Row],[PEPP]]&amp;"#"&amp;Inek2019A1a2a[[#This Row],[Klasse]]</f>
        <v>PA14A#9</v>
      </c>
      <c r="B228" s="932">
        <f>Inek2019A1a2a[[#This Row],[Klasse2]]</f>
        <v>9</v>
      </c>
      <c r="C228" s="933">
        <f>Inek2019A1a2a[[#This Row],[BewJeTag2]]</f>
        <v>1.0591999999999999</v>
      </c>
      <c r="D228" s="932" t="s">
        <v>394</v>
      </c>
      <c r="E228" s="932" t="s">
        <v>404</v>
      </c>
      <c r="F228" s="932" t="s">
        <v>427</v>
      </c>
      <c r="G228" s="932" t="s">
        <v>428</v>
      </c>
      <c r="H228" s="932">
        <v>9</v>
      </c>
      <c r="I228" s="933">
        <v>1.0591999999999999</v>
      </c>
    </row>
    <row r="229" spans="1:9" x14ac:dyDescent="0.25">
      <c r="A229" s="932" t="str">
        <f>Inek2019A1a2a[[#This Row],[PEPP]]&amp;"#"&amp;Inek2019A1a2a[[#This Row],[Klasse]]</f>
        <v>PA14A#10</v>
      </c>
      <c r="B229" s="932">
        <f>Inek2019A1a2a[[#This Row],[Klasse2]]</f>
        <v>10</v>
      </c>
      <c r="C229" s="933">
        <f>Inek2019A1a2a[[#This Row],[BewJeTag2]]</f>
        <v>1.0306</v>
      </c>
      <c r="D229" s="932" t="s">
        <v>394</v>
      </c>
      <c r="E229" s="932" t="s">
        <v>404</v>
      </c>
      <c r="F229" s="932" t="s">
        <v>427</v>
      </c>
      <c r="G229" s="932" t="s">
        <v>428</v>
      </c>
      <c r="H229" s="932">
        <v>10</v>
      </c>
      <c r="I229" s="933">
        <v>1.0306</v>
      </c>
    </row>
    <row r="230" spans="1:9" x14ac:dyDescent="0.25">
      <c r="A230" s="932" t="str">
        <f>Inek2019A1a2a[[#This Row],[PEPP]]&amp;"#"&amp;Inek2019A1a2a[[#This Row],[Klasse]]</f>
        <v>PA14B#1</v>
      </c>
      <c r="B230" s="932">
        <f>Inek2019A1a2a[[#This Row],[Klasse2]]</f>
        <v>1</v>
      </c>
      <c r="C230" s="933">
        <f>Inek2019A1a2a[[#This Row],[BewJeTag2]]</f>
        <v>1.2828999999999999</v>
      </c>
      <c r="D230" s="932" t="s">
        <v>394</v>
      </c>
      <c r="E230" s="932" t="s">
        <v>404</v>
      </c>
      <c r="F230" s="932" t="s">
        <v>429</v>
      </c>
      <c r="G230" s="932" t="s">
        <v>430</v>
      </c>
      <c r="H230" s="932">
        <v>1</v>
      </c>
      <c r="I230" s="933">
        <v>1.2828999999999999</v>
      </c>
    </row>
    <row r="231" spans="1:9" x14ac:dyDescent="0.25">
      <c r="A231" s="932" t="str">
        <f>Inek2019A1a2a[[#This Row],[PEPP]]&amp;"#"&amp;Inek2019A1a2a[[#This Row],[Klasse]]</f>
        <v>PA14B#2</v>
      </c>
      <c r="B231" s="932">
        <f>Inek2019A1a2a[[#This Row],[Klasse2]]</f>
        <v>2</v>
      </c>
      <c r="C231" s="933">
        <f>Inek2019A1a2a[[#This Row],[BewJeTag2]]</f>
        <v>1.1907000000000001</v>
      </c>
      <c r="D231" s="932" t="s">
        <v>394</v>
      </c>
      <c r="E231" s="932" t="s">
        <v>404</v>
      </c>
      <c r="F231" s="932" t="s">
        <v>429</v>
      </c>
      <c r="G231" s="932" t="s">
        <v>430</v>
      </c>
      <c r="H231" s="932">
        <v>2</v>
      </c>
      <c r="I231" s="933">
        <v>1.1907000000000001</v>
      </c>
    </row>
    <row r="232" spans="1:9" x14ac:dyDescent="0.25">
      <c r="A232" s="932" t="str">
        <f>Inek2019A1a2a[[#This Row],[PEPP]]&amp;"#"&amp;Inek2019A1a2a[[#This Row],[Klasse]]</f>
        <v>PA14B#3</v>
      </c>
      <c r="B232" s="932">
        <f>Inek2019A1a2a[[#This Row],[Klasse2]]</f>
        <v>3</v>
      </c>
      <c r="C232" s="933">
        <f>Inek2019A1a2a[[#This Row],[BewJeTag2]]</f>
        <v>1.1654</v>
      </c>
      <c r="D232" s="932" t="s">
        <v>394</v>
      </c>
      <c r="E232" s="932" t="s">
        <v>404</v>
      </c>
      <c r="F232" s="932" t="s">
        <v>429</v>
      </c>
      <c r="G232" s="932" t="s">
        <v>430</v>
      </c>
      <c r="H232" s="932">
        <v>3</v>
      </c>
      <c r="I232" s="933">
        <v>1.1654</v>
      </c>
    </row>
    <row r="233" spans="1:9" x14ac:dyDescent="0.25">
      <c r="A233" s="932" t="str">
        <f>Inek2019A1a2a[[#This Row],[PEPP]]&amp;"#"&amp;Inek2019A1a2a[[#This Row],[Klasse]]</f>
        <v>PA14B#4</v>
      </c>
      <c r="B233" s="932">
        <f>Inek2019A1a2a[[#This Row],[Klasse2]]</f>
        <v>4</v>
      </c>
      <c r="C233" s="933">
        <f>Inek2019A1a2a[[#This Row],[BewJeTag2]]</f>
        <v>1.1407</v>
      </c>
      <c r="D233" s="932" t="s">
        <v>394</v>
      </c>
      <c r="E233" s="932" t="s">
        <v>404</v>
      </c>
      <c r="F233" s="932" t="s">
        <v>429</v>
      </c>
      <c r="G233" s="932" t="s">
        <v>430</v>
      </c>
      <c r="H233" s="932">
        <v>4</v>
      </c>
      <c r="I233" s="933">
        <v>1.1407</v>
      </c>
    </row>
    <row r="234" spans="1:9" x14ac:dyDescent="0.25">
      <c r="A234" s="932" t="str">
        <f>Inek2019A1a2a[[#This Row],[PEPP]]&amp;"#"&amp;Inek2019A1a2a[[#This Row],[Klasse]]</f>
        <v>PA14B#5</v>
      </c>
      <c r="B234" s="932">
        <f>Inek2019A1a2a[[#This Row],[Klasse2]]</f>
        <v>5</v>
      </c>
      <c r="C234" s="933">
        <f>Inek2019A1a2a[[#This Row],[BewJeTag2]]</f>
        <v>1.1160000000000001</v>
      </c>
      <c r="D234" s="932" t="s">
        <v>394</v>
      </c>
      <c r="E234" s="932" t="s">
        <v>404</v>
      </c>
      <c r="F234" s="932" t="s">
        <v>429</v>
      </c>
      <c r="G234" s="932" t="s">
        <v>430</v>
      </c>
      <c r="H234" s="932">
        <v>5</v>
      </c>
      <c r="I234" s="933">
        <v>1.1160000000000001</v>
      </c>
    </row>
    <row r="235" spans="1:9" x14ac:dyDescent="0.25">
      <c r="A235" s="932" t="str">
        <f>Inek2019A1a2a[[#This Row],[PEPP]]&amp;"#"&amp;Inek2019A1a2a[[#This Row],[Klasse]]</f>
        <v>PA14B#6</v>
      </c>
      <c r="B235" s="932">
        <f>Inek2019A1a2a[[#This Row],[Klasse2]]</f>
        <v>6</v>
      </c>
      <c r="C235" s="933">
        <f>Inek2019A1a2a[[#This Row],[BewJeTag2]]</f>
        <v>1.0912999999999999</v>
      </c>
      <c r="D235" s="932" t="s">
        <v>394</v>
      </c>
      <c r="E235" s="932" t="s">
        <v>404</v>
      </c>
      <c r="F235" s="932" t="s">
        <v>429</v>
      </c>
      <c r="G235" s="932" t="s">
        <v>430</v>
      </c>
      <c r="H235" s="932">
        <v>6</v>
      </c>
      <c r="I235" s="933">
        <v>1.0912999999999999</v>
      </c>
    </row>
    <row r="236" spans="1:9" x14ac:dyDescent="0.25">
      <c r="A236" s="932" t="str">
        <f>Inek2019A1a2a[[#This Row],[PEPP]]&amp;"#"&amp;Inek2019A1a2a[[#This Row],[Klasse]]</f>
        <v>PA14B#7</v>
      </c>
      <c r="B236" s="932">
        <f>Inek2019A1a2a[[#This Row],[Klasse2]]</f>
        <v>7</v>
      </c>
      <c r="C236" s="933">
        <f>Inek2019A1a2a[[#This Row],[BewJeTag2]]</f>
        <v>1.0666</v>
      </c>
      <c r="D236" s="932" t="s">
        <v>394</v>
      </c>
      <c r="E236" s="932" t="s">
        <v>404</v>
      </c>
      <c r="F236" s="932" t="s">
        <v>429</v>
      </c>
      <c r="G236" s="932" t="s">
        <v>430</v>
      </c>
      <c r="H236" s="932">
        <v>7</v>
      </c>
      <c r="I236" s="933">
        <v>1.0666</v>
      </c>
    </row>
    <row r="237" spans="1:9" x14ac:dyDescent="0.25">
      <c r="A237" s="932" t="str">
        <f>Inek2019A1a2a[[#This Row],[PEPP]]&amp;"#"&amp;Inek2019A1a2a[[#This Row],[Klasse]]</f>
        <v>PA14B#8</v>
      </c>
      <c r="B237" s="932">
        <f>Inek2019A1a2a[[#This Row],[Klasse2]]</f>
        <v>8</v>
      </c>
      <c r="C237" s="933">
        <f>Inek2019A1a2a[[#This Row],[BewJeTag2]]</f>
        <v>1.0419</v>
      </c>
      <c r="D237" s="932" t="s">
        <v>394</v>
      </c>
      <c r="E237" s="932" t="s">
        <v>404</v>
      </c>
      <c r="F237" s="932" t="s">
        <v>429</v>
      </c>
      <c r="G237" s="932" t="s">
        <v>430</v>
      </c>
      <c r="H237" s="932">
        <v>8</v>
      </c>
      <c r="I237" s="933">
        <v>1.0419</v>
      </c>
    </row>
    <row r="238" spans="1:9" x14ac:dyDescent="0.25">
      <c r="A238" s="932" t="str">
        <f>Inek2019A1a2a[[#This Row],[PEPP]]&amp;"#"&amp;Inek2019A1a2a[[#This Row],[Klasse]]</f>
        <v>PA14B#9</v>
      </c>
      <c r="B238" s="932">
        <f>Inek2019A1a2a[[#This Row],[Klasse2]]</f>
        <v>9</v>
      </c>
      <c r="C238" s="933">
        <f>Inek2019A1a2a[[#This Row],[BewJeTag2]]</f>
        <v>1.0172000000000001</v>
      </c>
      <c r="D238" s="932" t="s">
        <v>394</v>
      </c>
      <c r="E238" s="932" t="s">
        <v>404</v>
      </c>
      <c r="F238" s="932" t="s">
        <v>429</v>
      </c>
      <c r="G238" s="932" t="s">
        <v>430</v>
      </c>
      <c r="H238" s="932">
        <v>9</v>
      </c>
      <c r="I238" s="933">
        <v>1.0172000000000001</v>
      </c>
    </row>
    <row r="239" spans="1:9" x14ac:dyDescent="0.25">
      <c r="A239" s="932" t="str">
        <f>Inek2019A1a2a[[#This Row],[PEPP]]&amp;"#"&amp;Inek2019A1a2a[[#This Row],[Klasse]]</f>
        <v>PA14B#10</v>
      </c>
      <c r="B239" s="932">
        <f>Inek2019A1a2a[[#This Row],[Klasse2]]</f>
        <v>10</v>
      </c>
      <c r="C239" s="933">
        <f>Inek2019A1a2a[[#This Row],[BewJeTag2]]</f>
        <v>0.99250000000000005</v>
      </c>
      <c r="D239" s="932" t="s">
        <v>394</v>
      </c>
      <c r="E239" s="932" t="s">
        <v>404</v>
      </c>
      <c r="F239" s="932" t="s">
        <v>429</v>
      </c>
      <c r="G239" s="932" t="s">
        <v>430</v>
      </c>
      <c r="H239" s="932">
        <v>10</v>
      </c>
      <c r="I239" s="933">
        <v>0.99250000000000005</v>
      </c>
    </row>
    <row r="240" spans="1:9" x14ac:dyDescent="0.25">
      <c r="A240" s="932" t="str">
        <f>Inek2019A1a2a[[#This Row],[PEPP]]&amp;"#"&amp;Inek2019A1a2a[[#This Row],[Klasse]]</f>
        <v>PA14B#11</v>
      </c>
      <c r="B240" s="932">
        <f>Inek2019A1a2a[[#This Row],[Klasse2]]</f>
        <v>11</v>
      </c>
      <c r="C240" s="933">
        <f>Inek2019A1a2a[[#This Row],[BewJeTag2]]</f>
        <v>0.96779999999999999</v>
      </c>
      <c r="D240" s="932" t="s">
        <v>394</v>
      </c>
      <c r="E240" s="932" t="s">
        <v>404</v>
      </c>
      <c r="F240" s="932" t="s">
        <v>429</v>
      </c>
      <c r="G240" s="932" t="s">
        <v>430</v>
      </c>
      <c r="H240" s="932">
        <v>11</v>
      </c>
      <c r="I240" s="933">
        <v>0.96779999999999999</v>
      </c>
    </row>
    <row r="241" spans="1:9" x14ac:dyDescent="0.25">
      <c r="A241" s="932" t="str">
        <f>Inek2019A1a2a[[#This Row],[PEPP]]&amp;"#"&amp;Inek2019A1a2a[[#This Row],[Klasse]]</f>
        <v>PA14B#12</v>
      </c>
      <c r="B241" s="932">
        <f>Inek2019A1a2a[[#This Row],[Klasse2]]</f>
        <v>12</v>
      </c>
      <c r="C241" s="933">
        <f>Inek2019A1a2a[[#This Row],[BewJeTag2]]</f>
        <v>0.94310000000000005</v>
      </c>
      <c r="D241" s="932" t="s">
        <v>394</v>
      </c>
      <c r="E241" s="932" t="s">
        <v>404</v>
      </c>
      <c r="F241" s="932" t="s">
        <v>429</v>
      </c>
      <c r="G241" s="932" t="s">
        <v>430</v>
      </c>
      <c r="H241" s="932">
        <v>12</v>
      </c>
      <c r="I241" s="933">
        <v>0.94310000000000005</v>
      </c>
    </row>
    <row r="242" spans="1:9" x14ac:dyDescent="0.25">
      <c r="A242" s="932" t="str">
        <f>Inek2019A1a2a[[#This Row],[PEPP]]&amp;"#"&amp;Inek2019A1a2a[[#This Row],[Klasse]]</f>
        <v>PA15A#1</v>
      </c>
      <c r="B242" s="932">
        <f>Inek2019A1a2a[[#This Row],[Klasse2]]</f>
        <v>1</v>
      </c>
      <c r="C242" s="933">
        <f>Inek2019A1a2a[[#This Row],[BewJeTag2]]</f>
        <v>1.5987</v>
      </c>
      <c r="D242" s="932" t="s">
        <v>394</v>
      </c>
      <c r="E242" s="932" t="s">
        <v>404</v>
      </c>
      <c r="F242" s="932" t="s">
        <v>431</v>
      </c>
      <c r="G242" s="935" t="s">
        <v>432</v>
      </c>
      <c r="H242" s="932">
        <v>1</v>
      </c>
      <c r="I242" s="933">
        <v>1.5987</v>
      </c>
    </row>
    <row r="243" spans="1:9" x14ac:dyDescent="0.25">
      <c r="A243" s="932" t="str">
        <f>Inek2019A1a2a[[#This Row],[PEPP]]&amp;"#"&amp;Inek2019A1a2a[[#This Row],[Klasse]]</f>
        <v>PA15A#2</v>
      </c>
      <c r="B243" s="932">
        <f>Inek2019A1a2a[[#This Row],[Klasse2]]</f>
        <v>2</v>
      </c>
      <c r="C243" s="933">
        <f>Inek2019A1a2a[[#This Row],[BewJeTag2]]</f>
        <v>1.5254000000000001</v>
      </c>
      <c r="D243" s="932" t="s">
        <v>394</v>
      </c>
      <c r="E243" s="932" t="s">
        <v>404</v>
      </c>
      <c r="F243" s="932" t="s">
        <v>431</v>
      </c>
      <c r="G243" s="935" t="s">
        <v>432</v>
      </c>
      <c r="H243" s="932">
        <v>2</v>
      </c>
      <c r="I243" s="933">
        <v>1.5254000000000001</v>
      </c>
    </row>
    <row r="244" spans="1:9" x14ac:dyDescent="0.25">
      <c r="A244" s="932" t="str">
        <f>Inek2019A1a2a[[#This Row],[PEPP]]&amp;"#"&amp;Inek2019A1a2a[[#This Row],[Klasse]]</f>
        <v>PA15A#3</v>
      </c>
      <c r="B244" s="932">
        <f>Inek2019A1a2a[[#This Row],[Klasse2]]</f>
        <v>3</v>
      </c>
      <c r="C244" s="933">
        <f>Inek2019A1a2a[[#This Row],[BewJeTag2]]</f>
        <v>1.4994000000000001</v>
      </c>
      <c r="D244" s="932" t="s">
        <v>394</v>
      </c>
      <c r="E244" s="932" t="s">
        <v>404</v>
      </c>
      <c r="F244" s="932" t="s">
        <v>431</v>
      </c>
      <c r="G244" s="935" t="s">
        <v>432</v>
      </c>
      <c r="H244" s="932">
        <v>3</v>
      </c>
      <c r="I244" s="933">
        <v>1.4994000000000001</v>
      </c>
    </row>
    <row r="245" spans="1:9" x14ac:dyDescent="0.25">
      <c r="A245" s="932" t="str">
        <f>Inek2019A1a2a[[#This Row],[PEPP]]&amp;"#"&amp;Inek2019A1a2a[[#This Row],[Klasse]]</f>
        <v>PA15A#4</v>
      </c>
      <c r="B245" s="932">
        <f>Inek2019A1a2a[[#This Row],[Klasse2]]</f>
        <v>4</v>
      </c>
      <c r="C245" s="933">
        <f>Inek2019A1a2a[[#This Row],[BewJeTag2]]</f>
        <v>1.4784999999999999</v>
      </c>
      <c r="D245" s="932" t="s">
        <v>394</v>
      </c>
      <c r="E245" s="932" t="s">
        <v>404</v>
      </c>
      <c r="F245" s="932" t="s">
        <v>431</v>
      </c>
      <c r="G245" s="935" t="s">
        <v>432</v>
      </c>
      <c r="H245" s="932">
        <v>4</v>
      </c>
      <c r="I245" s="933">
        <v>1.4784999999999999</v>
      </c>
    </row>
    <row r="246" spans="1:9" x14ac:dyDescent="0.25">
      <c r="A246" s="932" t="str">
        <f>Inek2019A1a2a[[#This Row],[PEPP]]&amp;"#"&amp;Inek2019A1a2a[[#This Row],[Klasse]]</f>
        <v>PA15A#5</v>
      </c>
      <c r="B246" s="932">
        <f>Inek2019A1a2a[[#This Row],[Klasse2]]</f>
        <v>5</v>
      </c>
      <c r="C246" s="933">
        <f>Inek2019A1a2a[[#This Row],[BewJeTag2]]</f>
        <v>1.4576</v>
      </c>
      <c r="D246" s="932" t="s">
        <v>394</v>
      </c>
      <c r="E246" s="932" t="s">
        <v>404</v>
      </c>
      <c r="F246" s="932" t="s">
        <v>431</v>
      </c>
      <c r="G246" s="935" t="s">
        <v>432</v>
      </c>
      <c r="H246" s="932">
        <v>5</v>
      </c>
      <c r="I246" s="933">
        <v>1.4576</v>
      </c>
    </row>
    <row r="247" spans="1:9" x14ac:dyDescent="0.25">
      <c r="A247" s="932" t="str">
        <f>Inek2019A1a2a[[#This Row],[PEPP]]&amp;"#"&amp;Inek2019A1a2a[[#This Row],[Klasse]]</f>
        <v>PA15A#6</v>
      </c>
      <c r="B247" s="932">
        <f>Inek2019A1a2a[[#This Row],[Klasse2]]</f>
        <v>6</v>
      </c>
      <c r="C247" s="933">
        <f>Inek2019A1a2a[[#This Row],[BewJeTag2]]</f>
        <v>1.4367000000000001</v>
      </c>
      <c r="D247" s="932" t="s">
        <v>394</v>
      </c>
      <c r="E247" s="932" t="s">
        <v>404</v>
      </c>
      <c r="F247" s="932" t="s">
        <v>431</v>
      </c>
      <c r="G247" s="935" t="s">
        <v>432</v>
      </c>
      <c r="H247" s="932">
        <v>6</v>
      </c>
      <c r="I247" s="933">
        <v>1.4367000000000001</v>
      </c>
    </row>
    <row r="248" spans="1:9" x14ac:dyDescent="0.25">
      <c r="A248" s="932" t="str">
        <f>Inek2019A1a2a[[#This Row],[PEPP]]&amp;"#"&amp;Inek2019A1a2a[[#This Row],[Klasse]]</f>
        <v>PA15A#7</v>
      </c>
      <c r="B248" s="932">
        <f>Inek2019A1a2a[[#This Row],[Klasse2]]</f>
        <v>7</v>
      </c>
      <c r="C248" s="933">
        <f>Inek2019A1a2a[[#This Row],[BewJeTag2]]</f>
        <v>1.4157999999999999</v>
      </c>
      <c r="D248" s="932" t="s">
        <v>394</v>
      </c>
      <c r="E248" s="932" t="s">
        <v>404</v>
      </c>
      <c r="F248" s="932" t="s">
        <v>431</v>
      </c>
      <c r="G248" s="935" t="s">
        <v>432</v>
      </c>
      <c r="H248" s="932">
        <v>7</v>
      </c>
      <c r="I248" s="933">
        <v>1.4157999999999999</v>
      </c>
    </row>
    <row r="249" spans="1:9" x14ac:dyDescent="0.25">
      <c r="A249" s="932" t="str">
        <f>Inek2019A1a2a[[#This Row],[PEPP]]&amp;"#"&amp;Inek2019A1a2a[[#This Row],[Klasse]]</f>
        <v>PA15A#8</v>
      </c>
      <c r="B249" s="932">
        <f>Inek2019A1a2a[[#This Row],[Klasse2]]</f>
        <v>8</v>
      </c>
      <c r="C249" s="933">
        <f>Inek2019A1a2a[[#This Row],[BewJeTag2]]</f>
        <v>1.395</v>
      </c>
      <c r="D249" s="932" t="s">
        <v>394</v>
      </c>
      <c r="E249" s="932" t="s">
        <v>404</v>
      </c>
      <c r="F249" s="932" t="s">
        <v>431</v>
      </c>
      <c r="G249" s="935" t="s">
        <v>432</v>
      </c>
      <c r="H249" s="932">
        <v>8</v>
      </c>
      <c r="I249" s="933">
        <v>1.395</v>
      </c>
    </row>
    <row r="250" spans="1:9" x14ac:dyDescent="0.25">
      <c r="A250" s="932" t="str">
        <f>Inek2019A1a2a[[#This Row],[PEPP]]&amp;"#"&amp;Inek2019A1a2a[[#This Row],[Klasse]]</f>
        <v>PA15A#9</v>
      </c>
      <c r="B250" s="932">
        <f>Inek2019A1a2a[[#This Row],[Klasse2]]</f>
        <v>9</v>
      </c>
      <c r="C250" s="933">
        <f>Inek2019A1a2a[[#This Row],[BewJeTag2]]</f>
        <v>1.3741000000000001</v>
      </c>
      <c r="D250" s="932" t="s">
        <v>394</v>
      </c>
      <c r="E250" s="932" t="s">
        <v>404</v>
      </c>
      <c r="F250" s="932" t="s">
        <v>431</v>
      </c>
      <c r="G250" s="935" t="s">
        <v>432</v>
      </c>
      <c r="H250" s="932">
        <v>9</v>
      </c>
      <c r="I250" s="933">
        <v>1.3741000000000001</v>
      </c>
    </row>
    <row r="251" spans="1:9" x14ac:dyDescent="0.25">
      <c r="A251" s="932" t="str">
        <f>Inek2019A1a2a[[#This Row],[PEPP]]&amp;"#"&amp;Inek2019A1a2a[[#This Row],[Klasse]]</f>
        <v>PA15A#10</v>
      </c>
      <c r="B251" s="932">
        <f>Inek2019A1a2a[[#This Row],[Klasse2]]</f>
        <v>10</v>
      </c>
      <c r="C251" s="933">
        <f>Inek2019A1a2a[[#This Row],[BewJeTag2]]</f>
        <v>1.3532</v>
      </c>
      <c r="D251" s="932" t="s">
        <v>394</v>
      </c>
      <c r="E251" s="932" t="s">
        <v>404</v>
      </c>
      <c r="F251" s="932" t="s">
        <v>431</v>
      </c>
      <c r="G251" s="935" t="s">
        <v>432</v>
      </c>
      <c r="H251" s="932">
        <v>10</v>
      </c>
      <c r="I251" s="933">
        <v>1.3532</v>
      </c>
    </row>
    <row r="252" spans="1:9" x14ac:dyDescent="0.25">
      <c r="A252" s="932" t="str">
        <f>Inek2019A1a2a[[#This Row],[PEPP]]&amp;"#"&amp;Inek2019A1a2a[[#This Row],[Klasse]]</f>
        <v>PA15A#11</v>
      </c>
      <c r="B252" s="932">
        <f>Inek2019A1a2a[[#This Row],[Klasse2]]</f>
        <v>11</v>
      </c>
      <c r="C252" s="933">
        <f>Inek2019A1a2a[[#This Row],[BewJeTag2]]</f>
        <v>1.3323</v>
      </c>
      <c r="D252" s="932" t="s">
        <v>394</v>
      </c>
      <c r="E252" s="932" t="s">
        <v>404</v>
      </c>
      <c r="F252" s="932" t="s">
        <v>431</v>
      </c>
      <c r="G252" s="935" t="s">
        <v>432</v>
      </c>
      <c r="H252" s="932">
        <v>11</v>
      </c>
      <c r="I252" s="933">
        <v>1.3323</v>
      </c>
    </row>
    <row r="253" spans="1:9" x14ac:dyDescent="0.25">
      <c r="A253" s="932" t="str">
        <f>Inek2019A1a2a[[#This Row],[PEPP]]&amp;"#"&amp;Inek2019A1a2a[[#This Row],[Klasse]]</f>
        <v>PA15A#12</v>
      </c>
      <c r="B253" s="932">
        <f>Inek2019A1a2a[[#This Row],[Klasse2]]</f>
        <v>12</v>
      </c>
      <c r="C253" s="933">
        <f>Inek2019A1a2a[[#This Row],[BewJeTag2]]</f>
        <v>1.3113999999999999</v>
      </c>
      <c r="D253" s="932" t="s">
        <v>394</v>
      </c>
      <c r="E253" s="932" t="s">
        <v>404</v>
      </c>
      <c r="F253" s="932" t="s">
        <v>431</v>
      </c>
      <c r="G253" s="935" t="s">
        <v>432</v>
      </c>
      <c r="H253" s="932">
        <v>12</v>
      </c>
      <c r="I253" s="933">
        <v>1.3113999999999999</v>
      </c>
    </row>
    <row r="254" spans="1:9" x14ac:dyDescent="0.25">
      <c r="A254" s="932" t="str">
        <f>Inek2019A1a2a[[#This Row],[PEPP]]&amp;"#"&amp;Inek2019A1a2a[[#This Row],[Klasse]]</f>
        <v>PA15A#13</v>
      </c>
      <c r="B254" s="932">
        <f>Inek2019A1a2a[[#This Row],[Klasse2]]</f>
        <v>13</v>
      </c>
      <c r="C254" s="933">
        <f>Inek2019A1a2a[[#This Row],[BewJeTag2]]</f>
        <v>1.2905</v>
      </c>
      <c r="D254" s="932" t="s">
        <v>394</v>
      </c>
      <c r="E254" s="932" t="s">
        <v>404</v>
      </c>
      <c r="F254" s="932" t="s">
        <v>431</v>
      </c>
      <c r="G254" s="935" t="s">
        <v>432</v>
      </c>
      <c r="H254" s="932">
        <v>13</v>
      </c>
      <c r="I254" s="933">
        <v>1.2905</v>
      </c>
    </row>
    <row r="255" spans="1:9" x14ac:dyDescent="0.25">
      <c r="A255" s="932" t="str">
        <f>Inek2019A1a2a[[#This Row],[PEPP]]&amp;"#"&amp;Inek2019A1a2a[[#This Row],[Klasse]]</f>
        <v>PA15A#14</v>
      </c>
      <c r="B255" s="932">
        <f>Inek2019A1a2a[[#This Row],[Klasse2]]</f>
        <v>14</v>
      </c>
      <c r="C255" s="933">
        <f>Inek2019A1a2a[[#This Row],[BewJeTag2]]</f>
        <v>1.2696000000000001</v>
      </c>
      <c r="D255" s="932" t="s">
        <v>394</v>
      </c>
      <c r="E255" s="932" t="s">
        <v>404</v>
      </c>
      <c r="F255" s="932" t="s">
        <v>431</v>
      </c>
      <c r="G255" s="935" t="s">
        <v>432</v>
      </c>
      <c r="H255" s="932">
        <v>14</v>
      </c>
      <c r="I255" s="933">
        <v>1.2696000000000001</v>
      </c>
    </row>
    <row r="256" spans="1:9" x14ac:dyDescent="0.25">
      <c r="A256" s="932" t="str">
        <f>Inek2019A1a2a[[#This Row],[PEPP]]&amp;"#"&amp;Inek2019A1a2a[[#This Row],[Klasse]]</f>
        <v>PA15A#15</v>
      </c>
      <c r="B256" s="932">
        <f>Inek2019A1a2a[[#This Row],[Klasse2]]</f>
        <v>15</v>
      </c>
      <c r="C256" s="933">
        <f>Inek2019A1a2a[[#This Row],[BewJeTag2]]</f>
        <v>1.2486999999999999</v>
      </c>
      <c r="D256" s="932" t="s">
        <v>394</v>
      </c>
      <c r="E256" s="932" t="s">
        <v>404</v>
      </c>
      <c r="F256" s="932" t="s">
        <v>431</v>
      </c>
      <c r="G256" s="935" t="s">
        <v>432</v>
      </c>
      <c r="H256" s="932">
        <v>15</v>
      </c>
      <c r="I256" s="933">
        <v>1.2486999999999999</v>
      </c>
    </row>
    <row r="257" spans="1:9" x14ac:dyDescent="0.25">
      <c r="A257" s="932" t="str">
        <f>Inek2019A1a2a[[#This Row],[PEPP]]&amp;"#"&amp;Inek2019A1a2a[[#This Row],[Klasse]]</f>
        <v>PA15B#1</v>
      </c>
      <c r="B257" s="932">
        <f>Inek2019A1a2a[[#This Row],[Klasse2]]</f>
        <v>1</v>
      </c>
      <c r="C257" s="933">
        <f>Inek2019A1a2a[[#This Row],[BewJeTag2]]</f>
        <v>1.5442</v>
      </c>
      <c r="D257" s="932" t="s">
        <v>394</v>
      </c>
      <c r="E257" s="932" t="s">
        <v>404</v>
      </c>
      <c r="F257" s="932" t="s">
        <v>433</v>
      </c>
      <c r="G257" s="932" t="s">
        <v>434</v>
      </c>
      <c r="H257" s="932">
        <v>1</v>
      </c>
      <c r="I257" s="933">
        <v>1.5442</v>
      </c>
    </row>
    <row r="258" spans="1:9" x14ac:dyDescent="0.25">
      <c r="A258" s="932" t="str">
        <f>Inek2019A1a2a[[#This Row],[PEPP]]&amp;"#"&amp;Inek2019A1a2a[[#This Row],[Klasse]]</f>
        <v>PA15B#2</v>
      </c>
      <c r="B258" s="932">
        <f>Inek2019A1a2a[[#This Row],[Klasse2]]</f>
        <v>2</v>
      </c>
      <c r="C258" s="933">
        <f>Inek2019A1a2a[[#This Row],[BewJeTag2]]</f>
        <v>1.5094000000000001</v>
      </c>
      <c r="D258" s="932" t="s">
        <v>394</v>
      </c>
      <c r="E258" s="932" t="s">
        <v>404</v>
      </c>
      <c r="F258" s="932" t="s">
        <v>433</v>
      </c>
      <c r="G258" s="932" t="s">
        <v>434</v>
      </c>
      <c r="H258" s="932">
        <v>2</v>
      </c>
      <c r="I258" s="933">
        <v>1.5094000000000001</v>
      </c>
    </row>
    <row r="259" spans="1:9" x14ac:dyDescent="0.25">
      <c r="A259" s="932" t="str">
        <f>Inek2019A1a2a[[#This Row],[PEPP]]&amp;"#"&amp;Inek2019A1a2a[[#This Row],[Klasse]]</f>
        <v>PA15B#3</v>
      </c>
      <c r="B259" s="932">
        <f>Inek2019A1a2a[[#This Row],[Klasse2]]</f>
        <v>3</v>
      </c>
      <c r="C259" s="933">
        <f>Inek2019A1a2a[[#This Row],[BewJeTag2]]</f>
        <v>1.4846999999999999</v>
      </c>
      <c r="D259" s="932" t="s">
        <v>394</v>
      </c>
      <c r="E259" s="932" t="s">
        <v>404</v>
      </c>
      <c r="F259" s="932" t="s">
        <v>433</v>
      </c>
      <c r="G259" s="932" t="s">
        <v>434</v>
      </c>
      <c r="H259" s="932">
        <v>3</v>
      </c>
      <c r="I259" s="933">
        <v>1.4846999999999999</v>
      </c>
    </row>
    <row r="260" spans="1:9" x14ac:dyDescent="0.25">
      <c r="A260" s="932" t="str">
        <f>Inek2019A1a2a[[#This Row],[PEPP]]&amp;"#"&amp;Inek2019A1a2a[[#This Row],[Klasse]]</f>
        <v>PA15B#4</v>
      </c>
      <c r="B260" s="932">
        <f>Inek2019A1a2a[[#This Row],[Klasse2]]</f>
        <v>4</v>
      </c>
      <c r="C260" s="933">
        <f>Inek2019A1a2a[[#This Row],[BewJeTag2]]</f>
        <v>1.4599</v>
      </c>
      <c r="D260" s="932" t="s">
        <v>394</v>
      </c>
      <c r="E260" s="932" t="s">
        <v>404</v>
      </c>
      <c r="F260" s="932" t="s">
        <v>433</v>
      </c>
      <c r="G260" s="932" t="s">
        <v>434</v>
      </c>
      <c r="H260" s="932">
        <v>4</v>
      </c>
      <c r="I260" s="933">
        <v>1.4599</v>
      </c>
    </row>
    <row r="261" spans="1:9" x14ac:dyDescent="0.25">
      <c r="A261" s="932" t="str">
        <f>Inek2019A1a2a[[#This Row],[PEPP]]&amp;"#"&amp;Inek2019A1a2a[[#This Row],[Klasse]]</f>
        <v>PA15B#5</v>
      </c>
      <c r="B261" s="932">
        <f>Inek2019A1a2a[[#This Row],[Klasse2]]</f>
        <v>5</v>
      </c>
      <c r="C261" s="933">
        <f>Inek2019A1a2a[[#This Row],[BewJeTag2]]</f>
        <v>1.4352</v>
      </c>
      <c r="D261" s="932" t="s">
        <v>394</v>
      </c>
      <c r="E261" s="932" t="s">
        <v>404</v>
      </c>
      <c r="F261" s="932" t="s">
        <v>433</v>
      </c>
      <c r="G261" s="932" t="s">
        <v>434</v>
      </c>
      <c r="H261" s="932">
        <v>5</v>
      </c>
      <c r="I261" s="933">
        <v>1.4352</v>
      </c>
    </row>
    <row r="262" spans="1:9" x14ac:dyDescent="0.25">
      <c r="A262" s="932" t="str">
        <f>Inek2019A1a2a[[#This Row],[PEPP]]&amp;"#"&amp;Inek2019A1a2a[[#This Row],[Klasse]]</f>
        <v>PA15B#6</v>
      </c>
      <c r="B262" s="932">
        <f>Inek2019A1a2a[[#This Row],[Klasse2]]</f>
        <v>6</v>
      </c>
      <c r="C262" s="933">
        <f>Inek2019A1a2a[[#This Row],[BewJeTag2]]</f>
        <v>1.4104000000000001</v>
      </c>
      <c r="D262" s="932" t="s">
        <v>394</v>
      </c>
      <c r="E262" s="932" t="s">
        <v>404</v>
      </c>
      <c r="F262" s="932" t="s">
        <v>433</v>
      </c>
      <c r="G262" s="932" t="s">
        <v>434</v>
      </c>
      <c r="H262" s="932">
        <v>6</v>
      </c>
      <c r="I262" s="933">
        <v>1.4104000000000001</v>
      </c>
    </row>
    <row r="263" spans="1:9" x14ac:dyDescent="0.25">
      <c r="A263" s="932" t="str">
        <f>Inek2019A1a2a[[#This Row],[PEPP]]&amp;"#"&amp;Inek2019A1a2a[[#This Row],[Klasse]]</f>
        <v>PA15B#7</v>
      </c>
      <c r="B263" s="932">
        <f>Inek2019A1a2a[[#This Row],[Klasse2]]</f>
        <v>7</v>
      </c>
      <c r="C263" s="933">
        <f>Inek2019A1a2a[[#This Row],[BewJeTag2]]</f>
        <v>1.3856999999999999</v>
      </c>
      <c r="D263" s="932" t="s">
        <v>394</v>
      </c>
      <c r="E263" s="932" t="s">
        <v>404</v>
      </c>
      <c r="F263" s="932" t="s">
        <v>433</v>
      </c>
      <c r="G263" s="932" t="s">
        <v>434</v>
      </c>
      <c r="H263" s="932">
        <v>7</v>
      </c>
      <c r="I263" s="933">
        <v>1.3856999999999999</v>
      </c>
    </row>
    <row r="264" spans="1:9" x14ac:dyDescent="0.25">
      <c r="A264" s="932" t="str">
        <f>Inek2019A1a2a[[#This Row],[PEPP]]&amp;"#"&amp;Inek2019A1a2a[[#This Row],[Klasse]]</f>
        <v>PA15B#8</v>
      </c>
      <c r="B264" s="932">
        <f>Inek2019A1a2a[[#This Row],[Klasse2]]</f>
        <v>8</v>
      </c>
      <c r="C264" s="933">
        <f>Inek2019A1a2a[[#This Row],[BewJeTag2]]</f>
        <v>1.3609</v>
      </c>
      <c r="D264" s="932" t="s">
        <v>394</v>
      </c>
      <c r="E264" s="932" t="s">
        <v>404</v>
      </c>
      <c r="F264" s="932" t="s">
        <v>433</v>
      </c>
      <c r="G264" s="932" t="s">
        <v>434</v>
      </c>
      <c r="H264" s="932">
        <v>8</v>
      </c>
      <c r="I264" s="933">
        <v>1.3609</v>
      </c>
    </row>
    <row r="265" spans="1:9" x14ac:dyDescent="0.25">
      <c r="A265" s="932" t="str">
        <f>Inek2019A1a2a[[#This Row],[PEPP]]&amp;"#"&amp;Inek2019A1a2a[[#This Row],[Klasse]]</f>
        <v>PA15B#9</v>
      </c>
      <c r="B265" s="932">
        <f>Inek2019A1a2a[[#This Row],[Klasse2]]</f>
        <v>9</v>
      </c>
      <c r="C265" s="933">
        <f>Inek2019A1a2a[[#This Row],[BewJeTag2]]</f>
        <v>1.3362000000000001</v>
      </c>
      <c r="D265" s="932" t="s">
        <v>394</v>
      </c>
      <c r="E265" s="932" t="s">
        <v>404</v>
      </c>
      <c r="F265" s="932" t="s">
        <v>433</v>
      </c>
      <c r="G265" s="932" t="s">
        <v>434</v>
      </c>
      <c r="H265" s="932">
        <v>9</v>
      </c>
      <c r="I265" s="933">
        <v>1.3362000000000001</v>
      </c>
    </row>
    <row r="266" spans="1:9" x14ac:dyDescent="0.25">
      <c r="A266" s="932" t="str">
        <f>Inek2019A1a2a[[#This Row],[PEPP]]&amp;"#"&amp;Inek2019A1a2a[[#This Row],[Klasse]]</f>
        <v>PA15B#10</v>
      </c>
      <c r="B266" s="932">
        <f>Inek2019A1a2a[[#This Row],[Klasse2]]</f>
        <v>10</v>
      </c>
      <c r="C266" s="933">
        <f>Inek2019A1a2a[[#This Row],[BewJeTag2]]</f>
        <v>1.3113999999999999</v>
      </c>
      <c r="D266" s="932" t="s">
        <v>394</v>
      </c>
      <c r="E266" s="932" t="s">
        <v>404</v>
      </c>
      <c r="F266" s="932" t="s">
        <v>433</v>
      </c>
      <c r="G266" s="932" t="s">
        <v>434</v>
      </c>
      <c r="H266" s="932">
        <v>10</v>
      </c>
      <c r="I266" s="933">
        <v>1.3113999999999999</v>
      </c>
    </row>
    <row r="267" spans="1:9" x14ac:dyDescent="0.25">
      <c r="A267" s="932" t="str">
        <f>Inek2019A1a2a[[#This Row],[PEPP]]&amp;"#"&amp;Inek2019A1a2a[[#This Row],[Klasse]]</f>
        <v>PA15B#11</v>
      </c>
      <c r="B267" s="932">
        <f>Inek2019A1a2a[[#This Row],[Klasse2]]</f>
        <v>11</v>
      </c>
      <c r="C267" s="933">
        <f>Inek2019A1a2a[[#This Row],[BewJeTag2]]</f>
        <v>1.2867</v>
      </c>
      <c r="D267" s="932" t="s">
        <v>394</v>
      </c>
      <c r="E267" s="932" t="s">
        <v>404</v>
      </c>
      <c r="F267" s="932" t="s">
        <v>433</v>
      </c>
      <c r="G267" s="932" t="s">
        <v>434</v>
      </c>
      <c r="H267" s="932">
        <v>11</v>
      </c>
      <c r="I267" s="933">
        <v>1.2867</v>
      </c>
    </row>
    <row r="268" spans="1:9" x14ac:dyDescent="0.25">
      <c r="A268" s="932" t="str">
        <f>Inek2019A1a2a[[#This Row],[PEPP]]&amp;"#"&amp;Inek2019A1a2a[[#This Row],[Klasse]]</f>
        <v>PA15B#12</v>
      </c>
      <c r="B268" s="932">
        <f>Inek2019A1a2a[[#This Row],[Klasse2]]</f>
        <v>12</v>
      </c>
      <c r="C268" s="933">
        <f>Inek2019A1a2a[[#This Row],[BewJeTag2]]</f>
        <v>1.2619</v>
      </c>
      <c r="D268" s="932" t="s">
        <v>394</v>
      </c>
      <c r="E268" s="932" t="s">
        <v>404</v>
      </c>
      <c r="F268" s="932" t="s">
        <v>433</v>
      </c>
      <c r="G268" s="932" t="s">
        <v>434</v>
      </c>
      <c r="H268" s="932">
        <v>12</v>
      </c>
      <c r="I268" s="933">
        <v>1.2619</v>
      </c>
    </row>
    <row r="269" spans="1:9" x14ac:dyDescent="0.25">
      <c r="A269" s="932" t="str">
        <f>Inek2019A1a2a[[#This Row],[PEPP]]&amp;"#"&amp;Inek2019A1a2a[[#This Row],[Klasse]]</f>
        <v>PA15B#13</v>
      </c>
      <c r="B269" s="932">
        <f>Inek2019A1a2a[[#This Row],[Klasse2]]</f>
        <v>13</v>
      </c>
      <c r="C269" s="933">
        <f>Inek2019A1a2a[[#This Row],[BewJeTag2]]</f>
        <v>1.2372000000000001</v>
      </c>
      <c r="D269" s="932" t="s">
        <v>394</v>
      </c>
      <c r="E269" s="932" t="s">
        <v>404</v>
      </c>
      <c r="F269" s="932" t="s">
        <v>433</v>
      </c>
      <c r="G269" s="932" t="s">
        <v>434</v>
      </c>
      <c r="H269" s="932">
        <v>13</v>
      </c>
      <c r="I269" s="933">
        <v>1.2372000000000001</v>
      </c>
    </row>
    <row r="270" spans="1:9" x14ac:dyDescent="0.25">
      <c r="A270" s="932" t="str">
        <f>Inek2019A1a2a[[#This Row],[PEPP]]&amp;"#"&amp;Inek2019A1a2a[[#This Row],[Klasse]]</f>
        <v>PA15B#14</v>
      </c>
      <c r="B270" s="932">
        <f>Inek2019A1a2a[[#This Row],[Klasse2]]</f>
        <v>14</v>
      </c>
      <c r="C270" s="933">
        <f>Inek2019A1a2a[[#This Row],[BewJeTag2]]</f>
        <v>1.2123999999999999</v>
      </c>
      <c r="D270" s="932" t="s">
        <v>394</v>
      </c>
      <c r="E270" s="932" t="s">
        <v>404</v>
      </c>
      <c r="F270" s="932" t="s">
        <v>433</v>
      </c>
      <c r="G270" s="932" t="s">
        <v>434</v>
      </c>
      <c r="H270" s="932">
        <v>14</v>
      </c>
      <c r="I270" s="933">
        <v>1.2123999999999999</v>
      </c>
    </row>
    <row r="271" spans="1:9" x14ac:dyDescent="0.25">
      <c r="A271" s="932" t="str">
        <f>Inek2019A1a2a[[#This Row],[PEPP]]&amp;"#"&amp;Inek2019A1a2a[[#This Row],[Klasse]]</f>
        <v>PA15B#15</v>
      </c>
      <c r="B271" s="932">
        <f>Inek2019A1a2a[[#This Row],[Klasse2]]</f>
        <v>15</v>
      </c>
      <c r="C271" s="933">
        <f>Inek2019A1a2a[[#This Row],[BewJeTag2]]</f>
        <v>1.1877</v>
      </c>
      <c r="D271" s="932" t="s">
        <v>394</v>
      </c>
      <c r="E271" s="932" t="s">
        <v>404</v>
      </c>
      <c r="F271" s="932" t="s">
        <v>433</v>
      </c>
      <c r="G271" s="932" t="s">
        <v>434</v>
      </c>
      <c r="H271" s="932">
        <v>15</v>
      </c>
      <c r="I271" s="933">
        <v>1.1877</v>
      </c>
    </row>
    <row r="272" spans="1:9" x14ac:dyDescent="0.25">
      <c r="A272" s="932" t="str">
        <f>Inek2019A1a2a[[#This Row],[PEPP]]&amp;"#"&amp;Inek2019A1a2a[[#This Row],[Klasse]]</f>
        <v>PA15B#16</v>
      </c>
      <c r="B272" s="932">
        <f>Inek2019A1a2a[[#This Row],[Klasse2]]</f>
        <v>16</v>
      </c>
      <c r="C272" s="933">
        <f>Inek2019A1a2a[[#This Row],[BewJeTag2]]</f>
        <v>1.1629</v>
      </c>
      <c r="D272" s="932" t="s">
        <v>394</v>
      </c>
      <c r="E272" s="932" t="s">
        <v>404</v>
      </c>
      <c r="F272" s="932" t="s">
        <v>433</v>
      </c>
      <c r="G272" s="932" t="s">
        <v>434</v>
      </c>
      <c r="H272" s="932">
        <v>16</v>
      </c>
      <c r="I272" s="933">
        <v>1.1629</v>
      </c>
    </row>
    <row r="273" spans="1:9" x14ac:dyDescent="0.25">
      <c r="A273" s="932" t="str">
        <f>Inek2019A1a2a[[#This Row],[PEPP]]&amp;"#"&amp;Inek2019A1a2a[[#This Row],[Klasse]]</f>
        <v>PA15C#1</v>
      </c>
      <c r="B273" s="932">
        <f>Inek2019A1a2a[[#This Row],[Klasse2]]</f>
        <v>1</v>
      </c>
      <c r="C273" s="933">
        <f>Inek2019A1a2a[[#This Row],[BewJeTag2]]</f>
        <v>1.4775</v>
      </c>
      <c r="D273" s="932" t="s">
        <v>394</v>
      </c>
      <c r="E273" s="932" t="s">
        <v>404</v>
      </c>
      <c r="F273" s="932" t="s">
        <v>435</v>
      </c>
      <c r="G273" s="935" t="s">
        <v>436</v>
      </c>
      <c r="H273" s="932">
        <v>1</v>
      </c>
      <c r="I273" s="933">
        <v>1.4775</v>
      </c>
    </row>
    <row r="274" spans="1:9" x14ac:dyDescent="0.25">
      <c r="A274" s="932" t="str">
        <f>Inek2019A1a2a[[#This Row],[PEPP]]&amp;"#"&amp;Inek2019A1a2a[[#This Row],[Klasse]]</f>
        <v>PA15C#2</v>
      </c>
      <c r="B274" s="932">
        <f>Inek2019A1a2a[[#This Row],[Klasse2]]</f>
        <v>2</v>
      </c>
      <c r="C274" s="933">
        <f>Inek2019A1a2a[[#This Row],[BewJeTag2]]</f>
        <v>1.4477</v>
      </c>
      <c r="D274" s="932" t="s">
        <v>394</v>
      </c>
      <c r="E274" s="932" t="s">
        <v>404</v>
      </c>
      <c r="F274" s="932" t="s">
        <v>435</v>
      </c>
      <c r="G274" s="935" t="s">
        <v>436</v>
      </c>
      <c r="H274" s="932">
        <v>2</v>
      </c>
      <c r="I274" s="933">
        <v>1.4477</v>
      </c>
    </row>
    <row r="275" spans="1:9" x14ac:dyDescent="0.25">
      <c r="A275" s="932" t="str">
        <f>Inek2019A1a2a[[#This Row],[PEPP]]&amp;"#"&amp;Inek2019A1a2a[[#This Row],[Klasse]]</f>
        <v>PA15C#3</v>
      </c>
      <c r="B275" s="932">
        <f>Inek2019A1a2a[[#This Row],[Klasse2]]</f>
        <v>3</v>
      </c>
      <c r="C275" s="933">
        <f>Inek2019A1a2a[[#This Row],[BewJeTag2]]</f>
        <v>1.4238999999999999</v>
      </c>
      <c r="D275" s="932" t="s">
        <v>394</v>
      </c>
      <c r="E275" s="932" t="s">
        <v>404</v>
      </c>
      <c r="F275" s="932" t="s">
        <v>435</v>
      </c>
      <c r="G275" s="935" t="s">
        <v>436</v>
      </c>
      <c r="H275" s="932">
        <v>3</v>
      </c>
      <c r="I275" s="933">
        <v>1.4238999999999999</v>
      </c>
    </row>
    <row r="276" spans="1:9" x14ac:dyDescent="0.25">
      <c r="A276" s="932" t="str">
        <f>Inek2019A1a2a[[#This Row],[PEPP]]&amp;"#"&amp;Inek2019A1a2a[[#This Row],[Klasse]]</f>
        <v>PA15C#4</v>
      </c>
      <c r="B276" s="932">
        <f>Inek2019A1a2a[[#This Row],[Klasse2]]</f>
        <v>4</v>
      </c>
      <c r="C276" s="933">
        <f>Inek2019A1a2a[[#This Row],[BewJeTag2]]</f>
        <v>1.4000999999999999</v>
      </c>
      <c r="D276" s="932" t="s">
        <v>394</v>
      </c>
      <c r="E276" s="932" t="s">
        <v>404</v>
      </c>
      <c r="F276" s="932" t="s">
        <v>435</v>
      </c>
      <c r="G276" s="935" t="s">
        <v>436</v>
      </c>
      <c r="H276" s="932">
        <v>4</v>
      </c>
      <c r="I276" s="933">
        <v>1.4000999999999999</v>
      </c>
    </row>
    <row r="277" spans="1:9" x14ac:dyDescent="0.25">
      <c r="A277" s="932" t="str">
        <f>Inek2019A1a2a[[#This Row],[PEPP]]&amp;"#"&amp;Inek2019A1a2a[[#This Row],[Klasse]]</f>
        <v>PA15C#5</v>
      </c>
      <c r="B277" s="932">
        <f>Inek2019A1a2a[[#This Row],[Klasse2]]</f>
        <v>5</v>
      </c>
      <c r="C277" s="933">
        <f>Inek2019A1a2a[[#This Row],[BewJeTag2]]</f>
        <v>1.3763000000000001</v>
      </c>
      <c r="D277" s="932" t="s">
        <v>394</v>
      </c>
      <c r="E277" s="932" t="s">
        <v>404</v>
      </c>
      <c r="F277" s="932" t="s">
        <v>435</v>
      </c>
      <c r="G277" s="935" t="s">
        <v>436</v>
      </c>
      <c r="H277" s="932">
        <v>5</v>
      </c>
      <c r="I277" s="933">
        <v>1.3763000000000001</v>
      </c>
    </row>
    <row r="278" spans="1:9" x14ac:dyDescent="0.25">
      <c r="A278" s="932" t="str">
        <f>Inek2019A1a2a[[#This Row],[PEPP]]&amp;"#"&amp;Inek2019A1a2a[[#This Row],[Klasse]]</f>
        <v>PA15C#6</v>
      </c>
      <c r="B278" s="932">
        <f>Inek2019A1a2a[[#This Row],[Klasse2]]</f>
        <v>6</v>
      </c>
      <c r="C278" s="933">
        <f>Inek2019A1a2a[[#This Row],[BewJeTag2]]</f>
        <v>1.3525</v>
      </c>
      <c r="D278" s="932" t="s">
        <v>394</v>
      </c>
      <c r="E278" s="932" t="s">
        <v>404</v>
      </c>
      <c r="F278" s="932" t="s">
        <v>435</v>
      </c>
      <c r="G278" s="935" t="s">
        <v>436</v>
      </c>
      <c r="H278" s="932">
        <v>6</v>
      </c>
      <c r="I278" s="933">
        <v>1.3525</v>
      </c>
    </row>
    <row r="279" spans="1:9" x14ac:dyDescent="0.25">
      <c r="A279" s="932" t="str">
        <f>Inek2019A1a2a[[#This Row],[PEPP]]&amp;"#"&amp;Inek2019A1a2a[[#This Row],[Klasse]]</f>
        <v>PA15C#7</v>
      </c>
      <c r="B279" s="932">
        <f>Inek2019A1a2a[[#This Row],[Klasse2]]</f>
        <v>7</v>
      </c>
      <c r="C279" s="933">
        <f>Inek2019A1a2a[[#This Row],[BewJeTag2]]</f>
        <v>1.3286</v>
      </c>
      <c r="D279" s="932" t="s">
        <v>394</v>
      </c>
      <c r="E279" s="932" t="s">
        <v>404</v>
      </c>
      <c r="F279" s="932" t="s">
        <v>435</v>
      </c>
      <c r="G279" s="935" t="s">
        <v>436</v>
      </c>
      <c r="H279" s="932">
        <v>7</v>
      </c>
      <c r="I279" s="933">
        <v>1.3286</v>
      </c>
    </row>
    <row r="280" spans="1:9" x14ac:dyDescent="0.25">
      <c r="A280" s="932" t="str">
        <f>Inek2019A1a2a[[#This Row],[PEPP]]&amp;"#"&amp;Inek2019A1a2a[[#This Row],[Klasse]]</f>
        <v>PA15C#8</v>
      </c>
      <c r="B280" s="932">
        <f>Inek2019A1a2a[[#This Row],[Klasse2]]</f>
        <v>8</v>
      </c>
      <c r="C280" s="933">
        <f>Inek2019A1a2a[[#This Row],[BewJeTag2]]</f>
        <v>1.3048</v>
      </c>
      <c r="D280" s="932" t="s">
        <v>394</v>
      </c>
      <c r="E280" s="932" t="s">
        <v>404</v>
      </c>
      <c r="F280" s="932" t="s">
        <v>435</v>
      </c>
      <c r="G280" s="935" t="s">
        <v>436</v>
      </c>
      <c r="H280" s="932">
        <v>8</v>
      </c>
      <c r="I280" s="933">
        <v>1.3048</v>
      </c>
    </row>
    <row r="281" spans="1:9" x14ac:dyDescent="0.25">
      <c r="A281" s="932" t="str">
        <f>Inek2019A1a2a[[#This Row],[PEPP]]&amp;"#"&amp;Inek2019A1a2a[[#This Row],[Klasse]]</f>
        <v>PA15C#9</v>
      </c>
      <c r="B281" s="932">
        <f>Inek2019A1a2a[[#This Row],[Klasse2]]</f>
        <v>9</v>
      </c>
      <c r="C281" s="933">
        <f>Inek2019A1a2a[[#This Row],[BewJeTag2]]</f>
        <v>1.2809999999999999</v>
      </c>
      <c r="D281" s="932" t="s">
        <v>394</v>
      </c>
      <c r="E281" s="932" t="s">
        <v>404</v>
      </c>
      <c r="F281" s="932" t="s">
        <v>435</v>
      </c>
      <c r="G281" s="935" t="s">
        <v>436</v>
      </c>
      <c r="H281" s="932">
        <v>9</v>
      </c>
      <c r="I281" s="933">
        <v>1.2809999999999999</v>
      </c>
    </row>
    <row r="282" spans="1:9" x14ac:dyDescent="0.25">
      <c r="A282" s="932" t="str">
        <f>Inek2019A1a2a[[#This Row],[PEPP]]&amp;"#"&amp;Inek2019A1a2a[[#This Row],[Klasse]]</f>
        <v>PA15C#10</v>
      </c>
      <c r="B282" s="932">
        <f>Inek2019A1a2a[[#This Row],[Klasse2]]</f>
        <v>10</v>
      </c>
      <c r="C282" s="933">
        <f>Inek2019A1a2a[[#This Row],[BewJeTag2]]</f>
        <v>1.2572000000000001</v>
      </c>
      <c r="D282" s="932" t="s">
        <v>394</v>
      </c>
      <c r="E282" s="932" t="s">
        <v>404</v>
      </c>
      <c r="F282" s="932" t="s">
        <v>435</v>
      </c>
      <c r="G282" s="935" t="s">
        <v>436</v>
      </c>
      <c r="H282" s="932">
        <v>10</v>
      </c>
      <c r="I282" s="933">
        <v>1.2572000000000001</v>
      </c>
    </row>
    <row r="283" spans="1:9" x14ac:dyDescent="0.25">
      <c r="A283" s="932" t="str">
        <f>Inek2019A1a2a[[#This Row],[PEPP]]&amp;"#"&amp;Inek2019A1a2a[[#This Row],[Klasse]]</f>
        <v>PA15C#11</v>
      </c>
      <c r="B283" s="932">
        <f>Inek2019A1a2a[[#This Row],[Klasse2]]</f>
        <v>11</v>
      </c>
      <c r="C283" s="933">
        <f>Inek2019A1a2a[[#This Row],[BewJeTag2]]</f>
        <v>1.2334000000000001</v>
      </c>
      <c r="D283" s="932" t="s">
        <v>394</v>
      </c>
      <c r="E283" s="932" t="s">
        <v>404</v>
      </c>
      <c r="F283" s="932" t="s">
        <v>435</v>
      </c>
      <c r="G283" s="935" t="s">
        <v>436</v>
      </c>
      <c r="H283" s="932">
        <v>11</v>
      </c>
      <c r="I283" s="933">
        <v>1.2334000000000001</v>
      </c>
    </row>
    <row r="284" spans="1:9" x14ac:dyDescent="0.25">
      <c r="A284" s="932" t="str">
        <f>Inek2019A1a2a[[#This Row],[PEPP]]&amp;"#"&amp;Inek2019A1a2a[[#This Row],[Klasse]]</f>
        <v>PA15C#12</v>
      </c>
      <c r="B284" s="932">
        <f>Inek2019A1a2a[[#This Row],[Klasse2]]</f>
        <v>12</v>
      </c>
      <c r="C284" s="933">
        <f>Inek2019A1a2a[[#This Row],[BewJeTag2]]</f>
        <v>1.2096</v>
      </c>
      <c r="D284" s="932" t="s">
        <v>394</v>
      </c>
      <c r="E284" s="932" t="s">
        <v>404</v>
      </c>
      <c r="F284" s="932" t="s">
        <v>435</v>
      </c>
      <c r="G284" s="935" t="s">
        <v>436</v>
      </c>
      <c r="H284" s="932">
        <v>12</v>
      </c>
      <c r="I284" s="933">
        <v>1.2096</v>
      </c>
    </row>
    <row r="285" spans="1:9" x14ac:dyDescent="0.25">
      <c r="A285" s="932" t="str">
        <f>Inek2019A1a2a[[#This Row],[PEPP]]&amp;"#"&amp;Inek2019A1a2a[[#This Row],[Klasse]]</f>
        <v>PA15C#13</v>
      </c>
      <c r="B285" s="932">
        <f>Inek2019A1a2a[[#This Row],[Klasse2]]</f>
        <v>13</v>
      </c>
      <c r="C285" s="933">
        <f>Inek2019A1a2a[[#This Row],[BewJeTag2]]</f>
        <v>1.1858</v>
      </c>
      <c r="D285" s="932" t="s">
        <v>394</v>
      </c>
      <c r="E285" s="932" t="s">
        <v>404</v>
      </c>
      <c r="F285" s="932" t="s">
        <v>435</v>
      </c>
      <c r="G285" s="935" t="s">
        <v>436</v>
      </c>
      <c r="H285" s="932">
        <v>13</v>
      </c>
      <c r="I285" s="933">
        <v>1.1858</v>
      </c>
    </row>
    <row r="286" spans="1:9" x14ac:dyDescent="0.25">
      <c r="A286" s="932" t="str">
        <f>Inek2019A1a2a[[#This Row],[PEPP]]&amp;"#"&amp;Inek2019A1a2a[[#This Row],[Klasse]]</f>
        <v>PA15C#14</v>
      </c>
      <c r="B286" s="932">
        <f>Inek2019A1a2a[[#This Row],[Klasse2]]</f>
        <v>14</v>
      </c>
      <c r="C286" s="933">
        <f>Inek2019A1a2a[[#This Row],[BewJeTag2]]</f>
        <v>1.1618999999999999</v>
      </c>
      <c r="D286" s="932" t="s">
        <v>394</v>
      </c>
      <c r="E286" s="932" t="s">
        <v>404</v>
      </c>
      <c r="F286" s="932" t="s">
        <v>435</v>
      </c>
      <c r="G286" s="935" t="s">
        <v>436</v>
      </c>
      <c r="H286" s="932">
        <v>14</v>
      </c>
      <c r="I286" s="933">
        <v>1.1618999999999999</v>
      </c>
    </row>
    <row r="287" spans="1:9" x14ac:dyDescent="0.25">
      <c r="A287" s="932" t="str">
        <f>Inek2019A1a2a[[#This Row],[PEPP]]&amp;"#"&amp;Inek2019A1a2a[[#This Row],[Klasse]]</f>
        <v>PA15C#15</v>
      </c>
      <c r="B287" s="932">
        <f>Inek2019A1a2a[[#This Row],[Klasse2]]</f>
        <v>15</v>
      </c>
      <c r="C287" s="933">
        <f>Inek2019A1a2a[[#This Row],[BewJeTag2]]</f>
        <v>1.1380999999999999</v>
      </c>
      <c r="D287" s="932" t="s">
        <v>394</v>
      </c>
      <c r="E287" s="932" t="s">
        <v>404</v>
      </c>
      <c r="F287" s="932" t="s">
        <v>435</v>
      </c>
      <c r="G287" s="935" t="s">
        <v>436</v>
      </c>
      <c r="H287" s="932">
        <v>15</v>
      </c>
      <c r="I287" s="933">
        <v>1.1380999999999999</v>
      </c>
    </row>
    <row r="288" spans="1:9" x14ac:dyDescent="0.25">
      <c r="A288" s="932" t="str">
        <f>Inek2019A1a2a[[#This Row],[PEPP]]&amp;"#"&amp;Inek2019A1a2a[[#This Row],[Klasse]]</f>
        <v>PA15C#16</v>
      </c>
      <c r="B288" s="932">
        <f>Inek2019A1a2a[[#This Row],[Klasse2]]</f>
        <v>16</v>
      </c>
      <c r="C288" s="933">
        <f>Inek2019A1a2a[[#This Row],[BewJeTag2]]</f>
        <v>1.1143000000000001</v>
      </c>
      <c r="D288" s="932" t="s">
        <v>394</v>
      </c>
      <c r="E288" s="932" t="s">
        <v>404</v>
      </c>
      <c r="F288" s="932" t="s">
        <v>435</v>
      </c>
      <c r="G288" s="935" t="s">
        <v>436</v>
      </c>
      <c r="H288" s="932">
        <v>16</v>
      </c>
      <c r="I288" s="933">
        <v>1.1143000000000001</v>
      </c>
    </row>
    <row r="289" spans="1:9" x14ac:dyDescent="0.25">
      <c r="A289" s="932" t="str">
        <f>Inek2019A1a2a[[#This Row],[PEPP]]&amp;"#"&amp;Inek2019A1a2a[[#This Row],[Klasse]]</f>
        <v>PA15C#17</v>
      </c>
      <c r="B289" s="932">
        <f>Inek2019A1a2a[[#This Row],[Klasse2]]</f>
        <v>17</v>
      </c>
      <c r="C289" s="933">
        <f>Inek2019A1a2a[[#This Row],[BewJeTag2]]</f>
        <v>1.0905</v>
      </c>
      <c r="D289" s="932" t="s">
        <v>394</v>
      </c>
      <c r="E289" s="932" t="s">
        <v>404</v>
      </c>
      <c r="F289" s="932" t="s">
        <v>435</v>
      </c>
      <c r="G289" s="935" t="s">
        <v>436</v>
      </c>
      <c r="H289" s="932">
        <v>17</v>
      </c>
      <c r="I289" s="933">
        <v>1.0905</v>
      </c>
    </row>
    <row r="290" spans="1:9" x14ac:dyDescent="0.25">
      <c r="A290" s="932" t="str">
        <f>Inek2019A1a2a[[#This Row],[PEPP]]&amp;"#"&amp;Inek2019A1a2a[[#This Row],[Klasse]]</f>
        <v>PA15C#18</v>
      </c>
      <c r="B290" s="932">
        <f>Inek2019A1a2a[[#This Row],[Klasse2]]</f>
        <v>18</v>
      </c>
      <c r="C290" s="933">
        <f>Inek2019A1a2a[[#This Row],[BewJeTag2]]</f>
        <v>1.0667</v>
      </c>
      <c r="D290" s="932" t="s">
        <v>394</v>
      </c>
      <c r="E290" s="932" t="s">
        <v>404</v>
      </c>
      <c r="F290" s="932" t="s">
        <v>435</v>
      </c>
      <c r="G290" s="935" t="s">
        <v>436</v>
      </c>
      <c r="H290" s="932">
        <v>18</v>
      </c>
      <c r="I290" s="933">
        <v>1.0667</v>
      </c>
    </row>
    <row r="291" spans="1:9" x14ac:dyDescent="0.25">
      <c r="A291" s="932" t="str">
        <f>Inek2019A1a2a[[#This Row],[PEPP]]&amp;"#"&amp;Inek2019A1a2a[[#This Row],[Klasse]]</f>
        <v>PK01A#1</v>
      </c>
      <c r="B291" s="932">
        <f>Inek2019A1a2a[[#This Row],[Klasse2]]</f>
        <v>1</v>
      </c>
      <c r="C291" s="933">
        <f>Inek2019A1a2a[[#This Row],[BewJeTag2]]</f>
        <v>2.3117999999999999</v>
      </c>
      <c r="D291" s="932" t="s">
        <v>394</v>
      </c>
      <c r="E291" s="932" t="s">
        <v>437</v>
      </c>
      <c r="F291" s="932" t="s">
        <v>438</v>
      </c>
      <c r="G291" s="932" t="s">
        <v>406</v>
      </c>
      <c r="H291" s="932">
        <v>1</v>
      </c>
      <c r="I291" s="933">
        <v>2.3117999999999999</v>
      </c>
    </row>
    <row r="292" spans="1:9" x14ac:dyDescent="0.25">
      <c r="A292" s="932" t="str">
        <f>Inek2019A1a2a[[#This Row],[PEPP]]&amp;"#"&amp;Inek2019A1a2a[[#This Row],[Klasse]]</f>
        <v>PK01A#2</v>
      </c>
      <c r="B292" s="932">
        <f>Inek2019A1a2a[[#This Row],[Klasse2]]</f>
        <v>2</v>
      </c>
      <c r="C292" s="933">
        <f>Inek2019A1a2a[[#This Row],[BewJeTag2]]</f>
        <v>2.3117999999999999</v>
      </c>
      <c r="D292" s="932" t="s">
        <v>394</v>
      </c>
      <c r="E292" s="932" t="s">
        <v>437</v>
      </c>
      <c r="F292" s="932" t="s">
        <v>438</v>
      </c>
      <c r="G292" s="932" t="s">
        <v>406</v>
      </c>
      <c r="H292" s="932">
        <v>2</v>
      </c>
      <c r="I292" s="933">
        <v>2.3117999999999999</v>
      </c>
    </row>
    <row r="293" spans="1:9" x14ac:dyDescent="0.25">
      <c r="A293" s="932" t="str">
        <f>Inek2019A1a2a[[#This Row],[PEPP]]&amp;"#"&amp;Inek2019A1a2a[[#This Row],[Klasse]]</f>
        <v>PK01A#3</v>
      </c>
      <c r="B293" s="932">
        <f>Inek2019A1a2a[[#This Row],[Klasse2]]</f>
        <v>3</v>
      </c>
      <c r="C293" s="933">
        <f>Inek2019A1a2a[[#This Row],[BewJeTag2]]</f>
        <v>2.2608000000000001</v>
      </c>
      <c r="D293" s="932" t="s">
        <v>394</v>
      </c>
      <c r="E293" s="932" t="s">
        <v>437</v>
      </c>
      <c r="F293" s="932" t="s">
        <v>438</v>
      </c>
      <c r="G293" s="932" t="s">
        <v>406</v>
      </c>
      <c r="H293" s="932">
        <v>3</v>
      </c>
      <c r="I293" s="933">
        <v>2.2608000000000001</v>
      </c>
    </row>
    <row r="294" spans="1:9" x14ac:dyDescent="0.25">
      <c r="A294" s="932" t="str">
        <f>Inek2019A1a2a[[#This Row],[PEPP]]&amp;"#"&amp;Inek2019A1a2a[[#This Row],[Klasse]]</f>
        <v>PK01A#4</v>
      </c>
      <c r="B294" s="932">
        <f>Inek2019A1a2a[[#This Row],[Klasse2]]</f>
        <v>4</v>
      </c>
      <c r="C294" s="933">
        <f>Inek2019A1a2a[[#This Row],[BewJeTag2]]</f>
        <v>2.1968000000000001</v>
      </c>
      <c r="D294" s="932" t="s">
        <v>394</v>
      </c>
      <c r="E294" s="932" t="s">
        <v>437</v>
      </c>
      <c r="F294" s="932" t="s">
        <v>438</v>
      </c>
      <c r="G294" s="932" t="s">
        <v>406</v>
      </c>
      <c r="H294" s="932">
        <v>4</v>
      </c>
      <c r="I294" s="933">
        <v>2.1968000000000001</v>
      </c>
    </row>
    <row r="295" spans="1:9" x14ac:dyDescent="0.25">
      <c r="A295" s="932" t="str">
        <f>Inek2019A1a2a[[#This Row],[PEPP]]&amp;"#"&amp;Inek2019A1a2a[[#This Row],[Klasse]]</f>
        <v>PK01A#5</v>
      </c>
      <c r="B295" s="932">
        <f>Inek2019A1a2a[[#This Row],[Klasse2]]</f>
        <v>5</v>
      </c>
      <c r="C295" s="933">
        <f>Inek2019A1a2a[[#This Row],[BewJeTag2]]</f>
        <v>2.1326999999999998</v>
      </c>
      <c r="D295" s="932" t="s">
        <v>394</v>
      </c>
      <c r="E295" s="932" t="s">
        <v>437</v>
      </c>
      <c r="F295" s="932" t="s">
        <v>438</v>
      </c>
      <c r="G295" s="932" t="s">
        <v>406</v>
      </c>
      <c r="H295" s="932">
        <v>5</v>
      </c>
      <c r="I295" s="933">
        <v>2.1326999999999998</v>
      </c>
    </row>
    <row r="296" spans="1:9" x14ac:dyDescent="0.25">
      <c r="A296" s="932" t="str">
        <f>Inek2019A1a2a[[#This Row],[PEPP]]&amp;"#"&amp;Inek2019A1a2a[[#This Row],[Klasse]]</f>
        <v>PK01A#6</v>
      </c>
      <c r="B296" s="932">
        <f>Inek2019A1a2a[[#This Row],[Klasse2]]</f>
        <v>6</v>
      </c>
      <c r="C296" s="933">
        <f>Inek2019A1a2a[[#This Row],[BewJeTag2]]</f>
        <v>2.0687000000000002</v>
      </c>
      <c r="D296" s="932" t="s">
        <v>394</v>
      </c>
      <c r="E296" s="932" t="s">
        <v>437</v>
      </c>
      <c r="F296" s="932" t="s">
        <v>438</v>
      </c>
      <c r="G296" s="932" t="s">
        <v>406</v>
      </c>
      <c r="H296" s="932">
        <v>6</v>
      </c>
      <c r="I296" s="933">
        <v>2.0687000000000002</v>
      </c>
    </row>
    <row r="297" spans="1:9" x14ac:dyDescent="0.25">
      <c r="A297" s="932" t="str">
        <f>Inek2019A1a2a[[#This Row],[PEPP]]&amp;"#"&amp;Inek2019A1a2a[[#This Row],[Klasse]]</f>
        <v>PK01A#7</v>
      </c>
      <c r="B297" s="932">
        <f>Inek2019A1a2a[[#This Row],[Klasse2]]</f>
        <v>7</v>
      </c>
      <c r="C297" s="933">
        <f>Inek2019A1a2a[[#This Row],[BewJeTag2]]</f>
        <v>2.0047000000000001</v>
      </c>
      <c r="D297" s="932" t="s">
        <v>394</v>
      </c>
      <c r="E297" s="932" t="s">
        <v>437</v>
      </c>
      <c r="F297" s="932" t="s">
        <v>438</v>
      </c>
      <c r="G297" s="932" t="s">
        <v>406</v>
      </c>
      <c r="H297" s="932">
        <v>7</v>
      </c>
      <c r="I297" s="933">
        <v>2.0047000000000001</v>
      </c>
    </row>
    <row r="298" spans="1:9" x14ac:dyDescent="0.25">
      <c r="A298" s="932" t="str">
        <f>Inek2019A1a2a[[#This Row],[PEPP]]&amp;"#"&amp;Inek2019A1a2a[[#This Row],[Klasse]]</f>
        <v>PK01A#8</v>
      </c>
      <c r="B298" s="932">
        <f>Inek2019A1a2a[[#This Row],[Klasse2]]</f>
        <v>8</v>
      </c>
      <c r="C298" s="933">
        <f>Inek2019A1a2a[[#This Row],[BewJeTag2]]</f>
        <v>1.9407000000000001</v>
      </c>
      <c r="D298" s="932" t="s">
        <v>394</v>
      </c>
      <c r="E298" s="932" t="s">
        <v>437</v>
      </c>
      <c r="F298" s="932" t="s">
        <v>438</v>
      </c>
      <c r="G298" s="932" t="s">
        <v>406</v>
      </c>
      <c r="H298" s="932">
        <v>8</v>
      </c>
      <c r="I298" s="933">
        <v>1.9407000000000001</v>
      </c>
    </row>
    <row r="299" spans="1:9" x14ac:dyDescent="0.25">
      <c r="A299" s="932" t="str">
        <f>Inek2019A1a2a[[#This Row],[PEPP]]&amp;"#"&amp;Inek2019A1a2a[[#This Row],[Klasse]]</f>
        <v>PK01A#9</v>
      </c>
      <c r="B299" s="932">
        <f>Inek2019A1a2a[[#This Row],[Klasse2]]</f>
        <v>9</v>
      </c>
      <c r="C299" s="933">
        <f>Inek2019A1a2a[[#This Row],[BewJeTag2]]</f>
        <v>1.8766</v>
      </c>
      <c r="D299" s="932" t="s">
        <v>394</v>
      </c>
      <c r="E299" s="932" t="s">
        <v>437</v>
      </c>
      <c r="F299" s="932" t="s">
        <v>438</v>
      </c>
      <c r="G299" s="932" t="s">
        <v>406</v>
      </c>
      <c r="H299" s="932">
        <v>9</v>
      </c>
      <c r="I299" s="933">
        <v>1.8766</v>
      </c>
    </row>
    <row r="300" spans="1:9" x14ac:dyDescent="0.25">
      <c r="A300" s="932" t="str">
        <f>Inek2019A1a2a[[#This Row],[PEPP]]&amp;"#"&amp;Inek2019A1a2a[[#This Row],[Klasse]]</f>
        <v>PK01A#10</v>
      </c>
      <c r="B300" s="932">
        <f>Inek2019A1a2a[[#This Row],[Klasse2]]</f>
        <v>10</v>
      </c>
      <c r="C300" s="933">
        <f>Inek2019A1a2a[[#This Row],[BewJeTag2]]</f>
        <v>1.8126</v>
      </c>
      <c r="D300" s="932" t="s">
        <v>394</v>
      </c>
      <c r="E300" s="932" t="s">
        <v>437</v>
      </c>
      <c r="F300" s="932" t="s">
        <v>438</v>
      </c>
      <c r="G300" s="932" t="s">
        <v>406</v>
      </c>
      <c r="H300" s="932">
        <v>10</v>
      </c>
      <c r="I300" s="933">
        <v>1.8126</v>
      </c>
    </row>
    <row r="301" spans="1:9" x14ac:dyDescent="0.25">
      <c r="A301" s="932" t="str">
        <f>Inek2019A1a2a[[#This Row],[PEPP]]&amp;"#"&amp;Inek2019A1a2a[[#This Row],[Klasse]]</f>
        <v>PK01A#11</v>
      </c>
      <c r="B301" s="932">
        <f>Inek2019A1a2a[[#This Row],[Klasse2]]</f>
        <v>11</v>
      </c>
      <c r="C301" s="933">
        <f>Inek2019A1a2a[[#This Row],[BewJeTag2]]</f>
        <v>1.7485999999999999</v>
      </c>
      <c r="D301" s="932" t="s">
        <v>394</v>
      </c>
      <c r="E301" s="932" t="s">
        <v>437</v>
      </c>
      <c r="F301" s="932" t="s">
        <v>438</v>
      </c>
      <c r="G301" s="932" t="s">
        <v>406</v>
      </c>
      <c r="H301" s="932">
        <v>11</v>
      </c>
      <c r="I301" s="933">
        <v>1.7485999999999999</v>
      </c>
    </row>
    <row r="302" spans="1:9" x14ac:dyDescent="0.25">
      <c r="A302" s="932" t="str">
        <f>Inek2019A1a2a[[#This Row],[PEPP]]&amp;"#"&amp;Inek2019A1a2a[[#This Row],[Klasse]]</f>
        <v>PK01B#1</v>
      </c>
      <c r="B302" s="932">
        <f>Inek2019A1a2a[[#This Row],[Klasse2]]</f>
        <v>1</v>
      </c>
      <c r="C302" s="933">
        <f>Inek2019A1a2a[[#This Row],[BewJeTag2]]</f>
        <v>2.0198</v>
      </c>
      <c r="D302" s="932" t="s">
        <v>394</v>
      </c>
      <c r="E302" s="932" t="s">
        <v>437</v>
      </c>
      <c r="F302" s="932" t="s">
        <v>439</v>
      </c>
      <c r="G302" s="932" t="s">
        <v>408</v>
      </c>
      <c r="H302" s="932">
        <v>1</v>
      </c>
      <c r="I302" s="933">
        <v>2.0198</v>
      </c>
    </row>
    <row r="303" spans="1:9" x14ac:dyDescent="0.25">
      <c r="A303" s="932" t="str">
        <f>Inek2019A1a2a[[#This Row],[PEPP]]&amp;"#"&amp;Inek2019A1a2a[[#This Row],[Klasse]]</f>
        <v>PK01B#2</v>
      </c>
      <c r="B303" s="932">
        <f>Inek2019A1a2a[[#This Row],[Klasse2]]</f>
        <v>2</v>
      </c>
      <c r="C303" s="933">
        <f>Inek2019A1a2a[[#This Row],[BewJeTag2]]</f>
        <v>2.0198</v>
      </c>
      <c r="D303" s="932" t="s">
        <v>394</v>
      </c>
      <c r="E303" s="932" t="s">
        <v>437</v>
      </c>
      <c r="F303" s="932" t="s">
        <v>439</v>
      </c>
      <c r="G303" s="932" t="s">
        <v>408</v>
      </c>
      <c r="H303" s="932">
        <v>2</v>
      </c>
      <c r="I303" s="933">
        <v>2.0198</v>
      </c>
    </row>
    <row r="304" spans="1:9" x14ac:dyDescent="0.25">
      <c r="A304" s="932" t="str">
        <f>Inek2019A1a2a[[#This Row],[PEPP]]&amp;"#"&amp;Inek2019A1a2a[[#This Row],[Klasse]]</f>
        <v>PK01B#3</v>
      </c>
      <c r="B304" s="932">
        <f>Inek2019A1a2a[[#This Row],[Klasse2]]</f>
        <v>3</v>
      </c>
      <c r="C304" s="933">
        <f>Inek2019A1a2a[[#This Row],[BewJeTag2]]</f>
        <v>1.9674</v>
      </c>
      <c r="D304" s="932" t="s">
        <v>394</v>
      </c>
      <c r="E304" s="932" t="s">
        <v>437</v>
      </c>
      <c r="F304" s="932" t="s">
        <v>439</v>
      </c>
      <c r="G304" s="932" t="s">
        <v>408</v>
      </c>
      <c r="H304" s="932">
        <v>3</v>
      </c>
      <c r="I304" s="933">
        <v>1.9674</v>
      </c>
    </row>
    <row r="305" spans="1:9" x14ac:dyDescent="0.25">
      <c r="A305" s="932" t="str">
        <f>Inek2019A1a2a[[#This Row],[PEPP]]&amp;"#"&amp;Inek2019A1a2a[[#This Row],[Klasse]]</f>
        <v>PK01B#4</v>
      </c>
      <c r="B305" s="932">
        <f>Inek2019A1a2a[[#This Row],[Klasse2]]</f>
        <v>4</v>
      </c>
      <c r="C305" s="933">
        <f>Inek2019A1a2a[[#This Row],[BewJeTag2]]</f>
        <v>1.9171</v>
      </c>
      <c r="D305" s="932" t="s">
        <v>394</v>
      </c>
      <c r="E305" s="932" t="s">
        <v>437</v>
      </c>
      <c r="F305" s="932" t="s">
        <v>439</v>
      </c>
      <c r="G305" s="932" t="s">
        <v>408</v>
      </c>
      <c r="H305" s="932">
        <v>4</v>
      </c>
      <c r="I305" s="933">
        <v>1.9171</v>
      </c>
    </row>
    <row r="306" spans="1:9" x14ac:dyDescent="0.25">
      <c r="A306" s="932" t="str">
        <f>Inek2019A1a2a[[#This Row],[PEPP]]&amp;"#"&amp;Inek2019A1a2a[[#This Row],[Klasse]]</f>
        <v>PK01B#5</v>
      </c>
      <c r="B306" s="932">
        <f>Inek2019A1a2a[[#This Row],[Klasse2]]</f>
        <v>5</v>
      </c>
      <c r="C306" s="933">
        <f>Inek2019A1a2a[[#This Row],[BewJeTag2]]</f>
        <v>1.8667</v>
      </c>
      <c r="D306" s="932" t="s">
        <v>394</v>
      </c>
      <c r="E306" s="932" t="s">
        <v>437</v>
      </c>
      <c r="F306" s="932" t="s">
        <v>439</v>
      </c>
      <c r="G306" s="932" t="s">
        <v>408</v>
      </c>
      <c r="H306" s="932">
        <v>5</v>
      </c>
      <c r="I306" s="933">
        <v>1.8667</v>
      </c>
    </row>
    <row r="307" spans="1:9" x14ac:dyDescent="0.25">
      <c r="A307" s="932" t="str">
        <f>Inek2019A1a2a[[#This Row],[PEPP]]&amp;"#"&amp;Inek2019A1a2a[[#This Row],[Klasse]]</f>
        <v>PK01B#6</v>
      </c>
      <c r="B307" s="932">
        <f>Inek2019A1a2a[[#This Row],[Klasse2]]</f>
        <v>6</v>
      </c>
      <c r="C307" s="933">
        <f>Inek2019A1a2a[[#This Row],[BewJeTag2]]</f>
        <v>1.8164</v>
      </c>
      <c r="D307" s="932" t="s">
        <v>394</v>
      </c>
      <c r="E307" s="932" t="s">
        <v>437</v>
      </c>
      <c r="F307" s="932" t="s">
        <v>439</v>
      </c>
      <c r="G307" s="932" t="s">
        <v>408</v>
      </c>
      <c r="H307" s="932">
        <v>6</v>
      </c>
      <c r="I307" s="933">
        <v>1.8164</v>
      </c>
    </row>
    <row r="308" spans="1:9" x14ac:dyDescent="0.25">
      <c r="A308" s="932" t="str">
        <f>Inek2019A1a2a[[#This Row],[PEPP]]&amp;"#"&amp;Inek2019A1a2a[[#This Row],[Klasse]]</f>
        <v>PK01B#7</v>
      </c>
      <c r="B308" s="932">
        <f>Inek2019A1a2a[[#This Row],[Klasse2]]</f>
        <v>7</v>
      </c>
      <c r="C308" s="933">
        <f>Inek2019A1a2a[[#This Row],[BewJeTag2]]</f>
        <v>1.7661</v>
      </c>
      <c r="D308" s="932" t="s">
        <v>394</v>
      </c>
      <c r="E308" s="932" t="s">
        <v>437</v>
      </c>
      <c r="F308" s="932" t="s">
        <v>439</v>
      </c>
      <c r="G308" s="932" t="s">
        <v>408</v>
      </c>
      <c r="H308" s="932">
        <v>7</v>
      </c>
      <c r="I308" s="933">
        <v>1.7661</v>
      </c>
    </row>
    <row r="309" spans="1:9" x14ac:dyDescent="0.25">
      <c r="A309" s="932" t="str">
        <f>Inek2019A1a2a[[#This Row],[PEPP]]&amp;"#"&amp;Inek2019A1a2a[[#This Row],[Klasse]]</f>
        <v>PK01B#8</v>
      </c>
      <c r="B309" s="932">
        <f>Inek2019A1a2a[[#This Row],[Klasse2]]</f>
        <v>8</v>
      </c>
      <c r="C309" s="933">
        <f>Inek2019A1a2a[[#This Row],[BewJeTag2]]</f>
        <v>1.7158</v>
      </c>
      <c r="D309" s="932" t="s">
        <v>394</v>
      </c>
      <c r="E309" s="932" t="s">
        <v>437</v>
      </c>
      <c r="F309" s="932" t="s">
        <v>439</v>
      </c>
      <c r="G309" s="932" t="s">
        <v>408</v>
      </c>
      <c r="H309" s="932">
        <v>8</v>
      </c>
      <c r="I309" s="933">
        <v>1.7158</v>
      </c>
    </row>
    <row r="310" spans="1:9" x14ac:dyDescent="0.25">
      <c r="A310" s="932" t="str">
        <f>Inek2019A1a2a[[#This Row],[PEPP]]&amp;"#"&amp;Inek2019A1a2a[[#This Row],[Klasse]]</f>
        <v>PK01B#9</v>
      </c>
      <c r="B310" s="932">
        <f>Inek2019A1a2a[[#This Row],[Klasse2]]</f>
        <v>9</v>
      </c>
      <c r="C310" s="933">
        <f>Inek2019A1a2a[[#This Row],[BewJeTag2]]</f>
        <v>1.6654</v>
      </c>
      <c r="D310" s="932" t="s">
        <v>394</v>
      </c>
      <c r="E310" s="932" t="s">
        <v>437</v>
      </c>
      <c r="F310" s="932" t="s">
        <v>439</v>
      </c>
      <c r="G310" s="932" t="s">
        <v>408</v>
      </c>
      <c r="H310" s="932">
        <v>9</v>
      </c>
      <c r="I310" s="933">
        <v>1.6654</v>
      </c>
    </row>
    <row r="311" spans="1:9" x14ac:dyDescent="0.25">
      <c r="A311" s="932" t="str">
        <f>Inek2019A1a2a[[#This Row],[PEPP]]&amp;"#"&amp;Inek2019A1a2a[[#This Row],[Klasse]]</f>
        <v>PK01B#10</v>
      </c>
      <c r="B311" s="932">
        <f>Inek2019A1a2a[[#This Row],[Klasse2]]</f>
        <v>10</v>
      </c>
      <c r="C311" s="933">
        <f>Inek2019A1a2a[[#This Row],[BewJeTag2]]</f>
        <v>1.6151</v>
      </c>
      <c r="D311" s="932" t="s">
        <v>394</v>
      </c>
      <c r="E311" s="932" t="s">
        <v>437</v>
      </c>
      <c r="F311" s="932" t="s">
        <v>439</v>
      </c>
      <c r="G311" s="932" t="s">
        <v>408</v>
      </c>
      <c r="H311" s="932">
        <v>10</v>
      </c>
      <c r="I311" s="933">
        <v>1.6151</v>
      </c>
    </row>
    <row r="312" spans="1:9" x14ac:dyDescent="0.25">
      <c r="A312" s="932" t="str">
        <f>Inek2019A1a2a[[#This Row],[PEPP]]&amp;"#"&amp;Inek2019A1a2a[[#This Row],[Klasse]]</f>
        <v>PK01B#11</v>
      </c>
      <c r="B312" s="932">
        <f>Inek2019A1a2a[[#This Row],[Klasse2]]</f>
        <v>11</v>
      </c>
      <c r="C312" s="933">
        <f>Inek2019A1a2a[[#This Row],[BewJeTag2]]</f>
        <v>1.5648</v>
      </c>
      <c r="D312" s="932" t="s">
        <v>394</v>
      </c>
      <c r="E312" s="932" t="s">
        <v>437</v>
      </c>
      <c r="F312" s="932" t="s">
        <v>439</v>
      </c>
      <c r="G312" s="932" t="s">
        <v>408</v>
      </c>
      <c r="H312" s="932">
        <v>11</v>
      </c>
      <c r="I312" s="933">
        <v>1.5648</v>
      </c>
    </row>
    <row r="313" spans="1:9" x14ac:dyDescent="0.25">
      <c r="A313" s="932" t="str">
        <f>Inek2019A1a2a[[#This Row],[PEPP]]&amp;"#"&amp;Inek2019A1a2a[[#This Row],[Klasse]]</f>
        <v>PK02A#1</v>
      </c>
      <c r="B313" s="932">
        <f>Inek2019A1a2a[[#This Row],[Klasse2]]</f>
        <v>1</v>
      </c>
      <c r="C313" s="933">
        <f>Inek2019A1a2a[[#This Row],[BewJeTag2]]</f>
        <v>2.3378000000000001</v>
      </c>
      <c r="D313" s="932" t="s">
        <v>394</v>
      </c>
      <c r="E313" s="932" t="s">
        <v>437</v>
      </c>
      <c r="F313" s="932" t="s">
        <v>440</v>
      </c>
      <c r="G313" s="932" t="s">
        <v>441</v>
      </c>
      <c r="H313" s="932">
        <v>1</v>
      </c>
      <c r="I313" s="933">
        <v>2.3378000000000001</v>
      </c>
    </row>
    <row r="314" spans="1:9" x14ac:dyDescent="0.25">
      <c r="A314" s="932" t="str">
        <f>Inek2019A1a2a[[#This Row],[PEPP]]&amp;"#"&amp;Inek2019A1a2a[[#This Row],[Klasse]]</f>
        <v>PK02A#2</v>
      </c>
      <c r="B314" s="932">
        <f>Inek2019A1a2a[[#This Row],[Klasse2]]</f>
        <v>2</v>
      </c>
      <c r="C314" s="933">
        <f>Inek2019A1a2a[[#This Row],[BewJeTag2]]</f>
        <v>2.2787999999999999</v>
      </c>
      <c r="D314" s="932" t="s">
        <v>394</v>
      </c>
      <c r="E314" s="932" t="s">
        <v>437</v>
      </c>
      <c r="F314" s="932" t="s">
        <v>440</v>
      </c>
      <c r="G314" s="932" t="s">
        <v>441</v>
      </c>
      <c r="H314" s="932">
        <v>2</v>
      </c>
      <c r="I314" s="933">
        <v>2.2787999999999999</v>
      </c>
    </row>
    <row r="315" spans="1:9" x14ac:dyDescent="0.25">
      <c r="A315" s="932" t="str">
        <f>Inek2019A1a2a[[#This Row],[PEPP]]&amp;"#"&amp;Inek2019A1a2a[[#This Row],[Klasse]]</f>
        <v>PK02A#3</v>
      </c>
      <c r="B315" s="932">
        <f>Inek2019A1a2a[[#This Row],[Klasse2]]</f>
        <v>3</v>
      </c>
      <c r="C315" s="933">
        <f>Inek2019A1a2a[[#This Row],[BewJeTag2]]</f>
        <v>2.2210000000000001</v>
      </c>
      <c r="D315" s="932" t="s">
        <v>394</v>
      </c>
      <c r="E315" s="932" t="s">
        <v>437</v>
      </c>
      <c r="F315" s="932" t="s">
        <v>440</v>
      </c>
      <c r="G315" s="932" t="s">
        <v>441</v>
      </c>
      <c r="H315" s="932">
        <v>3</v>
      </c>
      <c r="I315" s="933">
        <v>2.2210000000000001</v>
      </c>
    </row>
    <row r="316" spans="1:9" x14ac:dyDescent="0.25">
      <c r="A316" s="932" t="str">
        <f>Inek2019A1a2a[[#This Row],[PEPP]]&amp;"#"&amp;Inek2019A1a2a[[#This Row],[Klasse]]</f>
        <v>PK02A#4</v>
      </c>
      <c r="B316" s="932">
        <f>Inek2019A1a2a[[#This Row],[Klasse2]]</f>
        <v>4</v>
      </c>
      <c r="C316" s="933">
        <f>Inek2019A1a2a[[#This Row],[BewJeTag2]]</f>
        <v>2.1633</v>
      </c>
      <c r="D316" s="932" t="s">
        <v>394</v>
      </c>
      <c r="E316" s="932" t="s">
        <v>437</v>
      </c>
      <c r="F316" s="932" t="s">
        <v>440</v>
      </c>
      <c r="G316" s="932" t="s">
        <v>441</v>
      </c>
      <c r="H316" s="932">
        <v>4</v>
      </c>
      <c r="I316" s="933">
        <v>2.1633</v>
      </c>
    </row>
    <row r="317" spans="1:9" x14ac:dyDescent="0.25">
      <c r="A317" s="932" t="str">
        <f>Inek2019A1a2a[[#This Row],[PEPP]]&amp;"#"&amp;Inek2019A1a2a[[#This Row],[Klasse]]</f>
        <v>PK02A#5</v>
      </c>
      <c r="B317" s="932">
        <f>Inek2019A1a2a[[#This Row],[Klasse2]]</f>
        <v>5</v>
      </c>
      <c r="C317" s="933">
        <f>Inek2019A1a2a[[#This Row],[BewJeTag2]]</f>
        <v>2.1055000000000001</v>
      </c>
      <c r="D317" s="932" t="s">
        <v>394</v>
      </c>
      <c r="E317" s="932" t="s">
        <v>437</v>
      </c>
      <c r="F317" s="932" t="s">
        <v>440</v>
      </c>
      <c r="G317" s="932" t="s">
        <v>441</v>
      </c>
      <c r="H317" s="932">
        <v>5</v>
      </c>
      <c r="I317" s="933">
        <v>2.1055000000000001</v>
      </c>
    </row>
    <row r="318" spans="1:9" x14ac:dyDescent="0.25">
      <c r="A318" s="932" t="str">
        <f>Inek2019A1a2a[[#This Row],[PEPP]]&amp;"#"&amp;Inek2019A1a2a[[#This Row],[Klasse]]</f>
        <v>PK02A#6</v>
      </c>
      <c r="B318" s="932">
        <f>Inek2019A1a2a[[#This Row],[Klasse2]]</f>
        <v>6</v>
      </c>
      <c r="C318" s="933">
        <f>Inek2019A1a2a[[#This Row],[BewJeTag2]]</f>
        <v>2.0478000000000001</v>
      </c>
      <c r="D318" s="932" t="s">
        <v>394</v>
      </c>
      <c r="E318" s="932" t="s">
        <v>437</v>
      </c>
      <c r="F318" s="932" t="s">
        <v>440</v>
      </c>
      <c r="G318" s="932" t="s">
        <v>441</v>
      </c>
      <c r="H318" s="932">
        <v>6</v>
      </c>
      <c r="I318" s="933">
        <v>2.0478000000000001</v>
      </c>
    </row>
    <row r="319" spans="1:9" x14ac:dyDescent="0.25">
      <c r="A319" s="932" t="str">
        <f>Inek2019A1a2a[[#This Row],[PEPP]]&amp;"#"&amp;Inek2019A1a2a[[#This Row],[Klasse]]</f>
        <v>PK02A#7</v>
      </c>
      <c r="B319" s="932">
        <f>Inek2019A1a2a[[#This Row],[Klasse2]]</f>
        <v>7</v>
      </c>
      <c r="C319" s="933">
        <f>Inek2019A1a2a[[#This Row],[BewJeTag2]]</f>
        <v>1.99</v>
      </c>
      <c r="D319" s="932" t="s">
        <v>394</v>
      </c>
      <c r="E319" s="932" t="s">
        <v>437</v>
      </c>
      <c r="F319" s="932" t="s">
        <v>440</v>
      </c>
      <c r="G319" s="932" t="s">
        <v>441</v>
      </c>
      <c r="H319" s="932">
        <v>7</v>
      </c>
      <c r="I319" s="933">
        <v>1.99</v>
      </c>
    </row>
    <row r="320" spans="1:9" x14ac:dyDescent="0.25">
      <c r="A320" s="932" t="str">
        <f>Inek2019A1a2a[[#This Row],[PEPP]]&amp;"#"&amp;Inek2019A1a2a[[#This Row],[Klasse]]</f>
        <v>PK02A#8</v>
      </c>
      <c r="B320" s="932">
        <f>Inek2019A1a2a[[#This Row],[Klasse2]]</f>
        <v>8</v>
      </c>
      <c r="C320" s="933">
        <f>Inek2019A1a2a[[#This Row],[BewJeTag2]]</f>
        <v>1.9322999999999999</v>
      </c>
      <c r="D320" s="932" t="s">
        <v>394</v>
      </c>
      <c r="E320" s="932" t="s">
        <v>437</v>
      </c>
      <c r="F320" s="932" t="s">
        <v>440</v>
      </c>
      <c r="G320" s="932" t="s">
        <v>441</v>
      </c>
      <c r="H320" s="932">
        <v>8</v>
      </c>
      <c r="I320" s="933">
        <v>1.9322999999999999</v>
      </c>
    </row>
    <row r="321" spans="1:9" x14ac:dyDescent="0.25">
      <c r="A321" s="932" t="str">
        <f>Inek2019A1a2a[[#This Row],[PEPP]]&amp;"#"&amp;Inek2019A1a2a[[#This Row],[Klasse]]</f>
        <v>PK02A#9</v>
      </c>
      <c r="B321" s="932">
        <f>Inek2019A1a2a[[#This Row],[Klasse2]]</f>
        <v>9</v>
      </c>
      <c r="C321" s="933">
        <f>Inek2019A1a2a[[#This Row],[BewJeTag2]]</f>
        <v>1.8745000000000001</v>
      </c>
      <c r="D321" s="932" t="s">
        <v>394</v>
      </c>
      <c r="E321" s="932" t="s">
        <v>437</v>
      </c>
      <c r="F321" s="932" t="s">
        <v>440</v>
      </c>
      <c r="G321" s="932" t="s">
        <v>441</v>
      </c>
      <c r="H321" s="932">
        <v>9</v>
      </c>
      <c r="I321" s="933">
        <v>1.8745000000000001</v>
      </c>
    </row>
    <row r="322" spans="1:9" x14ac:dyDescent="0.25">
      <c r="A322" s="932" t="str">
        <f>Inek2019A1a2a[[#This Row],[PEPP]]&amp;"#"&amp;Inek2019A1a2a[[#This Row],[Klasse]]</f>
        <v>PK02A#10</v>
      </c>
      <c r="B322" s="932">
        <f>Inek2019A1a2a[[#This Row],[Klasse2]]</f>
        <v>10</v>
      </c>
      <c r="C322" s="933">
        <f>Inek2019A1a2a[[#This Row],[BewJeTag2]]</f>
        <v>1.8168</v>
      </c>
      <c r="D322" s="932" t="s">
        <v>394</v>
      </c>
      <c r="E322" s="932" t="s">
        <v>437</v>
      </c>
      <c r="F322" s="932" t="s">
        <v>440</v>
      </c>
      <c r="G322" s="932" t="s">
        <v>441</v>
      </c>
      <c r="H322" s="932">
        <v>10</v>
      </c>
      <c r="I322" s="933">
        <v>1.8168</v>
      </c>
    </row>
    <row r="323" spans="1:9" x14ac:dyDescent="0.25">
      <c r="A323" s="932" t="str">
        <f>Inek2019A1a2a[[#This Row],[PEPP]]&amp;"#"&amp;Inek2019A1a2a[[#This Row],[Klasse]]</f>
        <v>PK02A#11</v>
      </c>
      <c r="B323" s="932">
        <f>Inek2019A1a2a[[#This Row],[Klasse2]]</f>
        <v>11</v>
      </c>
      <c r="C323" s="933">
        <f>Inek2019A1a2a[[#This Row],[BewJeTag2]]</f>
        <v>1.7589999999999999</v>
      </c>
      <c r="D323" s="932" t="s">
        <v>394</v>
      </c>
      <c r="E323" s="932" t="s">
        <v>437</v>
      </c>
      <c r="F323" s="932" t="s">
        <v>440</v>
      </c>
      <c r="G323" s="932" t="s">
        <v>441</v>
      </c>
      <c r="H323" s="932">
        <v>11</v>
      </c>
      <c r="I323" s="933">
        <v>1.7589999999999999</v>
      </c>
    </row>
    <row r="324" spans="1:9" x14ac:dyDescent="0.25">
      <c r="A324" s="932" t="str">
        <f>Inek2019A1a2a[[#This Row],[PEPP]]&amp;"#"&amp;Inek2019A1a2a[[#This Row],[Klasse]]</f>
        <v>PK02A#12</v>
      </c>
      <c r="B324" s="932">
        <f>Inek2019A1a2a[[#This Row],[Klasse2]]</f>
        <v>12</v>
      </c>
      <c r="C324" s="933">
        <f>Inek2019A1a2a[[#This Row],[BewJeTag2]]</f>
        <v>1.7013</v>
      </c>
      <c r="D324" s="932" t="s">
        <v>394</v>
      </c>
      <c r="E324" s="932" t="s">
        <v>437</v>
      </c>
      <c r="F324" s="932" t="s">
        <v>440</v>
      </c>
      <c r="G324" s="932" t="s">
        <v>441</v>
      </c>
      <c r="H324" s="932">
        <v>12</v>
      </c>
      <c r="I324" s="933">
        <v>1.7013</v>
      </c>
    </row>
    <row r="325" spans="1:9" x14ac:dyDescent="0.25">
      <c r="A325" s="932" t="str">
        <f>Inek2019A1a2a[[#This Row],[PEPP]]&amp;"#"&amp;Inek2019A1a2a[[#This Row],[Klasse]]</f>
        <v>PK02B#1</v>
      </c>
      <c r="B325" s="932">
        <f>Inek2019A1a2a[[#This Row],[Klasse2]]</f>
        <v>1</v>
      </c>
      <c r="C325" s="933">
        <f>Inek2019A1a2a[[#This Row],[BewJeTag2]]</f>
        <v>2.2107999999999999</v>
      </c>
      <c r="D325" s="932" t="s">
        <v>394</v>
      </c>
      <c r="E325" s="932" t="s">
        <v>437</v>
      </c>
      <c r="F325" s="932" t="s">
        <v>442</v>
      </c>
      <c r="G325" s="932" t="s">
        <v>443</v>
      </c>
      <c r="H325" s="932">
        <v>1</v>
      </c>
      <c r="I325" s="933">
        <v>2.2107999999999999</v>
      </c>
    </row>
    <row r="326" spans="1:9" x14ac:dyDescent="0.25">
      <c r="A326" s="932" t="str">
        <f>Inek2019A1a2a[[#This Row],[PEPP]]&amp;"#"&amp;Inek2019A1a2a[[#This Row],[Klasse]]</f>
        <v>PK02B#2</v>
      </c>
      <c r="B326" s="932">
        <f>Inek2019A1a2a[[#This Row],[Klasse2]]</f>
        <v>2</v>
      </c>
      <c r="C326" s="933">
        <f>Inek2019A1a2a[[#This Row],[BewJeTag2]]</f>
        <v>2.1213000000000002</v>
      </c>
      <c r="D326" s="932" t="s">
        <v>394</v>
      </c>
      <c r="E326" s="932" t="s">
        <v>437</v>
      </c>
      <c r="F326" s="932" t="s">
        <v>442</v>
      </c>
      <c r="G326" s="932" t="s">
        <v>443</v>
      </c>
      <c r="H326" s="932">
        <v>2</v>
      </c>
      <c r="I326" s="933">
        <v>2.1213000000000002</v>
      </c>
    </row>
    <row r="327" spans="1:9" x14ac:dyDescent="0.25">
      <c r="A327" s="932" t="str">
        <f>Inek2019A1a2a[[#This Row],[PEPP]]&amp;"#"&amp;Inek2019A1a2a[[#This Row],[Klasse]]</f>
        <v>PK02B#3</v>
      </c>
      <c r="B327" s="932">
        <f>Inek2019A1a2a[[#This Row],[Klasse2]]</f>
        <v>3</v>
      </c>
      <c r="C327" s="933">
        <f>Inek2019A1a2a[[#This Row],[BewJeTag2]]</f>
        <v>2.0670999999999999</v>
      </c>
      <c r="D327" s="932" t="s">
        <v>394</v>
      </c>
      <c r="E327" s="932" t="s">
        <v>437</v>
      </c>
      <c r="F327" s="932" t="s">
        <v>442</v>
      </c>
      <c r="G327" s="932" t="s">
        <v>443</v>
      </c>
      <c r="H327" s="932">
        <v>3</v>
      </c>
      <c r="I327" s="933">
        <v>2.0670999999999999</v>
      </c>
    </row>
    <row r="328" spans="1:9" x14ac:dyDescent="0.25">
      <c r="A328" s="932" t="str">
        <f>Inek2019A1a2a[[#This Row],[PEPP]]&amp;"#"&amp;Inek2019A1a2a[[#This Row],[Klasse]]</f>
        <v>PK02B#4</v>
      </c>
      <c r="B328" s="932">
        <f>Inek2019A1a2a[[#This Row],[Klasse2]]</f>
        <v>4</v>
      </c>
      <c r="C328" s="933">
        <f>Inek2019A1a2a[[#This Row],[BewJeTag2]]</f>
        <v>2.0129000000000001</v>
      </c>
      <c r="D328" s="932" t="s">
        <v>394</v>
      </c>
      <c r="E328" s="932" t="s">
        <v>437</v>
      </c>
      <c r="F328" s="932" t="s">
        <v>442</v>
      </c>
      <c r="G328" s="932" t="s">
        <v>443</v>
      </c>
      <c r="H328" s="932">
        <v>4</v>
      </c>
      <c r="I328" s="933">
        <v>2.0129000000000001</v>
      </c>
    </row>
    <row r="329" spans="1:9" x14ac:dyDescent="0.25">
      <c r="A329" s="932" t="str">
        <f>Inek2019A1a2a[[#This Row],[PEPP]]&amp;"#"&amp;Inek2019A1a2a[[#This Row],[Klasse]]</f>
        <v>PK02B#5</v>
      </c>
      <c r="B329" s="932">
        <f>Inek2019A1a2a[[#This Row],[Klasse2]]</f>
        <v>5</v>
      </c>
      <c r="C329" s="933">
        <f>Inek2019A1a2a[[#This Row],[BewJeTag2]]</f>
        <v>1.9587000000000001</v>
      </c>
      <c r="D329" s="932" t="s">
        <v>394</v>
      </c>
      <c r="E329" s="932" t="s">
        <v>437</v>
      </c>
      <c r="F329" s="932" t="s">
        <v>442</v>
      </c>
      <c r="G329" s="932" t="s">
        <v>443</v>
      </c>
      <c r="H329" s="932">
        <v>5</v>
      </c>
      <c r="I329" s="933">
        <v>1.9587000000000001</v>
      </c>
    </row>
    <row r="330" spans="1:9" x14ac:dyDescent="0.25">
      <c r="A330" s="932" t="str">
        <f>Inek2019A1a2a[[#This Row],[PEPP]]&amp;"#"&amp;Inek2019A1a2a[[#This Row],[Klasse]]</f>
        <v>PK02B#6</v>
      </c>
      <c r="B330" s="932">
        <f>Inek2019A1a2a[[#This Row],[Klasse2]]</f>
        <v>6</v>
      </c>
      <c r="C330" s="933">
        <f>Inek2019A1a2a[[#This Row],[BewJeTag2]]</f>
        <v>1.9045000000000001</v>
      </c>
      <c r="D330" s="932" t="s">
        <v>394</v>
      </c>
      <c r="E330" s="932" t="s">
        <v>437</v>
      </c>
      <c r="F330" s="932" t="s">
        <v>442</v>
      </c>
      <c r="G330" s="932" t="s">
        <v>443</v>
      </c>
      <c r="H330" s="932">
        <v>6</v>
      </c>
      <c r="I330" s="933">
        <v>1.9045000000000001</v>
      </c>
    </row>
    <row r="331" spans="1:9" x14ac:dyDescent="0.25">
      <c r="A331" s="932" t="str">
        <f>Inek2019A1a2a[[#This Row],[PEPP]]&amp;"#"&amp;Inek2019A1a2a[[#This Row],[Klasse]]</f>
        <v>PK02B#7</v>
      </c>
      <c r="B331" s="932">
        <f>Inek2019A1a2a[[#This Row],[Klasse2]]</f>
        <v>7</v>
      </c>
      <c r="C331" s="933">
        <f>Inek2019A1a2a[[#This Row],[BewJeTag2]]</f>
        <v>1.8503000000000001</v>
      </c>
      <c r="D331" s="932" t="s">
        <v>394</v>
      </c>
      <c r="E331" s="932" t="s">
        <v>437</v>
      </c>
      <c r="F331" s="932" t="s">
        <v>442</v>
      </c>
      <c r="G331" s="932" t="s">
        <v>443</v>
      </c>
      <c r="H331" s="932">
        <v>7</v>
      </c>
      <c r="I331" s="933">
        <v>1.8503000000000001</v>
      </c>
    </row>
    <row r="332" spans="1:9" x14ac:dyDescent="0.25">
      <c r="A332" s="932" t="str">
        <f>Inek2019A1a2a[[#This Row],[PEPP]]&amp;"#"&amp;Inek2019A1a2a[[#This Row],[Klasse]]</f>
        <v>PK02B#8</v>
      </c>
      <c r="B332" s="932">
        <f>Inek2019A1a2a[[#This Row],[Klasse2]]</f>
        <v>8</v>
      </c>
      <c r="C332" s="933">
        <f>Inek2019A1a2a[[#This Row],[BewJeTag2]]</f>
        <v>1.7961</v>
      </c>
      <c r="D332" s="932" t="s">
        <v>394</v>
      </c>
      <c r="E332" s="932" t="s">
        <v>437</v>
      </c>
      <c r="F332" s="932" t="s">
        <v>442</v>
      </c>
      <c r="G332" s="932" t="s">
        <v>443</v>
      </c>
      <c r="H332" s="932">
        <v>8</v>
      </c>
      <c r="I332" s="933">
        <v>1.7961</v>
      </c>
    </row>
    <row r="333" spans="1:9" x14ac:dyDescent="0.25">
      <c r="A333" s="932" t="str">
        <f>Inek2019A1a2a[[#This Row],[PEPP]]&amp;"#"&amp;Inek2019A1a2a[[#This Row],[Klasse]]</f>
        <v>PK02B#9</v>
      </c>
      <c r="B333" s="932">
        <f>Inek2019A1a2a[[#This Row],[Klasse2]]</f>
        <v>9</v>
      </c>
      <c r="C333" s="933">
        <f>Inek2019A1a2a[[#This Row],[BewJeTag2]]</f>
        <v>1.7419</v>
      </c>
      <c r="D333" s="932" t="s">
        <v>394</v>
      </c>
      <c r="E333" s="932" t="s">
        <v>437</v>
      </c>
      <c r="F333" s="932" t="s">
        <v>442</v>
      </c>
      <c r="G333" s="932" t="s">
        <v>443</v>
      </c>
      <c r="H333" s="932">
        <v>9</v>
      </c>
      <c r="I333" s="933">
        <v>1.7419</v>
      </c>
    </row>
    <row r="334" spans="1:9" x14ac:dyDescent="0.25">
      <c r="A334" s="932" t="str">
        <f>Inek2019A1a2a[[#This Row],[PEPP]]&amp;"#"&amp;Inek2019A1a2a[[#This Row],[Klasse]]</f>
        <v>PK02B#10</v>
      </c>
      <c r="B334" s="932">
        <f>Inek2019A1a2a[[#This Row],[Klasse2]]</f>
        <v>10</v>
      </c>
      <c r="C334" s="933">
        <f>Inek2019A1a2a[[#This Row],[BewJeTag2]]</f>
        <v>1.6877</v>
      </c>
      <c r="D334" s="932" t="s">
        <v>394</v>
      </c>
      <c r="E334" s="932" t="s">
        <v>437</v>
      </c>
      <c r="F334" s="932" t="s">
        <v>442</v>
      </c>
      <c r="G334" s="932" t="s">
        <v>443</v>
      </c>
      <c r="H334" s="932">
        <v>10</v>
      </c>
      <c r="I334" s="933">
        <v>1.6877</v>
      </c>
    </row>
    <row r="335" spans="1:9" x14ac:dyDescent="0.25">
      <c r="A335" s="932" t="str">
        <f>Inek2019A1a2a[[#This Row],[PEPP]]&amp;"#"&amp;Inek2019A1a2a[[#This Row],[Klasse]]</f>
        <v>PK02B#11</v>
      </c>
      <c r="B335" s="932">
        <f>Inek2019A1a2a[[#This Row],[Klasse2]]</f>
        <v>11</v>
      </c>
      <c r="C335" s="933">
        <f>Inek2019A1a2a[[#This Row],[BewJeTag2]]</f>
        <v>1.6335</v>
      </c>
      <c r="D335" s="932" t="s">
        <v>394</v>
      </c>
      <c r="E335" s="932" t="s">
        <v>437</v>
      </c>
      <c r="F335" s="932" t="s">
        <v>442</v>
      </c>
      <c r="G335" s="932" t="s">
        <v>443</v>
      </c>
      <c r="H335" s="932">
        <v>11</v>
      </c>
      <c r="I335" s="933">
        <v>1.6335</v>
      </c>
    </row>
    <row r="336" spans="1:9" x14ac:dyDescent="0.25">
      <c r="A336" s="932" t="str">
        <f>Inek2019A1a2a[[#This Row],[PEPP]]&amp;"#"&amp;Inek2019A1a2a[[#This Row],[Klasse]]</f>
        <v>PK02B#12</v>
      </c>
      <c r="B336" s="932">
        <f>Inek2019A1a2a[[#This Row],[Klasse2]]</f>
        <v>12</v>
      </c>
      <c r="C336" s="933">
        <f>Inek2019A1a2a[[#This Row],[BewJeTag2]]</f>
        <v>1.5792999999999999</v>
      </c>
      <c r="D336" s="932" t="s">
        <v>394</v>
      </c>
      <c r="E336" s="932" t="s">
        <v>437</v>
      </c>
      <c r="F336" s="932" t="s">
        <v>442</v>
      </c>
      <c r="G336" s="932" t="s">
        <v>443</v>
      </c>
      <c r="H336" s="932">
        <v>12</v>
      </c>
      <c r="I336" s="933">
        <v>1.5792999999999999</v>
      </c>
    </row>
    <row r="337" spans="1:9" x14ac:dyDescent="0.25">
      <c r="A337" s="932" t="str">
        <f>Inek2019A1a2a[[#This Row],[PEPP]]&amp;"#"&amp;Inek2019A1a2a[[#This Row],[Klasse]]</f>
        <v>PK02B#13</v>
      </c>
      <c r="B337" s="932">
        <f>Inek2019A1a2a[[#This Row],[Klasse2]]</f>
        <v>13</v>
      </c>
      <c r="C337" s="933">
        <f>Inek2019A1a2a[[#This Row],[BewJeTag2]]</f>
        <v>1.5250999999999999</v>
      </c>
      <c r="D337" s="932" t="s">
        <v>394</v>
      </c>
      <c r="E337" s="932" t="s">
        <v>437</v>
      </c>
      <c r="F337" s="932" t="s">
        <v>442</v>
      </c>
      <c r="G337" s="932" t="s">
        <v>443</v>
      </c>
      <c r="H337" s="932">
        <v>13</v>
      </c>
      <c r="I337" s="933">
        <v>1.5250999999999999</v>
      </c>
    </row>
    <row r="338" spans="1:9" x14ac:dyDescent="0.25">
      <c r="A338" s="932" t="str">
        <f>Inek2019A1a2a[[#This Row],[PEPP]]&amp;"#"&amp;Inek2019A1a2a[[#This Row],[Klasse]]</f>
        <v>PK02B#14</v>
      </c>
      <c r="B338" s="932">
        <f>Inek2019A1a2a[[#This Row],[Klasse2]]</f>
        <v>14</v>
      </c>
      <c r="C338" s="933">
        <f>Inek2019A1a2a[[#This Row],[BewJeTag2]]</f>
        <v>1.4708000000000001</v>
      </c>
      <c r="D338" s="932" t="s">
        <v>394</v>
      </c>
      <c r="E338" s="932" t="s">
        <v>437</v>
      </c>
      <c r="F338" s="932" t="s">
        <v>442</v>
      </c>
      <c r="G338" s="932" t="s">
        <v>443</v>
      </c>
      <c r="H338" s="932">
        <v>14</v>
      </c>
      <c r="I338" s="933">
        <v>1.4708000000000001</v>
      </c>
    </row>
    <row r="339" spans="1:9" x14ac:dyDescent="0.25">
      <c r="A339" s="932" t="str">
        <f>Inek2019A1a2a[[#This Row],[PEPP]]&amp;"#"&amp;Inek2019A1a2a[[#This Row],[Klasse]]</f>
        <v>PK02B#15</v>
      </c>
      <c r="B339" s="932">
        <f>Inek2019A1a2a[[#This Row],[Klasse2]]</f>
        <v>15</v>
      </c>
      <c r="C339" s="933">
        <f>Inek2019A1a2a[[#This Row],[BewJeTag2]]</f>
        <v>1.4166000000000001</v>
      </c>
      <c r="D339" s="932" t="s">
        <v>394</v>
      </c>
      <c r="E339" s="932" t="s">
        <v>437</v>
      </c>
      <c r="F339" s="932" t="s">
        <v>442</v>
      </c>
      <c r="G339" s="932" t="s">
        <v>443</v>
      </c>
      <c r="H339" s="932">
        <v>15</v>
      </c>
      <c r="I339" s="933">
        <v>1.4166000000000001</v>
      </c>
    </row>
    <row r="340" spans="1:9" x14ac:dyDescent="0.25">
      <c r="A340" s="932" t="str">
        <f>Inek2019A1a2a[[#This Row],[PEPP]]&amp;"#"&amp;Inek2019A1a2a[[#This Row],[Klasse]]</f>
        <v>PK03Z#1</v>
      </c>
      <c r="B340" s="932">
        <f>Inek2019A1a2a[[#This Row],[Klasse2]]</f>
        <v>1</v>
      </c>
      <c r="C340" s="933">
        <f>Inek2019A1a2a[[#This Row],[BewJeTag2]]</f>
        <v>2.1354000000000002</v>
      </c>
      <c r="D340" s="932" t="s">
        <v>394</v>
      </c>
      <c r="E340" s="932" t="s">
        <v>437</v>
      </c>
      <c r="F340" s="932" t="s">
        <v>444</v>
      </c>
      <c r="G340" s="932" t="s">
        <v>445</v>
      </c>
      <c r="H340" s="932">
        <v>1</v>
      </c>
      <c r="I340" s="933">
        <v>2.1354000000000002</v>
      </c>
    </row>
    <row r="341" spans="1:9" x14ac:dyDescent="0.25">
      <c r="A341" s="932" t="str">
        <f>Inek2019A1a2a[[#This Row],[PEPP]]&amp;"#"&amp;Inek2019A1a2a[[#This Row],[Klasse]]</f>
        <v>PK03Z#2</v>
      </c>
      <c r="B341" s="932">
        <f>Inek2019A1a2a[[#This Row],[Klasse2]]</f>
        <v>2</v>
      </c>
      <c r="C341" s="933">
        <f>Inek2019A1a2a[[#This Row],[BewJeTag2]]</f>
        <v>2.1215999999999999</v>
      </c>
      <c r="D341" s="932" t="s">
        <v>394</v>
      </c>
      <c r="E341" s="932" t="s">
        <v>437</v>
      </c>
      <c r="F341" s="932" t="s">
        <v>444</v>
      </c>
      <c r="G341" s="932" t="s">
        <v>445</v>
      </c>
      <c r="H341" s="932">
        <v>2</v>
      </c>
      <c r="I341" s="933">
        <v>2.1215999999999999</v>
      </c>
    </row>
    <row r="342" spans="1:9" x14ac:dyDescent="0.25">
      <c r="A342" s="932" t="str">
        <f>Inek2019A1a2a[[#This Row],[PEPP]]&amp;"#"&amp;Inek2019A1a2a[[#This Row],[Klasse]]</f>
        <v>PK03Z#3</v>
      </c>
      <c r="B342" s="932">
        <f>Inek2019A1a2a[[#This Row],[Klasse2]]</f>
        <v>3</v>
      </c>
      <c r="C342" s="933">
        <f>Inek2019A1a2a[[#This Row],[BewJeTag2]]</f>
        <v>2.0945999999999998</v>
      </c>
      <c r="D342" s="932" t="s">
        <v>394</v>
      </c>
      <c r="E342" s="932" t="s">
        <v>437</v>
      </c>
      <c r="F342" s="932" t="s">
        <v>444</v>
      </c>
      <c r="G342" s="932" t="s">
        <v>445</v>
      </c>
      <c r="H342" s="932">
        <v>3</v>
      </c>
      <c r="I342" s="933">
        <v>2.0945999999999998</v>
      </c>
    </row>
    <row r="343" spans="1:9" x14ac:dyDescent="0.25">
      <c r="A343" s="932" t="str">
        <f>Inek2019A1a2a[[#This Row],[PEPP]]&amp;"#"&amp;Inek2019A1a2a[[#This Row],[Klasse]]</f>
        <v>PK03Z#4</v>
      </c>
      <c r="B343" s="932">
        <f>Inek2019A1a2a[[#This Row],[Klasse2]]</f>
        <v>4</v>
      </c>
      <c r="C343" s="933">
        <f>Inek2019A1a2a[[#This Row],[BewJeTag2]]</f>
        <v>2.0674999999999999</v>
      </c>
      <c r="D343" s="932" t="s">
        <v>394</v>
      </c>
      <c r="E343" s="932" t="s">
        <v>437</v>
      </c>
      <c r="F343" s="932" t="s">
        <v>444</v>
      </c>
      <c r="G343" s="932" t="s">
        <v>445</v>
      </c>
      <c r="H343" s="932">
        <v>4</v>
      </c>
      <c r="I343" s="933">
        <v>2.0674999999999999</v>
      </c>
    </row>
    <row r="344" spans="1:9" x14ac:dyDescent="0.25">
      <c r="A344" s="932" t="str">
        <f>Inek2019A1a2a[[#This Row],[PEPP]]&amp;"#"&amp;Inek2019A1a2a[[#This Row],[Klasse]]</f>
        <v>PK03Z#5</v>
      </c>
      <c r="B344" s="932">
        <f>Inek2019A1a2a[[#This Row],[Klasse2]]</f>
        <v>5</v>
      </c>
      <c r="C344" s="933">
        <f>Inek2019A1a2a[[#This Row],[BewJeTag2]]</f>
        <v>2.0405000000000002</v>
      </c>
      <c r="D344" s="932" t="s">
        <v>394</v>
      </c>
      <c r="E344" s="932" t="s">
        <v>437</v>
      </c>
      <c r="F344" s="932" t="s">
        <v>444</v>
      </c>
      <c r="G344" s="932" t="s">
        <v>445</v>
      </c>
      <c r="H344" s="932">
        <v>5</v>
      </c>
      <c r="I344" s="933">
        <v>2.0405000000000002</v>
      </c>
    </row>
    <row r="345" spans="1:9" x14ac:dyDescent="0.25">
      <c r="A345" s="932" t="str">
        <f>Inek2019A1a2a[[#This Row],[PEPP]]&amp;"#"&amp;Inek2019A1a2a[[#This Row],[Klasse]]</f>
        <v>PK03Z#6</v>
      </c>
      <c r="B345" s="932">
        <f>Inek2019A1a2a[[#This Row],[Klasse2]]</f>
        <v>6</v>
      </c>
      <c r="C345" s="933">
        <f>Inek2019A1a2a[[#This Row],[BewJeTag2]]</f>
        <v>2.0133999999999999</v>
      </c>
      <c r="D345" s="932" t="s">
        <v>394</v>
      </c>
      <c r="E345" s="932" t="s">
        <v>437</v>
      </c>
      <c r="F345" s="932" t="s">
        <v>444</v>
      </c>
      <c r="G345" s="932" t="s">
        <v>445</v>
      </c>
      <c r="H345" s="932">
        <v>6</v>
      </c>
      <c r="I345" s="933">
        <v>2.0133999999999999</v>
      </c>
    </row>
    <row r="346" spans="1:9" x14ac:dyDescent="0.25">
      <c r="A346" s="932" t="str">
        <f>Inek2019A1a2a[[#This Row],[PEPP]]&amp;"#"&amp;Inek2019A1a2a[[#This Row],[Klasse]]</f>
        <v>PK03Z#7</v>
      </c>
      <c r="B346" s="932">
        <f>Inek2019A1a2a[[#This Row],[Klasse2]]</f>
        <v>7</v>
      </c>
      <c r="C346" s="933">
        <f>Inek2019A1a2a[[#This Row],[BewJeTag2]]</f>
        <v>1.9863999999999999</v>
      </c>
      <c r="D346" s="932" t="s">
        <v>394</v>
      </c>
      <c r="E346" s="932" t="s">
        <v>437</v>
      </c>
      <c r="F346" s="932" t="s">
        <v>444</v>
      </c>
      <c r="G346" s="932" t="s">
        <v>445</v>
      </c>
      <c r="H346" s="932">
        <v>7</v>
      </c>
      <c r="I346" s="933">
        <v>1.9863999999999999</v>
      </c>
    </row>
    <row r="347" spans="1:9" x14ac:dyDescent="0.25">
      <c r="A347" s="932" t="str">
        <f>Inek2019A1a2a[[#This Row],[PEPP]]&amp;"#"&amp;Inek2019A1a2a[[#This Row],[Klasse]]</f>
        <v>PK03Z#8</v>
      </c>
      <c r="B347" s="932">
        <f>Inek2019A1a2a[[#This Row],[Klasse2]]</f>
        <v>8</v>
      </c>
      <c r="C347" s="933">
        <f>Inek2019A1a2a[[#This Row],[BewJeTag2]]</f>
        <v>1.9593</v>
      </c>
      <c r="D347" s="932" t="s">
        <v>394</v>
      </c>
      <c r="E347" s="932" t="s">
        <v>437</v>
      </c>
      <c r="F347" s="932" t="s">
        <v>444</v>
      </c>
      <c r="G347" s="932" t="s">
        <v>445</v>
      </c>
      <c r="H347" s="932">
        <v>8</v>
      </c>
      <c r="I347" s="933">
        <v>1.9593</v>
      </c>
    </row>
    <row r="348" spans="1:9" x14ac:dyDescent="0.25">
      <c r="A348" s="932" t="str">
        <f>Inek2019A1a2a[[#This Row],[PEPP]]&amp;"#"&amp;Inek2019A1a2a[[#This Row],[Klasse]]</f>
        <v>PK03Z#9</v>
      </c>
      <c r="B348" s="932">
        <f>Inek2019A1a2a[[#This Row],[Klasse2]]</f>
        <v>9</v>
      </c>
      <c r="C348" s="933">
        <f>Inek2019A1a2a[[#This Row],[BewJeTag2]]</f>
        <v>1.9322999999999999</v>
      </c>
      <c r="D348" s="932" t="s">
        <v>394</v>
      </c>
      <c r="E348" s="932" t="s">
        <v>437</v>
      </c>
      <c r="F348" s="932" t="s">
        <v>444</v>
      </c>
      <c r="G348" s="932" t="s">
        <v>445</v>
      </c>
      <c r="H348" s="932">
        <v>9</v>
      </c>
      <c r="I348" s="933">
        <v>1.9322999999999999</v>
      </c>
    </row>
    <row r="349" spans="1:9" x14ac:dyDescent="0.25">
      <c r="A349" s="932" t="str">
        <f>Inek2019A1a2a[[#This Row],[PEPP]]&amp;"#"&amp;Inek2019A1a2a[[#This Row],[Klasse]]</f>
        <v>PK03Z#10</v>
      </c>
      <c r="B349" s="932">
        <f>Inek2019A1a2a[[#This Row],[Klasse2]]</f>
        <v>10</v>
      </c>
      <c r="C349" s="933">
        <f>Inek2019A1a2a[[#This Row],[BewJeTag2]]</f>
        <v>1.9052</v>
      </c>
      <c r="D349" s="932" t="s">
        <v>394</v>
      </c>
      <c r="E349" s="932" t="s">
        <v>437</v>
      </c>
      <c r="F349" s="932" t="s">
        <v>444</v>
      </c>
      <c r="G349" s="932" t="s">
        <v>445</v>
      </c>
      <c r="H349" s="932">
        <v>10</v>
      </c>
      <c r="I349" s="933">
        <v>1.9052</v>
      </c>
    </row>
    <row r="350" spans="1:9" x14ac:dyDescent="0.25">
      <c r="A350" s="932" t="str">
        <f>Inek2019A1a2a[[#This Row],[PEPP]]&amp;"#"&amp;Inek2019A1a2a[[#This Row],[Klasse]]</f>
        <v>PK03Z#11</v>
      </c>
      <c r="B350" s="932">
        <f>Inek2019A1a2a[[#This Row],[Klasse2]]</f>
        <v>11</v>
      </c>
      <c r="C350" s="933">
        <f>Inek2019A1a2a[[#This Row],[BewJeTag2]]</f>
        <v>1.8781000000000001</v>
      </c>
      <c r="D350" s="932" t="s">
        <v>394</v>
      </c>
      <c r="E350" s="932" t="s">
        <v>437</v>
      </c>
      <c r="F350" s="932" t="s">
        <v>444</v>
      </c>
      <c r="G350" s="932" t="s">
        <v>445</v>
      </c>
      <c r="H350" s="932">
        <v>11</v>
      </c>
      <c r="I350" s="933">
        <v>1.8781000000000001</v>
      </c>
    </row>
    <row r="351" spans="1:9" x14ac:dyDescent="0.25">
      <c r="A351" s="932" t="str">
        <f>Inek2019A1a2a[[#This Row],[PEPP]]&amp;"#"&amp;Inek2019A1a2a[[#This Row],[Klasse]]</f>
        <v>PK03Z#12</v>
      </c>
      <c r="B351" s="932">
        <f>Inek2019A1a2a[[#This Row],[Klasse2]]</f>
        <v>12</v>
      </c>
      <c r="C351" s="933">
        <f>Inek2019A1a2a[[#This Row],[BewJeTag2]]</f>
        <v>1.8511</v>
      </c>
      <c r="D351" s="932" t="s">
        <v>394</v>
      </c>
      <c r="E351" s="932" t="s">
        <v>437</v>
      </c>
      <c r="F351" s="932" t="s">
        <v>444</v>
      </c>
      <c r="G351" s="932" t="s">
        <v>445</v>
      </c>
      <c r="H351" s="932">
        <v>12</v>
      </c>
      <c r="I351" s="933">
        <v>1.8511</v>
      </c>
    </row>
    <row r="352" spans="1:9" x14ac:dyDescent="0.25">
      <c r="A352" s="932" t="str">
        <f>Inek2019A1a2a[[#This Row],[PEPP]]&amp;"#"&amp;Inek2019A1a2a[[#This Row],[Klasse]]</f>
        <v>PK03Z#13</v>
      </c>
      <c r="B352" s="932">
        <f>Inek2019A1a2a[[#This Row],[Klasse2]]</f>
        <v>13</v>
      </c>
      <c r="C352" s="933">
        <f>Inek2019A1a2a[[#This Row],[BewJeTag2]]</f>
        <v>1.8240000000000001</v>
      </c>
      <c r="D352" s="932" t="s">
        <v>394</v>
      </c>
      <c r="E352" s="932" t="s">
        <v>437</v>
      </c>
      <c r="F352" s="932" t="s">
        <v>444</v>
      </c>
      <c r="G352" s="932" t="s">
        <v>445</v>
      </c>
      <c r="H352" s="932">
        <v>13</v>
      </c>
      <c r="I352" s="933">
        <v>1.8240000000000001</v>
      </c>
    </row>
    <row r="353" spans="1:9" x14ac:dyDescent="0.25">
      <c r="A353" s="932" t="str">
        <f>Inek2019A1a2a[[#This Row],[PEPP]]&amp;"#"&amp;Inek2019A1a2a[[#This Row],[Klasse]]</f>
        <v>PK03Z#14</v>
      </c>
      <c r="B353" s="932">
        <f>Inek2019A1a2a[[#This Row],[Klasse2]]</f>
        <v>14</v>
      </c>
      <c r="C353" s="933">
        <f>Inek2019A1a2a[[#This Row],[BewJeTag2]]</f>
        <v>1.7969999999999999</v>
      </c>
      <c r="D353" s="932" t="s">
        <v>394</v>
      </c>
      <c r="E353" s="932" t="s">
        <v>437</v>
      </c>
      <c r="F353" s="932" t="s">
        <v>444</v>
      </c>
      <c r="G353" s="932" t="s">
        <v>445</v>
      </c>
      <c r="H353" s="932">
        <v>14</v>
      </c>
      <c r="I353" s="933">
        <v>1.7969999999999999</v>
      </c>
    </row>
    <row r="354" spans="1:9" x14ac:dyDescent="0.25">
      <c r="A354" s="932" t="str">
        <f>Inek2019A1a2a[[#This Row],[PEPP]]&amp;"#"&amp;Inek2019A1a2a[[#This Row],[Klasse]]</f>
        <v>PK03Z#15</v>
      </c>
      <c r="B354" s="932">
        <f>Inek2019A1a2a[[#This Row],[Klasse2]]</f>
        <v>15</v>
      </c>
      <c r="C354" s="933">
        <f>Inek2019A1a2a[[#This Row],[BewJeTag2]]</f>
        <v>1.7699</v>
      </c>
      <c r="D354" s="932" t="s">
        <v>394</v>
      </c>
      <c r="E354" s="932" t="s">
        <v>437</v>
      </c>
      <c r="F354" s="932" t="s">
        <v>444</v>
      </c>
      <c r="G354" s="932" t="s">
        <v>445</v>
      </c>
      <c r="H354" s="932">
        <v>15</v>
      </c>
      <c r="I354" s="933">
        <v>1.7699</v>
      </c>
    </row>
    <row r="355" spans="1:9" x14ac:dyDescent="0.25">
      <c r="A355" s="932" t="str">
        <f>Inek2019A1a2a[[#This Row],[PEPP]]&amp;"#"&amp;Inek2019A1a2a[[#This Row],[Klasse]]</f>
        <v>PK03Z#16</v>
      </c>
      <c r="B355" s="932">
        <f>Inek2019A1a2a[[#This Row],[Klasse2]]</f>
        <v>16</v>
      </c>
      <c r="C355" s="933">
        <f>Inek2019A1a2a[[#This Row],[BewJeTag2]]</f>
        <v>1.7428999999999999</v>
      </c>
      <c r="D355" s="932" t="s">
        <v>394</v>
      </c>
      <c r="E355" s="932" t="s">
        <v>437</v>
      </c>
      <c r="F355" s="932" t="s">
        <v>444</v>
      </c>
      <c r="G355" s="932" t="s">
        <v>445</v>
      </c>
      <c r="H355" s="932">
        <v>16</v>
      </c>
      <c r="I355" s="933">
        <v>1.7428999999999999</v>
      </c>
    </row>
    <row r="356" spans="1:9" x14ac:dyDescent="0.25">
      <c r="A356" s="932" t="str">
        <f>Inek2019A1a2a[[#This Row],[PEPP]]&amp;"#"&amp;Inek2019A1a2a[[#This Row],[Klasse]]</f>
        <v>PK03Z#17</v>
      </c>
      <c r="B356" s="932">
        <f>Inek2019A1a2a[[#This Row],[Klasse2]]</f>
        <v>17</v>
      </c>
      <c r="C356" s="933">
        <f>Inek2019A1a2a[[#This Row],[BewJeTag2]]</f>
        <v>1.7158</v>
      </c>
      <c r="D356" s="932" t="s">
        <v>394</v>
      </c>
      <c r="E356" s="932" t="s">
        <v>437</v>
      </c>
      <c r="F356" s="932" t="s">
        <v>444</v>
      </c>
      <c r="G356" s="932" t="s">
        <v>445</v>
      </c>
      <c r="H356" s="932">
        <v>17</v>
      </c>
      <c r="I356" s="933">
        <v>1.7158</v>
      </c>
    </row>
    <row r="357" spans="1:9" x14ac:dyDescent="0.25">
      <c r="A357" s="932" t="str">
        <f>Inek2019A1a2a[[#This Row],[PEPP]]&amp;"#"&amp;Inek2019A1a2a[[#This Row],[Klasse]]</f>
        <v>PK04A#1</v>
      </c>
      <c r="B357" s="932">
        <f>Inek2019A1a2a[[#This Row],[Klasse2]]</f>
        <v>1</v>
      </c>
      <c r="C357" s="933">
        <f>Inek2019A1a2a[[#This Row],[BewJeTag2]]</f>
        <v>2.2336</v>
      </c>
      <c r="D357" s="932" t="s">
        <v>394</v>
      </c>
      <c r="E357" s="932" t="s">
        <v>437</v>
      </c>
      <c r="F357" s="932" t="s">
        <v>446</v>
      </c>
      <c r="G357" s="932" t="s">
        <v>447</v>
      </c>
      <c r="H357" s="932">
        <v>1</v>
      </c>
      <c r="I357" s="933">
        <v>2.2336</v>
      </c>
    </row>
    <row r="358" spans="1:9" x14ac:dyDescent="0.25">
      <c r="A358" s="932" t="str">
        <f>Inek2019A1a2a[[#This Row],[PEPP]]&amp;"#"&amp;Inek2019A1a2a[[#This Row],[Klasse]]</f>
        <v>PK04A#2</v>
      </c>
      <c r="B358" s="932">
        <f>Inek2019A1a2a[[#This Row],[Klasse2]]</f>
        <v>2</v>
      </c>
      <c r="C358" s="933">
        <f>Inek2019A1a2a[[#This Row],[BewJeTag2]]</f>
        <v>1.9966999999999999</v>
      </c>
      <c r="D358" s="932" t="s">
        <v>394</v>
      </c>
      <c r="E358" s="932" t="s">
        <v>437</v>
      </c>
      <c r="F358" s="932" t="s">
        <v>446</v>
      </c>
      <c r="G358" s="932" t="s">
        <v>447</v>
      </c>
      <c r="H358" s="932">
        <v>2</v>
      </c>
      <c r="I358" s="933">
        <v>1.9966999999999999</v>
      </c>
    </row>
    <row r="359" spans="1:9" x14ac:dyDescent="0.25">
      <c r="A359" s="932" t="str">
        <f>Inek2019A1a2a[[#This Row],[PEPP]]&amp;"#"&amp;Inek2019A1a2a[[#This Row],[Klasse]]</f>
        <v>PK04A#3</v>
      </c>
      <c r="B359" s="932">
        <f>Inek2019A1a2a[[#This Row],[Klasse2]]</f>
        <v>3</v>
      </c>
      <c r="C359" s="933">
        <f>Inek2019A1a2a[[#This Row],[BewJeTag2]]</f>
        <v>1.9751000000000001</v>
      </c>
      <c r="D359" s="932" t="s">
        <v>394</v>
      </c>
      <c r="E359" s="932" t="s">
        <v>437</v>
      </c>
      <c r="F359" s="932" t="s">
        <v>446</v>
      </c>
      <c r="G359" s="932" t="s">
        <v>447</v>
      </c>
      <c r="H359" s="932">
        <v>3</v>
      </c>
      <c r="I359" s="933">
        <v>1.9751000000000001</v>
      </c>
    </row>
    <row r="360" spans="1:9" x14ac:dyDescent="0.25">
      <c r="A360" s="932" t="str">
        <f>Inek2019A1a2a[[#This Row],[PEPP]]&amp;"#"&amp;Inek2019A1a2a[[#This Row],[Klasse]]</f>
        <v>PK04A#4</v>
      </c>
      <c r="B360" s="932">
        <f>Inek2019A1a2a[[#This Row],[Klasse2]]</f>
        <v>4</v>
      </c>
      <c r="C360" s="933">
        <f>Inek2019A1a2a[[#This Row],[BewJeTag2]]</f>
        <v>1.9509000000000001</v>
      </c>
      <c r="D360" s="932" t="s">
        <v>394</v>
      </c>
      <c r="E360" s="932" t="s">
        <v>437</v>
      </c>
      <c r="F360" s="932" t="s">
        <v>446</v>
      </c>
      <c r="G360" s="932" t="s">
        <v>447</v>
      </c>
      <c r="H360" s="932">
        <v>4</v>
      </c>
      <c r="I360" s="933">
        <v>1.9509000000000001</v>
      </c>
    </row>
    <row r="361" spans="1:9" x14ac:dyDescent="0.25">
      <c r="A361" s="932" t="str">
        <f>Inek2019A1a2a[[#This Row],[PEPP]]&amp;"#"&amp;Inek2019A1a2a[[#This Row],[Klasse]]</f>
        <v>PK04A#5</v>
      </c>
      <c r="B361" s="932">
        <f>Inek2019A1a2a[[#This Row],[Klasse2]]</f>
        <v>5</v>
      </c>
      <c r="C361" s="933">
        <f>Inek2019A1a2a[[#This Row],[BewJeTag2]]</f>
        <v>1.9268000000000001</v>
      </c>
      <c r="D361" s="932" t="s">
        <v>394</v>
      </c>
      <c r="E361" s="932" t="s">
        <v>437</v>
      </c>
      <c r="F361" s="932" t="s">
        <v>446</v>
      </c>
      <c r="G361" s="932" t="s">
        <v>447</v>
      </c>
      <c r="H361" s="932">
        <v>5</v>
      </c>
      <c r="I361" s="933">
        <v>1.9268000000000001</v>
      </c>
    </row>
    <row r="362" spans="1:9" x14ac:dyDescent="0.25">
      <c r="A362" s="932" t="str">
        <f>Inek2019A1a2a[[#This Row],[PEPP]]&amp;"#"&amp;Inek2019A1a2a[[#This Row],[Klasse]]</f>
        <v>PK04A#6</v>
      </c>
      <c r="B362" s="932">
        <f>Inek2019A1a2a[[#This Row],[Klasse2]]</f>
        <v>6</v>
      </c>
      <c r="C362" s="933">
        <f>Inek2019A1a2a[[#This Row],[BewJeTag2]]</f>
        <v>1.9026000000000001</v>
      </c>
      <c r="D362" s="932" t="s">
        <v>394</v>
      </c>
      <c r="E362" s="932" t="s">
        <v>437</v>
      </c>
      <c r="F362" s="932" t="s">
        <v>446</v>
      </c>
      <c r="G362" s="932" t="s">
        <v>447</v>
      </c>
      <c r="H362" s="932">
        <v>6</v>
      </c>
      <c r="I362" s="933">
        <v>1.9026000000000001</v>
      </c>
    </row>
    <row r="363" spans="1:9" x14ac:dyDescent="0.25">
      <c r="A363" s="932" t="str">
        <f>Inek2019A1a2a[[#This Row],[PEPP]]&amp;"#"&amp;Inek2019A1a2a[[#This Row],[Klasse]]</f>
        <v>PK04A#7</v>
      </c>
      <c r="B363" s="932">
        <f>Inek2019A1a2a[[#This Row],[Klasse2]]</f>
        <v>7</v>
      </c>
      <c r="C363" s="933">
        <f>Inek2019A1a2a[[#This Row],[BewJeTag2]]</f>
        <v>1.8784000000000001</v>
      </c>
      <c r="D363" s="932" t="s">
        <v>394</v>
      </c>
      <c r="E363" s="932" t="s">
        <v>437</v>
      </c>
      <c r="F363" s="932" t="s">
        <v>446</v>
      </c>
      <c r="G363" s="932" t="s">
        <v>447</v>
      </c>
      <c r="H363" s="932">
        <v>7</v>
      </c>
      <c r="I363" s="933">
        <v>1.8784000000000001</v>
      </c>
    </row>
    <row r="364" spans="1:9" x14ac:dyDescent="0.25">
      <c r="A364" s="932" t="str">
        <f>Inek2019A1a2a[[#This Row],[PEPP]]&amp;"#"&amp;Inek2019A1a2a[[#This Row],[Klasse]]</f>
        <v>PK04A#8</v>
      </c>
      <c r="B364" s="932">
        <f>Inek2019A1a2a[[#This Row],[Klasse2]]</f>
        <v>8</v>
      </c>
      <c r="C364" s="933">
        <f>Inek2019A1a2a[[#This Row],[BewJeTag2]]</f>
        <v>1.8542000000000001</v>
      </c>
      <c r="D364" s="932" t="s">
        <v>394</v>
      </c>
      <c r="E364" s="932" t="s">
        <v>437</v>
      </c>
      <c r="F364" s="932" t="s">
        <v>446</v>
      </c>
      <c r="G364" s="932" t="s">
        <v>447</v>
      </c>
      <c r="H364" s="932">
        <v>8</v>
      </c>
      <c r="I364" s="933">
        <v>1.8542000000000001</v>
      </c>
    </row>
    <row r="365" spans="1:9" x14ac:dyDescent="0.25">
      <c r="A365" s="932" t="str">
        <f>Inek2019A1a2a[[#This Row],[PEPP]]&amp;"#"&amp;Inek2019A1a2a[[#This Row],[Klasse]]</f>
        <v>PK04A#9</v>
      </c>
      <c r="B365" s="932">
        <f>Inek2019A1a2a[[#This Row],[Klasse2]]</f>
        <v>9</v>
      </c>
      <c r="C365" s="933">
        <f>Inek2019A1a2a[[#This Row],[BewJeTag2]]</f>
        <v>1.83</v>
      </c>
      <c r="D365" s="932" t="s">
        <v>394</v>
      </c>
      <c r="E365" s="932" t="s">
        <v>437</v>
      </c>
      <c r="F365" s="932" t="s">
        <v>446</v>
      </c>
      <c r="G365" s="932" t="s">
        <v>447</v>
      </c>
      <c r="H365" s="932">
        <v>9</v>
      </c>
      <c r="I365" s="933">
        <v>1.83</v>
      </c>
    </row>
    <row r="366" spans="1:9" x14ac:dyDescent="0.25">
      <c r="A366" s="932" t="str">
        <f>Inek2019A1a2a[[#This Row],[PEPP]]&amp;"#"&amp;Inek2019A1a2a[[#This Row],[Klasse]]</f>
        <v>PK04A#10</v>
      </c>
      <c r="B366" s="932">
        <f>Inek2019A1a2a[[#This Row],[Klasse2]]</f>
        <v>10</v>
      </c>
      <c r="C366" s="933">
        <f>Inek2019A1a2a[[#This Row],[BewJeTag2]]</f>
        <v>1.8058000000000001</v>
      </c>
      <c r="D366" s="932" t="s">
        <v>394</v>
      </c>
      <c r="E366" s="932" t="s">
        <v>437</v>
      </c>
      <c r="F366" s="932" t="s">
        <v>446</v>
      </c>
      <c r="G366" s="932" t="s">
        <v>447</v>
      </c>
      <c r="H366" s="932">
        <v>10</v>
      </c>
      <c r="I366" s="933">
        <v>1.8058000000000001</v>
      </c>
    </row>
    <row r="367" spans="1:9" x14ac:dyDescent="0.25">
      <c r="A367" s="932" t="str">
        <f>Inek2019A1a2a[[#This Row],[PEPP]]&amp;"#"&amp;Inek2019A1a2a[[#This Row],[Klasse]]</f>
        <v>PK04A#11</v>
      </c>
      <c r="B367" s="932">
        <f>Inek2019A1a2a[[#This Row],[Klasse2]]</f>
        <v>11</v>
      </c>
      <c r="C367" s="933">
        <f>Inek2019A1a2a[[#This Row],[BewJeTag2]]</f>
        <v>1.7816000000000001</v>
      </c>
      <c r="D367" s="932" t="s">
        <v>394</v>
      </c>
      <c r="E367" s="932" t="s">
        <v>437</v>
      </c>
      <c r="F367" s="932" t="s">
        <v>446</v>
      </c>
      <c r="G367" s="932" t="s">
        <v>447</v>
      </c>
      <c r="H367" s="932">
        <v>11</v>
      </c>
      <c r="I367" s="933">
        <v>1.7816000000000001</v>
      </c>
    </row>
    <row r="368" spans="1:9" x14ac:dyDescent="0.25">
      <c r="A368" s="932" t="str">
        <f>Inek2019A1a2a[[#This Row],[PEPP]]&amp;"#"&amp;Inek2019A1a2a[[#This Row],[Klasse]]</f>
        <v>PK04A#12</v>
      </c>
      <c r="B368" s="932">
        <f>Inek2019A1a2a[[#This Row],[Klasse2]]</f>
        <v>12</v>
      </c>
      <c r="C368" s="933">
        <f>Inek2019A1a2a[[#This Row],[BewJeTag2]]</f>
        <v>1.7574000000000001</v>
      </c>
      <c r="D368" s="932" t="s">
        <v>394</v>
      </c>
      <c r="E368" s="932" t="s">
        <v>437</v>
      </c>
      <c r="F368" s="932" t="s">
        <v>446</v>
      </c>
      <c r="G368" s="932" t="s">
        <v>447</v>
      </c>
      <c r="H368" s="932">
        <v>12</v>
      </c>
      <c r="I368" s="933">
        <v>1.7574000000000001</v>
      </c>
    </row>
    <row r="369" spans="1:9" x14ac:dyDescent="0.25">
      <c r="A369" s="932" t="str">
        <f>Inek2019A1a2a[[#This Row],[PEPP]]&amp;"#"&amp;Inek2019A1a2a[[#This Row],[Klasse]]</f>
        <v>PK04A#13</v>
      </c>
      <c r="B369" s="932">
        <f>Inek2019A1a2a[[#This Row],[Klasse2]]</f>
        <v>13</v>
      </c>
      <c r="C369" s="933">
        <f>Inek2019A1a2a[[#This Row],[BewJeTag2]]</f>
        <v>1.7332000000000001</v>
      </c>
      <c r="D369" s="932" t="s">
        <v>394</v>
      </c>
      <c r="E369" s="932" t="s">
        <v>437</v>
      </c>
      <c r="F369" s="932" t="s">
        <v>446</v>
      </c>
      <c r="G369" s="932" t="s">
        <v>447</v>
      </c>
      <c r="H369" s="932">
        <v>13</v>
      </c>
      <c r="I369" s="933">
        <v>1.7332000000000001</v>
      </c>
    </row>
    <row r="370" spans="1:9" x14ac:dyDescent="0.25">
      <c r="A370" s="932" t="str">
        <f>Inek2019A1a2a[[#This Row],[PEPP]]&amp;"#"&amp;Inek2019A1a2a[[#This Row],[Klasse]]</f>
        <v>PK04A#14</v>
      </c>
      <c r="B370" s="932">
        <f>Inek2019A1a2a[[#This Row],[Klasse2]]</f>
        <v>14</v>
      </c>
      <c r="C370" s="933">
        <f>Inek2019A1a2a[[#This Row],[BewJeTag2]]</f>
        <v>1.7090000000000001</v>
      </c>
      <c r="D370" s="932" t="s">
        <v>394</v>
      </c>
      <c r="E370" s="932" t="s">
        <v>437</v>
      </c>
      <c r="F370" s="932" t="s">
        <v>446</v>
      </c>
      <c r="G370" s="932" t="s">
        <v>447</v>
      </c>
      <c r="H370" s="932">
        <v>14</v>
      </c>
      <c r="I370" s="933">
        <v>1.7090000000000001</v>
      </c>
    </row>
    <row r="371" spans="1:9" x14ac:dyDescent="0.25">
      <c r="A371" s="932" t="str">
        <f>Inek2019A1a2a[[#This Row],[PEPP]]&amp;"#"&amp;Inek2019A1a2a[[#This Row],[Klasse]]</f>
        <v>PK04A#15</v>
      </c>
      <c r="B371" s="932">
        <f>Inek2019A1a2a[[#This Row],[Klasse2]]</f>
        <v>15</v>
      </c>
      <c r="C371" s="933">
        <f>Inek2019A1a2a[[#This Row],[BewJeTag2]]</f>
        <v>1.6848000000000001</v>
      </c>
      <c r="D371" s="932" t="s">
        <v>394</v>
      </c>
      <c r="E371" s="932" t="s">
        <v>437</v>
      </c>
      <c r="F371" s="932" t="s">
        <v>446</v>
      </c>
      <c r="G371" s="932" t="s">
        <v>447</v>
      </c>
      <c r="H371" s="932">
        <v>15</v>
      </c>
      <c r="I371" s="933">
        <v>1.6848000000000001</v>
      </c>
    </row>
    <row r="372" spans="1:9" x14ac:dyDescent="0.25">
      <c r="A372" s="932" t="str">
        <f>Inek2019A1a2a[[#This Row],[PEPP]]&amp;"#"&amp;Inek2019A1a2a[[#This Row],[Klasse]]</f>
        <v>PK04A#16</v>
      </c>
      <c r="B372" s="932">
        <f>Inek2019A1a2a[[#This Row],[Klasse2]]</f>
        <v>16</v>
      </c>
      <c r="C372" s="933">
        <f>Inek2019A1a2a[[#This Row],[BewJeTag2]]</f>
        <v>1.6606000000000001</v>
      </c>
      <c r="D372" s="932" t="s">
        <v>394</v>
      </c>
      <c r="E372" s="932" t="s">
        <v>437</v>
      </c>
      <c r="F372" s="932" t="s">
        <v>446</v>
      </c>
      <c r="G372" s="932" t="s">
        <v>447</v>
      </c>
      <c r="H372" s="932">
        <v>16</v>
      </c>
      <c r="I372" s="933">
        <v>1.6606000000000001</v>
      </c>
    </row>
    <row r="373" spans="1:9" x14ac:dyDescent="0.25">
      <c r="A373" s="932" t="str">
        <f>Inek2019A1a2a[[#This Row],[PEPP]]&amp;"#"&amp;Inek2019A1a2a[[#This Row],[Klasse]]</f>
        <v>PK04A#17</v>
      </c>
      <c r="B373" s="932">
        <f>Inek2019A1a2a[[#This Row],[Klasse2]]</f>
        <v>17</v>
      </c>
      <c r="C373" s="933">
        <f>Inek2019A1a2a[[#This Row],[BewJeTag2]]</f>
        <v>1.6364000000000001</v>
      </c>
      <c r="D373" s="932" t="s">
        <v>394</v>
      </c>
      <c r="E373" s="932" t="s">
        <v>437</v>
      </c>
      <c r="F373" s="932" t="s">
        <v>446</v>
      </c>
      <c r="G373" s="932" t="s">
        <v>447</v>
      </c>
      <c r="H373" s="932">
        <v>17</v>
      </c>
      <c r="I373" s="933">
        <v>1.6364000000000001</v>
      </c>
    </row>
    <row r="374" spans="1:9" x14ac:dyDescent="0.25">
      <c r="A374" s="932" t="str">
        <f>Inek2019A1a2a[[#This Row],[PEPP]]&amp;"#"&amp;Inek2019A1a2a[[#This Row],[Klasse]]</f>
        <v>PK04B#1</v>
      </c>
      <c r="B374" s="932">
        <f>Inek2019A1a2a[[#This Row],[Klasse2]]</f>
        <v>1</v>
      </c>
      <c r="C374" s="933">
        <f>Inek2019A1a2a[[#This Row],[BewJeTag2]]</f>
        <v>2.1067999999999998</v>
      </c>
      <c r="D374" s="932" t="s">
        <v>394</v>
      </c>
      <c r="E374" s="932" t="s">
        <v>437</v>
      </c>
      <c r="F374" s="932" t="s">
        <v>448</v>
      </c>
      <c r="G374" s="932" t="s">
        <v>449</v>
      </c>
      <c r="H374" s="932">
        <v>1</v>
      </c>
      <c r="I374" s="933">
        <v>2.1067999999999998</v>
      </c>
    </row>
    <row r="375" spans="1:9" x14ac:dyDescent="0.25">
      <c r="A375" s="932" t="str">
        <f>Inek2019A1a2a[[#This Row],[PEPP]]&amp;"#"&amp;Inek2019A1a2a[[#This Row],[Klasse]]</f>
        <v>PK04B#2</v>
      </c>
      <c r="B375" s="932">
        <f>Inek2019A1a2a[[#This Row],[Klasse2]]</f>
        <v>2</v>
      </c>
      <c r="C375" s="933">
        <f>Inek2019A1a2a[[#This Row],[BewJeTag2]]</f>
        <v>1.9225000000000001</v>
      </c>
      <c r="D375" s="932" t="s">
        <v>394</v>
      </c>
      <c r="E375" s="932" t="s">
        <v>437</v>
      </c>
      <c r="F375" s="932" t="s">
        <v>448</v>
      </c>
      <c r="G375" s="932" t="s">
        <v>449</v>
      </c>
      <c r="H375" s="932">
        <v>2</v>
      </c>
      <c r="I375" s="933">
        <v>1.9225000000000001</v>
      </c>
    </row>
    <row r="376" spans="1:9" x14ac:dyDescent="0.25">
      <c r="A376" s="932" t="str">
        <f>Inek2019A1a2a[[#This Row],[PEPP]]&amp;"#"&amp;Inek2019A1a2a[[#This Row],[Klasse]]</f>
        <v>PK04B#3</v>
      </c>
      <c r="B376" s="932">
        <f>Inek2019A1a2a[[#This Row],[Klasse2]]</f>
        <v>3</v>
      </c>
      <c r="C376" s="933">
        <f>Inek2019A1a2a[[#This Row],[BewJeTag2]]</f>
        <v>1.8924000000000001</v>
      </c>
      <c r="D376" s="932" t="s">
        <v>394</v>
      </c>
      <c r="E376" s="932" t="s">
        <v>437</v>
      </c>
      <c r="F376" s="932" t="s">
        <v>448</v>
      </c>
      <c r="G376" s="932" t="s">
        <v>449</v>
      </c>
      <c r="H376" s="932">
        <v>3</v>
      </c>
      <c r="I376" s="933">
        <v>1.8924000000000001</v>
      </c>
    </row>
    <row r="377" spans="1:9" x14ac:dyDescent="0.25">
      <c r="A377" s="932" t="str">
        <f>Inek2019A1a2a[[#This Row],[PEPP]]&amp;"#"&amp;Inek2019A1a2a[[#This Row],[Klasse]]</f>
        <v>PK04B#4</v>
      </c>
      <c r="B377" s="932">
        <f>Inek2019A1a2a[[#This Row],[Klasse2]]</f>
        <v>4</v>
      </c>
      <c r="C377" s="933">
        <f>Inek2019A1a2a[[#This Row],[BewJeTag2]]</f>
        <v>1.865</v>
      </c>
      <c r="D377" s="932" t="s">
        <v>394</v>
      </c>
      <c r="E377" s="932" t="s">
        <v>437</v>
      </c>
      <c r="F377" s="932" t="s">
        <v>448</v>
      </c>
      <c r="G377" s="932" t="s">
        <v>449</v>
      </c>
      <c r="H377" s="932">
        <v>4</v>
      </c>
      <c r="I377" s="933">
        <v>1.865</v>
      </c>
    </row>
    <row r="378" spans="1:9" x14ac:dyDescent="0.25">
      <c r="A378" s="932" t="str">
        <f>Inek2019A1a2a[[#This Row],[PEPP]]&amp;"#"&amp;Inek2019A1a2a[[#This Row],[Klasse]]</f>
        <v>PK04B#5</v>
      </c>
      <c r="B378" s="932">
        <f>Inek2019A1a2a[[#This Row],[Klasse2]]</f>
        <v>5</v>
      </c>
      <c r="C378" s="933">
        <f>Inek2019A1a2a[[#This Row],[BewJeTag2]]</f>
        <v>1.8376999999999999</v>
      </c>
      <c r="D378" s="932" t="s">
        <v>394</v>
      </c>
      <c r="E378" s="932" t="s">
        <v>437</v>
      </c>
      <c r="F378" s="932" t="s">
        <v>448</v>
      </c>
      <c r="G378" s="932" t="s">
        <v>449</v>
      </c>
      <c r="H378" s="932">
        <v>5</v>
      </c>
      <c r="I378" s="933">
        <v>1.8376999999999999</v>
      </c>
    </row>
    <row r="379" spans="1:9" x14ac:dyDescent="0.25">
      <c r="A379" s="932" t="str">
        <f>Inek2019A1a2a[[#This Row],[PEPP]]&amp;"#"&amp;Inek2019A1a2a[[#This Row],[Klasse]]</f>
        <v>PK04B#6</v>
      </c>
      <c r="B379" s="932">
        <f>Inek2019A1a2a[[#This Row],[Klasse2]]</f>
        <v>6</v>
      </c>
      <c r="C379" s="933">
        <f>Inek2019A1a2a[[#This Row],[BewJeTag2]]</f>
        <v>1.8103</v>
      </c>
      <c r="D379" s="932" t="s">
        <v>394</v>
      </c>
      <c r="E379" s="932" t="s">
        <v>437</v>
      </c>
      <c r="F379" s="932" t="s">
        <v>448</v>
      </c>
      <c r="G379" s="932" t="s">
        <v>449</v>
      </c>
      <c r="H379" s="932">
        <v>6</v>
      </c>
      <c r="I379" s="933">
        <v>1.8103</v>
      </c>
    </row>
    <row r="380" spans="1:9" x14ac:dyDescent="0.25">
      <c r="A380" s="932" t="str">
        <f>Inek2019A1a2a[[#This Row],[PEPP]]&amp;"#"&amp;Inek2019A1a2a[[#This Row],[Klasse]]</f>
        <v>PK04B#7</v>
      </c>
      <c r="B380" s="932">
        <f>Inek2019A1a2a[[#This Row],[Klasse2]]</f>
        <v>7</v>
      </c>
      <c r="C380" s="933">
        <f>Inek2019A1a2a[[#This Row],[BewJeTag2]]</f>
        <v>1.7829999999999999</v>
      </c>
      <c r="D380" s="932" t="s">
        <v>394</v>
      </c>
      <c r="E380" s="932" t="s">
        <v>437</v>
      </c>
      <c r="F380" s="932" t="s">
        <v>448</v>
      </c>
      <c r="G380" s="932" t="s">
        <v>449</v>
      </c>
      <c r="H380" s="932">
        <v>7</v>
      </c>
      <c r="I380" s="933">
        <v>1.7829999999999999</v>
      </c>
    </row>
    <row r="381" spans="1:9" x14ac:dyDescent="0.25">
      <c r="A381" s="932" t="str">
        <f>Inek2019A1a2a[[#This Row],[PEPP]]&amp;"#"&amp;Inek2019A1a2a[[#This Row],[Klasse]]</f>
        <v>PK04B#8</v>
      </c>
      <c r="B381" s="932">
        <f>Inek2019A1a2a[[#This Row],[Klasse2]]</f>
        <v>8</v>
      </c>
      <c r="C381" s="933">
        <f>Inek2019A1a2a[[#This Row],[BewJeTag2]]</f>
        <v>1.7556</v>
      </c>
      <c r="D381" s="932" t="s">
        <v>394</v>
      </c>
      <c r="E381" s="932" t="s">
        <v>437</v>
      </c>
      <c r="F381" s="932" t="s">
        <v>448</v>
      </c>
      <c r="G381" s="932" t="s">
        <v>449</v>
      </c>
      <c r="H381" s="932">
        <v>8</v>
      </c>
      <c r="I381" s="933">
        <v>1.7556</v>
      </c>
    </row>
    <row r="382" spans="1:9" x14ac:dyDescent="0.25">
      <c r="A382" s="932" t="str">
        <f>Inek2019A1a2a[[#This Row],[PEPP]]&amp;"#"&amp;Inek2019A1a2a[[#This Row],[Klasse]]</f>
        <v>PK04B#9</v>
      </c>
      <c r="B382" s="932">
        <f>Inek2019A1a2a[[#This Row],[Klasse2]]</f>
        <v>9</v>
      </c>
      <c r="C382" s="933">
        <f>Inek2019A1a2a[[#This Row],[BewJeTag2]]</f>
        <v>1.7282999999999999</v>
      </c>
      <c r="D382" s="932" t="s">
        <v>394</v>
      </c>
      <c r="E382" s="932" t="s">
        <v>437</v>
      </c>
      <c r="F382" s="932" t="s">
        <v>448</v>
      </c>
      <c r="G382" s="932" t="s">
        <v>449</v>
      </c>
      <c r="H382" s="932">
        <v>9</v>
      </c>
      <c r="I382" s="933">
        <v>1.7282999999999999</v>
      </c>
    </row>
    <row r="383" spans="1:9" x14ac:dyDescent="0.25">
      <c r="A383" s="932" t="str">
        <f>Inek2019A1a2a[[#This Row],[PEPP]]&amp;"#"&amp;Inek2019A1a2a[[#This Row],[Klasse]]</f>
        <v>PK04B#10</v>
      </c>
      <c r="B383" s="932">
        <f>Inek2019A1a2a[[#This Row],[Klasse2]]</f>
        <v>10</v>
      </c>
      <c r="C383" s="933">
        <f>Inek2019A1a2a[[#This Row],[BewJeTag2]]</f>
        <v>1.7010000000000001</v>
      </c>
      <c r="D383" s="932" t="s">
        <v>394</v>
      </c>
      <c r="E383" s="932" t="s">
        <v>437</v>
      </c>
      <c r="F383" s="932" t="s">
        <v>448</v>
      </c>
      <c r="G383" s="932" t="s">
        <v>449</v>
      </c>
      <c r="H383" s="932">
        <v>10</v>
      </c>
      <c r="I383" s="933">
        <v>1.7010000000000001</v>
      </c>
    </row>
    <row r="384" spans="1:9" x14ac:dyDescent="0.25">
      <c r="A384" s="932" t="str">
        <f>Inek2019A1a2a[[#This Row],[PEPP]]&amp;"#"&amp;Inek2019A1a2a[[#This Row],[Klasse]]</f>
        <v>PK04B#11</v>
      </c>
      <c r="B384" s="932">
        <f>Inek2019A1a2a[[#This Row],[Klasse2]]</f>
        <v>11</v>
      </c>
      <c r="C384" s="933">
        <f>Inek2019A1a2a[[#This Row],[BewJeTag2]]</f>
        <v>1.6736</v>
      </c>
      <c r="D384" s="932" t="s">
        <v>394</v>
      </c>
      <c r="E384" s="932" t="s">
        <v>437</v>
      </c>
      <c r="F384" s="932" t="s">
        <v>448</v>
      </c>
      <c r="G384" s="932" t="s">
        <v>449</v>
      </c>
      <c r="H384" s="932">
        <v>11</v>
      </c>
      <c r="I384" s="933">
        <v>1.6736</v>
      </c>
    </row>
    <row r="385" spans="1:9" x14ac:dyDescent="0.25">
      <c r="A385" s="932" t="str">
        <f>Inek2019A1a2a[[#This Row],[PEPP]]&amp;"#"&amp;Inek2019A1a2a[[#This Row],[Klasse]]</f>
        <v>PK04B#12</v>
      </c>
      <c r="B385" s="932">
        <f>Inek2019A1a2a[[#This Row],[Klasse2]]</f>
        <v>12</v>
      </c>
      <c r="C385" s="933">
        <f>Inek2019A1a2a[[#This Row],[BewJeTag2]]</f>
        <v>1.6463000000000001</v>
      </c>
      <c r="D385" s="932" t="s">
        <v>394</v>
      </c>
      <c r="E385" s="932" t="s">
        <v>437</v>
      </c>
      <c r="F385" s="932" t="s">
        <v>448</v>
      </c>
      <c r="G385" s="932" t="s">
        <v>449</v>
      </c>
      <c r="H385" s="932">
        <v>12</v>
      </c>
      <c r="I385" s="933">
        <v>1.6463000000000001</v>
      </c>
    </row>
    <row r="386" spans="1:9" x14ac:dyDescent="0.25">
      <c r="A386" s="932" t="str">
        <f>Inek2019A1a2a[[#This Row],[PEPP]]&amp;"#"&amp;Inek2019A1a2a[[#This Row],[Klasse]]</f>
        <v>PK04B#13</v>
      </c>
      <c r="B386" s="932">
        <f>Inek2019A1a2a[[#This Row],[Klasse2]]</f>
        <v>13</v>
      </c>
      <c r="C386" s="933">
        <f>Inek2019A1a2a[[#This Row],[BewJeTag2]]</f>
        <v>1.6189</v>
      </c>
      <c r="D386" s="932" t="s">
        <v>394</v>
      </c>
      <c r="E386" s="932" t="s">
        <v>437</v>
      </c>
      <c r="F386" s="932" t="s">
        <v>448</v>
      </c>
      <c r="G386" s="932" t="s">
        <v>449</v>
      </c>
      <c r="H386" s="932">
        <v>13</v>
      </c>
      <c r="I386" s="933">
        <v>1.6189</v>
      </c>
    </row>
    <row r="387" spans="1:9" x14ac:dyDescent="0.25">
      <c r="A387" s="932" t="str">
        <f>Inek2019A1a2a[[#This Row],[PEPP]]&amp;"#"&amp;Inek2019A1a2a[[#This Row],[Klasse]]</f>
        <v>PK04B#14</v>
      </c>
      <c r="B387" s="932">
        <f>Inek2019A1a2a[[#This Row],[Klasse2]]</f>
        <v>14</v>
      </c>
      <c r="C387" s="933">
        <f>Inek2019A1a2a[[#This Row],[BewJeTag2]]</f>
        <v>1.5915999999999999</v>
      </c>
      <c r="D387" s="932" t="s">
        <v>394</v>
      </c>
      <c r="E387" s="932" t="s">
        <v>437</v>
      </c>
      <c r="F387" s="932" t="s">
        <v>448</v>
      </c>
      <c r="G387" s="932" t="s">
        <v>449</v>
      </c>
      <c r="H387" s="932">
        <v>14</v>
      </c>
      <c r="I387" s="933">
        <v>1.5915999999999999</v>
      </c>
    </row>
    <row r="388" spans="1:9" x14ac:dyDescent="0.25">
      <c r="A388" s="932" t="str">
        <f>Inek2019A1a2a[[#This Row],[PEPP]]&amp;"#"&amp;Inek2019A1a2a[[#This Row],[Klasse]]</f>
        <v>PK04B#15</v>
      </c>
      <c r="B388" s="932">
        <f>Inek2019A1a2a[[#This Row],[Klasse2]]</f>
        <v>15</v>
      </c>
      <c r="C388" s="933">
        <f>Inek2019A1a2a[[#This Row],[BewJeTag2]]</f>
        <v>1.5643</v>
      </c>
      <c r="D388" s="932" t="s">
        <v>394</v>
      </c>
      <c r="E388" s="932" t="s">
        <v>437</v>
      </c>
      <c r="F388" s="932" t="s">
        <v>448</v>
      </c>
      <c r="G388" s="932" t="s">
        <v>449</v>
      </c>
      <c r="H388" s="932">
        <v>15</v>
      </c>
      <c r="I388" s="933">
        <v>1.5643</v>
      </c>
    </row>
    <row r="389" spans="1:9" x14ac:dyDescent="0.25">
      <c r="A389" s="932" t="str">
        <f>Inek2019A1a2a[[#This Row],[PEPP]]&amp;"#"&amp;Inek2019A1a2a[[#This Row],[Klasse]]</f>
        <v>PK04B#16</v>
      </c>
      <c r="B389" s="932">
        <f>Inek2019A1a2a[[#This Row],[Klasse2]]</f>
        <v>16</v>
      </c>
      <c r="C389" s="933">
        <f>Inek2019A1a2a[[#This Row],[BewJeTag2]]</f>
        <v>1.5368999999999999</v>
      </c>
      <c r="D389" s="932" t="s">
        <v>394</v>
      </c>
      <c r="E389" s="932" t="s">
        <v>437</v>
      </c>
      <c r="F389" s="932" t="s">
        <v>448</v>
      </c>
      <c r="G389" s="932" t="s">
        <v>449</v>
      </c>
      <c r="H389" s="932">
        <v>16</v>
      </c>
      <c r="I389" s="933">
        <v>1.5368999999999999</v>
      </c>
    </row>
    <row r="390" spans="1:9" x14ac:dyDescent="0.25">
      <c r="A390" s="932" t="str">
        <f>Inek2019A1a2a[[#This Row],[PEPP]]&amp;"#"&amp;Inek2019A1a2a[[#This Row],[Klasse]]</f>
        <v>PK04B#17</v>
      </c>
      <c r="B390" s="932">
        <f>Inek2019A1a2a[[#This Row],[Klasse2]]</f>
        <v>17</v>
      </c>
      <c r="C390" s="933">
        <f>Inek2019A1a2a[[#This Row],[BewJeTag2]]</f>
        <v>1.5096000000000001</v>
      </c>
      <c r="D390" s="932" t="s">
        <v>394</v>
      </c>
      <c r="E390" s="932" t="s">
        <v>437</v>
      </c>
      <c r="F390" s="932" t="s">
        <v>448</v>
      </c>
      <c r="G390" s="932" t="s">
        <v>449</v>
      </c>
      <c r="H390" s="932">
        <v>17</v>
      </c>
      <c r="I390" s="933">
        <v>1.5096000000000001</v>
      </c>
    </row>
    <row r="391" spans="1:9" x14ac:dyDescent="0.25">
      <c r="A391" s="932" t="str">
        <f>Inek2019A1a2a[[#This Row],[PEPP]]&amp;"#"&amp;Inek2019A1a2a[[#This Row],[Klasse]]</f>
        <v>PK04B#18</v>
      </c>
      <c r="B391" s="932">
        <f>Inek2019A1a2a[[#This Row],[Klasse2]]</f>
        <v>18</v>
      </c>
      <c r="C391" s="933">
        <f>Inek2019A1a2a[[#This Row],[BewJeTag2]]</f>
        <v>1.4822</v>
      </c>
      <c r="D391" s="932" t="s">
        <v>394</v>
      </c>
      <c r="E391" s="932" t="s">
        <v>437</v>
      </c>
      <c r="F391" s="932" t="s">
        <v>448</v>
      </c>
      <c r="G391" s="932" t="s">
        <v>449</v>
      </c>
      <c r="H391" s="932">
        <v>18</v>
      </c>
      <c r="I391" s="933">
        <v>1.4822</v>
      </c>
    </row>
    <row r="392" spans="1:9" x14ac:dyDescent="0.25">
      <c r="A392" s="932" t="str">
        <f>Inek2019A1a2a[[#This Row],[PEPP]]&amp;"#"&amp;Inek2019A1a2a[[#This Row],[Klasse]]</f>
        <v>PK04B#19</v>
      </c>
      <c r="B392" s="932">
        <f>Inek2019A1a2a[[#This Row],[Klasse2]]</f>
        <v>19</v>
      </c>
      <c r="C392" s="933">
        <f>Inek2019A1a2a[[#This Row],[BewJeTag2]]</f>
        <v>1.4549000000000001</v>
      </c>
      <c r="D392" s="932" t="s">
        <v>394</v>
      </c>
      <c r="E392" s="932" t="s">
        <v>437</v>
      </c>
      <c r="F392" s="932" t="s">
        <v>448</v>
      </c>
      <c r="G392" s="932" t="s">
        <v>449</v>
      </c>
      <c r="H392" s="932">
        <v>19</v>
      </c>
      <c r="I392" s="933">
        <v>1.4549000000000001</v>
      </c>
    </row>
    <row r="393" spans="1:9" x14ac:dyDescent="0.25">
      <c r="A393" s="932" t="str">
        <f>Inek2019A1a2a[[#This Row],[PEPP]]&amp;"#"&amp;Inek2019A1a2a[[#This Row],[Klasse]]</f>
        <v>PK04B#20</v>
      </c>
      <c r="B393" s="932">
        <f>Inek2019A1a2a[[#This Row],[Klasse2]]</f>
        <v>20</v>
      </c>
      <c r="C393" s="933">
        <f>Inek2019A1a2a[[#This Row],[BewJeTag2]]</f>
        <v>1.4275</v>
      </c>
      <c r="D393" s="932" t="s">
        <v>394</v>
      </c>
      <c r="E393" s="932" t="s">
        <v>437</v>
      </c>
      <c r="F393" s="932" t="s">
        <v>448</v>
      </c>
      <c r="G393" s="932" t="s">
        <v>449</v>
      </c>
      <c r="H393" s="932">
        <v>20</v>
      </c>
      <c r="I393" s="933">
        <v>1.4275</v>
      </c>
    </row>
    <row r="394" spans="1:9" x14ac:dyDescent="0.25">
      <c r="A394" s="932" t="str">
        <f>Inek2019A1a2a[[#This Row],[PEPP]]&amp;"#"&amp;Inek2019A1a2a[[#This Row],[Klasse]]</f>
        <v>PK10Z#1</v>
      </c>
      <c r="B394" s="932">
        <f>Inek2019A1a2a[[#This Row],[Klasse2]]</f>
        <v>1</v>
      </c>
      <c r="C394" s="933">
        <f>Inek2019A1a2a[[#This Row],[BewJeTag2]]</f>
        <v>1.6740999999999999</v>
      </c>
      <c r="D394" s="932" t="s">
        <v>394</v>
      </c>
      <c r="E394" s="932" t="s">
        <v>437</v>
      </c>
      <c r="F394" s="932" t="s">
        <v>450</v>
      </c>
      <c r="G394" s="932" t="s">
        <v>451</v>
      </c>
      <c r="H394" s="932">
        <v>1</v>
      </c>
      <c r="I394" s="933">
        <v>1.6740999999999999</v>
      </c>
    </row>
    <row r="395" spans="1:9" x14ac:dyDescent="0.25">
      <c r="A395" s="932" t="str">
        <f>Inek2019A1a2a[[#This Row],[PEPP]]&amp;"#"&amp;Inek2019A1a2a[[#This Row],[Klasse]]</f>
        <v>PK14A#1</v>
      </c>
      <c r="B395" s="932">
        <f>Inek2019A1a2a[[#This Row],[Klasse2]]</f>
        <v>1</v>
      </c>
      <c r="C395" s="933">
        <f>Inek2019A1a2a[[#This Row],[BewJeTag2]]</f>
        <v>2.0301</v>
      </c>
      <c r="D395" s="932" t="s">
        <v>394</v>
      </c>
      <c r="E395" s="932" t="s">
        <v>437</v>
      </c>
      <c r="F395" s="932" t="s">
        <v>452</v>
      </c>
      <c r="G395" s="935" t="s">
        <v>453</v>
      </c>
      <c r="H395" s="932">
        <v>1</v>
      </c>
      <c r="I395" s="933">
        <v>2.0301</v>
      </c>
    </row>
    <row r="396" spans="1:9" x14ac:dyDescent="0.25">
      <c r="A396" s="932" t="str">
        <f>Inek2019A1a2a[[#This Row],[PEPP]]&amp;"#"&amp;Inek2019A1a2a[[#This Row],[Klasse]]</f>
        <v>PK14A#2</v>
      </c>
      <c r="B396" s="932">
        <f>Inek2019A1a2a[[#This Row],[Klasse2]]</f>
        <v>2</v>
      </c>
      <c r="C396" s="933">
        <f>Inek2019A1a2a[[#This Row],[BewJeTag2]]</f>
        <v>2.0167000000000002</v>
      </c>
      <c r="D396" s="932" t="s">
        <v>394</v>
      </c>
      <c r="E396" s="932" t="s">
        <v>437</v>
      </c>
      <c r="F396" s="932" t="s">
        <v>452</v>
      </c>
      <c r="G396" s="935" t="s">
        <v>453</v>
      </c>
      <c r="H396" s="932">
        <v>2</v>
      </c>
      <c r="I396" s="933">
        <v>2.0167000000000002</v>
      </c>
    </row>
    <row r="397" spans="1:9" x14ac:dyDescent="0.25">
      <c r="A397" s="932" t="str">
        <f>Inek2019A1a2a[[#This Row],[PEPP]]&amp;"#"&amp;Inek2019A1a2a[[#This Row],[Klasse]]</f>
        <v>PK14A#3</v>
      </c>
      <c r="B397" s="932">
        <f>Inek2019A1a2a[[#This Row],[Klasse2]]</f>
        <v>3</v>
      </c>
      <c r="C397" s="933">
        <f>Inek2019A1a2a[[#This Row],[BewJeTag2]]</f>
        <v>1.9963</v>
      </c>
      <c r="D397" s="932" t="s">
        <v>394</v>
      </c>
      <c r="E397" s="932" t="s">
        <v>437</v>
      </c>
      <c r="F397" s="932" t="s">
        <v>452</v>
      </c>
      <c r="G397" s="935" t="s">
        <v>453</v>
      </c>
      <c r="H397" s="932">
        <v>3</v>
      </c>
      <c r="I397" s="933">
        <v>1.9963</v>
      </c>
    </row>
    <row r="398" spans="1:9" x14ac:dyDescent="0.25">
      <c r="A398" s="932" t="str">
        <f>Inek2019A1a2a[[#This Row],[PEPP]]&amp;"#"&amp;Inek2019A1a2a[[#This Row],[Klasse]]</f>
        <v>PK14A#4</v>
      </c>
      <c r="B398" s="932">
        <f>Inek2019A1a2a[[#This Row],[Klasse2]]</f>
        <v>4</v>
      </c>
      <c r="C398" s="933">
        <f>Inek2019A1a2a[[#This Row],[BewJeTag2]]</f>
        <v>1.9759</v>
      </c>
      <c r="D398" s="932" t="s">
        <v>394</v>
      </c>
      <c r="E398" s="932" t="s">
        <v>437</v>
      </c>
      <c r="F398" s="932" t="s">
        <v>452</v>
      </c>
      <c r="G398" s="935" t="s">
        <v>453</v>
      </c>
      <c r="H398" s="932">
        <v>4</v>
      </c>
      <c r="I398" s="933">
        <v>1.9759</v>
      </c>
    </row>
    <row r="399" spans="1:9" x14ac:dyDescent="0.25">
      <c r="A399" s="932" t="str">
        <f>Inek2019A1a2a[[#This Row],[PEPP]]&amp;"#"&amp;Inek2019A1a2a[[#This Row],[Klasse]]</f>
        <v>PK14A#5</v>
      </c>
      <c r="B399" s="932">
        <f>Inek2019A1a2a[[#This Row],[Klasse2]]</f>
        <v>5</v>
      </c>
      <c r="C399" s="933">
        <f>Inek2019A1a2a[[#This Row],[BewJeTag2]]</f>
        <v>1.9554</v>
      </c>
      <c r="D399" s="932" t="s">
        <v>394</v>
      </c>
      <c r="E399" s="932" t="s">
        <v>437</v>
      </c>
      <c r="F399" s="932" t="s">
        <v>452</v>
      </c>
      <c r="G399" s="935" t="s">
        <v>453</v>
      </c>
      <c r="H399" s="932">
        <v>5</v>
      </c>
      <c r="I399" s="933">
        <v>1.9554</v>
      </c>
    </row>
    <row r="400" spans="1:9" x14ac:dyDescent="0.25">
      <c r="A400" s="932" t="str">
        <f>Inek2019A1a2a[[#This Row],[PEPP]]&amp;"#"&amp;Inek2019A1a2a[[#This Row],[Klasse]]</f>
        <v>PK14A#6</v>
      </c>
      <c r="B400" s="932">
        <f>Inek2019A1a2a[[#This Row],[Klasse2]]</f>
        <v>6</v>
      </c>
      <c r="C400" s="933">
        <f>Inek2019A1a2a[[#This Row],[BewJeTag2]]</f>
        <v>1.9350000000000001</v>
      </c>
      <c r="D400" s="932" t="s">
        <v>394</v>
      </c>
      <c r="E400" s="932" t="s">
        <v>437</v>
      </c>
      <c r="F400" s="932" t="s">
        <v>452</v>
      </c>
      <c r="G400" s="935" t="s">
        <v>453</v>
      </c>
      <c r="H400" s="932">
        <v>6</v>
      </c>
      <c r="I400" s="933">
        <v>1.9350000000000001</v>
      </c>
    </row>
    <row r="401" spans="1:9" x14ac:dyDescent="0.25">
      <c r="A401" s="932" t="str">
        <f>Inek2019A1a2a[[#This Row],[PEPP]]&amp;"#"&amp;Inek2019A1a2a[[#This Row],[Klasse]]</f>
        <v>PK14A#7</v>
      </c>
      <c r="B401" s="932">
        <f>Inek2019A1a2a[[#This Row],[Klasse2]]</f>
        <v>7</v>
      </c>
      <c r="C401" s="933">
        <f>Inek2019A1a2a[[#This Row],[BewJeTag2]]</f>
        <v>1.9146000000000001</v>
      </c>
      <c r="D401" s="932" t="s">
        <v>394</v>
      </c>
      <c r="E401" s="932" t="s">
        <v>437</v>
      </c>
      <c r="F401" s="932" t="s">
        <v>452</v>
      </c>
      <c r="G401" s="935" t="s">
        <v>453</v>
      </c>
      <c r="H401" s="932">
        <v>7</v>
      </c>
      <c r="I401" s="933">
        <v>1.9146000000000001</v>
      </c>
    </row>
    <row r="402" spans="1:9" x14ac:dyDescent="0.25">
      <c r="A402" s="932" t="str">
        <f>Inek2019A1a2a[[#This Row],[PEPP]]&amp;"#"&amp;Inek2019A1a2a[[#This Row],[Klasse]]</f>
        <v>PK14A#8</v>
      </c>
      <c r="B402" s="932">
        <f>Inek2019A1a2a[[#This Row],[Klasse2]]</f>
        <v>8</v>
      </c>
      <c r="C402" s="933">
        <f>Inek2019A1a2a[[#This Row],[BewJeTag2]]</f>
        <v>1.8942000000000001</v>
      </c>
      <c r="D402" s="932" t="s">
        <v>394</v>
      </c>
      <c r="E402" s="932" t="s">
        <v>437</v>
      </c>
      <c r="F402" s="932" t="s">
        <v>452</v>
      </c>
      <c r="G402" s="935" t="s">
        <v>453</v>
      </c>
      <c r="H402" s="932">
        <v>8</v>
      </c>
      <c r="I402" s="933">
        <v>1.8942000000000001</v>
      </c>
    </row>
    <row r="403" spans="1:9" x14ac:dyDescent="0.25">
      <c r="A403" s="932" t="str">
        <f>Inek2019A1a2a[[#This Row],[PEPP]]&amp;"#"&amp;Inek2019A1a2a[[#This Row],[Klasse]]</f>
        <v>PK14A#9</v>
      </c>
      <c r="B403" s="932">
        <f>Inek2019A1a2a[[#This Row],[Klasse2]]</f>
        <v>9</v>
      </c>
      <c r="C403" s="933">
        <f>Inek2019A1a2a[[#This Row],[BewJeTag2]]</f>
        <v>1.8737999999999999</v>
      </c>
      <c r="D403" s="932" t="s">
        <v>394</v>
      </c>
      <c r="E403" s="932" t="s">
        <v>437</v>
      </c>
      <c r="F403" s="932" t="s">
        <v>452</v>
      </c>
      <c r="G403" s="935" t="s">
        <v>453</v>
      </c>
      <c r="H403" s="932">
        <v>9</v>
      </c>
      <c r="I403" s="933">
        <v>1.8737999999999999</v>
      </c>
    </row>
    <row r="404" spans="1:9" x14ac:dyDescent="0.25">
      <c r="A404" s="932" t="str">
        <f>Inek2019A1a2a[[#This Row],[PEPP]]&amp;"#"&amp;Inek2019A1a2a[[#This Row],[Klasse]]</f>
        <v>PK14A#10</v>
      </c>
      <c r="B404" s="932">
        <f>Inek2019A1a2a[[#This Row],[Klasse2]]</f>
        <v>10</v>
      </c>
      <c r="C404" s="933">
        <f>Inek2019A1a2a[[#This Row],[BewJeTag2]]</f>
        <v>1.8533999999999999</v>
      </c>
      <c r="D404" s="932" t="s">
        <v>394</v>
      </c>
      <c r="E404" s="932" t="s">
        <v>437</v>
      </c>
      <c r="F404" s="932" t="s">
        <v>452</v>
      </c>
      <c r="G404" s="935" t="s">
        <v>453</v>
      </c>
      <c r="H404" s="932">
        <v>10</v>
      </c>
      <c r="I404" s="933">
        <v>1.8533999999999999</v>
      </c>
    </row>
    <row r="405" spans="1:9" x14ac:dyDescent="0.25">
      <c r="A405" s="932" t="str">
        <f>Inek2019A1a2a[[#This Row],[PEPP]]&amp;"#"&amp;Inek2019A1a2a[[#This Row],[Klasse]]</f>
        <v>PK14A#11</v>
      </c>
      <c r="B405" s="932">
        <f>Inek2019A1a2a[[#This Row],[Klasse2]]</f>
        <v>11</v>
      </c>
      <c r="C405" s="933">
        <f>Inek2019A1a2a[[#This Row],[BewJeTag2]]</f>
        <v>1.833</v>
      </c>
      <c r="D405" s="932" t="s">
        <v>394</v>
      </c>
      <c r="E405" s="932" t="s">
        <v>437</v>
      </c>
      <c r="F405" s="932" t="s">
        <v>452</v>
      </c>
      <c r="G405" s="935" t="s">
        <v>453</v>
      </c>
      <c r="H405" s="932">
        <v>11</v>
      </c>
      <c r="I405" s="933">
        <v>1.833</v>
      </c>
    </row>
    <row r="406" spans="1:9" x14ac:dyDescent="0.25">
      <c r="A406" s="932" t="str">
        <f>Inek2019A1a2a[[#This Row],[PEPP]]&amp;"#"&amp;Inek2019A1a2a[[#This Row],[Klasse]]</f>
        <v>PK14A#12</v>
      </c>
      <c r="B406" s="932">
        <f>Inek2019A1a2a[[#This Row],[Klasse2]]</f>
        <v>12</v>
      </c>
      <c r="C406" s="933">
        <f>Inek2019A1a2a[[#This Row],[BewJeTag2]]</f>
        <v>1.8125</v>
      </c>
      <c r="D406" s="932" t="s">
        <v>394</v>
      </c>
      <c r="E406" s="932" t="s">
        <v>437</v>
      </c>
      <c r="F406" s="932" t="s">
        <v>452</v>
      </c>
      <c r="G406" s="935" t="s">
        <v>453</v>
      </c>
      <c r="H406" s="932">
        <v>12</v>
      </c>
      <c r="I406" s="933">
        <v>1.8125</v>
      </c>
    </row>
    <row r="407" spans="1:9" x14ac:dyDescent="0.25">
      <c r="A407" s="932" t="str">
        <f>Inek2019A1a2a[[#This Row],[PEPP]]&amp;"#"&amp;Inek2019A1a2a[[#This Row],[Klasse]]</f>
        <v>PK14A#13</v>
      </c>
      <c r="B407" s="932">
        <f>Inek2019A1a2a[[#This Row],[Klasse2]]</f>
        <v>13</v>
      </c>
      <c r="C407" s="933">
        <f>Inek2019A1a2a[[#This Row],[BewJeTag2]]</f>
        <v>1.7921</v>
      </c>
      <c r="D407" s="932" t="s">
        <v>394</v>
      </c>
      <c r="E407" s="932" t="s">
        <v>437</v>
      </c>
      <c r="F407" s="932" t="s">
        <v>452</v>
      </c>
      <c r="G407" s="935" t="s">
        <v>453</v>
      </c>
      <c r="H407" s="932">
        <v>13</v>
      </c>
      <c r="I407" s="933">
        <v>1.7921</v>
      </c>
    </row>
    <row r="408" spans="1:9" x14ac:dyDescent="0.25">
      <c r="A408" s="932" t="str">
        <f>Inek2019A1a2a[[#This Row],[PEPP]]&amp;"#"&amp;Inek2019A1a2a[[#This Row],[Klasse]]</f>
        <v>PK14A#14</v>
      </c>
      <c r="B408" s="932">
        <f>Inek2019A1a2a[[#This Row],[Klasse2]]</f>
        <v>14</v>
      </c>
      <c r="C408" s="933">
        <f>Inek2019A1a2a[[#This Row],[BewJeTag2]]</f>
        <v>1.7717000000000001</v>
      </c>
      <c r="D408" s="932" t="s">
        <v>394</v>
      </c>
      <c r="E408" s="932" t="s">
        <v>437</v>
      </c>
      <c r="F408" s="932" t="s">
        <v>452</v>
      </c>
      <c r="G408" s="935" t="s">
        <v>453</v>
      </c>
      <c r="H408" s="932">
        <v>14</v>
      </c>
      <c r="I408" s="933">
        <v>1.7717000000000001</v>
      </c>
    </row>
    <row r="409" spans="1:9" x14ac:dyDescent="0.25">
      <c r="A409" s="932" t="str">
        <f>Inek2019A1a2a[[#This Row],[PEPP]]&amp;"#"&amp;Inek2019A1a2a[[#This Row],[Klasse]]</f>
        <v>PK14A#15</v>
      </c>
      <c r="B409" s="932">
        <f>Inek2019A1a2a[[#This Row],[Klasse2]]</f>
        <v>15</v>
      </c>
      <c r="C409" s="933">
        <f>Inek2019A1a2a[[#This Row],[BewJeTag2]]</f>
        <v>1.7513000000000001</v>
      </c>
      <c r="D409" s="932" t="s">
        <v>394</v>
      </c>
      <c r="E409" s="932" t="s">
        <v>437</v>
      </c>
      <c r="F409" s="932" t="s">
        <v>452</v>
      </c>
      <c r="G409" s="935" t="s">
        <v>453</v>
      </c>
      <c r="H409" s="932">
        <v>15</v>
      </c>
      <c r="I409" s="933">
        <v>1.7513000000000001</v>
      </c>
    </row>
    <row r="410" spans="1:9" x14ac:dyDescent="0.25">
      <c r="A410" s="932" t="str">
        <f>Inek2019A1a2a[[#This Row],[PEPP]]&amp;"#"&amp;Inek2019A1a2a[[#This Row],[Klasse]]</f>
        <v>PK14A#16</v>
      </c>
      <c r="B410" s="932">
        <f>Inek2019A1a2a[[#This Row],[Klasse2]]</f>
        <v>16</v>
      </c>
      <c r="C410" s="933">
        <f>Inek2019A1a2a[[#This Row],[BewJeTag2]]</f>
        <v>1.7309000000000001</v>
      </c>
      <c r="D410" s="932" t="s">
        <v>394</v>
      </c>
      <c r="E410" s="932" t="s">
        <v>437</v>
      </c>
      <c r="F410" s="932" t="s">
        <v>452</v>
      </c>
      <c r="G410" s="935" t="s">
        <v>453</v>
      </c>
      <c r="H410" s="932">
        <v>16</v>
      </c>
      <c r="I410" s="933">
        <v>1.7309000000000001</v>
      </c>
    </row>
    <row r="411" spans="1:9" x14ac:dyDescent="0.25">
      <c r="A411" s="932" t="str">
        <f>Inek2019A1a2a[[#This Row],[PEPP]]&amp;"#"&amp;Inek2019A1a2a[[#This Row],[Klasse]]</f>
        <v>PK14B#1</v>
      </c>
      <c r="B411" s="932">
        <f>Inek2019A1a2a[[#This Row],[Klasse2]]</f>
        <v>1</v>
      </c>
      <c r="C411" s="933">
        <f>Inek2019A1a2a[[#This Row],[BewJeTag2]]</f>
        <v>1.9975000000000001</v>
      </c>
      <c r="D411" s="932" t="s">
        <v>394</v>
      </c>
      <c r="E411" s="932" t="s">
        <v>437</v>
      </c>
      <c r="F411" s="932" t="s">
        <v>454</v>
      </c>
      <c r="G411" s="935" t="s">
        <v>455</v>
      </c>
      <c r="H411" s="932">
        <v>1</v>
      </c>
      <c r="I411" s="933">
        <v>1.9975000000000001</v>
      </c>
    </row>
    <row r="412" spans="1:9" x14ac:dyDescent="0.25">
      <c r="A412" s="932" t="str">
        <f>Inek2019A1a2a[[#This Row],[PEPP]]&amp;"#"&amp;Inek2019A1a2a[[#This Row],[Klasse]]</f>
        <v>PK14B#2</v>
      </c>
      <c r="B412" s="932">
        <f>Inek2019A1a2a[[#This Row],[Klasse2]]</f>
        <v>2</v>
      </c>
      <c r="C412" s="933">
        <f>Inek2019A1a2a[[#This Row],[BewJeTag2]]</f>
        <v>1.9704999999999999</v>
      </c>
      <c r="D412" s="932" t="s">
        <v>394</v>
      </c>
      <c r="E412" s="932" t="s">
        <v>437</v>
      </c>
      <c r="F412" s="932" t="s">
        <v>454</v>
      </c>
      <c r="G412" s="935" t="s">
        <v>455</v>
      </c>
      <c r="H412" s="932">
        <v>2</v>
      </c>
      <c r="I412" s="933">
        <v>1.9704999999999999</v>
      </c>
    </row>
    <row r="413" spans="1:9" x14ac:dyDescent="0.25">
      <c r="A413" s="932" t="str">
        <f>Inek2019A1a2a[[#This Row],[PEPP]]&amp;"#"&amp;Inek2019A1a2a[[#This Row],[Klasse]]</f>
        <v>PK14B#3</v>
      </c>
      <c r="B413" s="932">
        <f>Inek2019A1a2a[[#This Row],[Klasse2]]</f>
        <v>3</v>
      </c>
      <c r="C413" s="933">
        <f>Inek2019A1a2a[[#This Row],[BewJeTag2]]</f>
        <v>1.9458</v>
      </c>
      <c r="D413" s="932" t="s">
        <v>394</v>
      </c>
      <c r="E413" s="932" t="s">
        <v>437</v>
      </c>
      <c r="F413" s="932" t="s">
        <v>454</v>
      </c>
      <c r="G413" s="935" t="s">
        <v>455</v>
      </c>
      <c r="H413" s="932">
        <v>3</v>
      </c>
      <c r="I413" s="933">
        <v>1.9458</v>
      </c>
    </row>
    <row r="414" spans="1:9" x14ac:dyDescent="0.25">
      <c r="A414" s="932" t="str">
        <f>Inek2019A1a2a[[#This Row],[PEPP]]&amp;"#"&amp;Inek2019A1a2a[[#This Row],[Klasse]]</f>
        <v>PK14B#4</v>
      </c>
      <c r="B414" s="932">
        <f>Inek2019A1a2a[[#This Row],[Klasse2]]</f>
        <v>4</v>
      </c>
      <c r="C414" s="933">
        <f>Inek2019A1a2a[[#This Row],[BewJeTag2]]</f>
        <v>1.9238</v>
      </c>
      <c r="D414" s="932" t="s">
        <v>394</v>
      </c>
      <c r="E414" s="932" t="s">
        <v>437</v>
      </c>
      <c r="F414" s="932" t="s">
        <v>454</v>
      </c>
      <c r="G414" s="935" t="s">
        <v>455</v>
      </c>
      <c r="H414" s="932">
        <v>4</v>
      </c>
      <c r="I414" s="933">
        <v>1.9238</v>
      </c>
    </row>
    <row r="415" spans="1:9" x14ac:dyDescent="0.25">
      <c r="A415" s="932" t="str">
        <f>Inek2019A1a2a[[#This Row],[PEPP]]&amp;"#"&amp;Inek2019A1a2a[[#This Row],[Klasse]]</f>
        <v>PK14B#5</v>
      </c>
      <c r="B415" s="932">
        <f>Inek2019A1a2a[[#This Row],[Klasse2]]</f>
        <v>5</v>
      </c>
      <c r="C415" s="933">
        <f>Inek2019A1a2a[[#This Row],[BewJeTag2]]</f>
        <v>1.9018999999999999</v>
      </c>
      <c r="D415" s="932" t="s">
        <v>394</v>
      </c>
      <c r="E415" s="932" t="s">
        <v>437</v>
      </c>
      <c r="F415" s="932" t="s">
        <v>454</v>
      </c>
      <c r="G415" s="935" t="s">
        <v>455</v>
      </c>
      <c r="H415" s="932">
        <v>5</v>
      </c>
      <c r="I415" s="933">
        <v>1.9018999999999999</v>
      </c>
    </row>
    <row r="416" spans="1:9" x14ac:dyDescent="0.25">
      <c r="A416" s="932" t="str">
        <f>Inek2019A1a2a[[#This Row],[PEPP]]&amp;"#"&amp;Inek2019A1a2a[[#This Row],[Klasse]]</f>
        <v>PK14B#6</v>
      </c>
      <c r="B416" s="932">
        <f>Inek2019A1a2a[[#This Row],[Klasse2]]</f>
        <v>6</v>
      </c>
      <c r="C416" s="933">
        <f>Inek2019A1a2a[[#This Row],[BewJeTag2]]</f>
        <v>1.88</v>
      </c>
      <c r="D416" s="932" t="s">
        <v>394</v>
      </c>
      <c r="E416" s="932" t="s">
        <v>437</v>
      </c>
      <c r="F416" s="932" t="s">
        <v>454</v>
      </c>
      <c r="G416" s="935" t="s">
        <v>455</v>
      </c>
      <c r="H416" s="932">
        <v>6</v>
      </c>
      <c r="I416" s="933">
        <v>1.88</v>
      </c>
    </row>
    <row r="417" spans="1:9" x14ac:dyDescent="0.25">
      <c r="A417" s="932" t="str">
        <f>Inek2019A1a2a[[#This Row],[PEPP]]&amp;"#"&amp;Inek2019A1a2a[[#This Row],[Klasse]]</f>
        <v>PK14B#7</v>
      </c>
      <c r="B417" s="932">
        <f>Inek2019A1a2a[[#This Row],[Klasse2]]</f>
        <v>7</v>
      </c>
      <c r="C417" s="933">
        <f>Inek2019A1a2a[[#This Row],[BewJeTag2]]</f>
        <v>1.8580000000000001</v>
      </c>
      <c r="D417" s="932" t="s">
        <v>394</v>
      </c>
      <c r="E417" s="932" t="s">
        <v>437</v>
      </c>
      <c r="F417" s="932" t="s">
        <v>454</v>
      </c>
      <c r="G417" s="935" t="s">
        <v>455</v>
      </c>
      <c r="H417" s="932">
        <v>7</v>
      </c>
      <c r="I417" s="933">
        <v>1.8580000000000001</v>
      </c>
    </row>
    <row r="418" spans="1:9" x14ac:dyDescent="0.25">
      <c r="A418" s="932" t="str">
        <f>Inek2019A1a2a[[#This Row],[PEPP]]&amp;"#"&amp;Inek2019A1a2a[[#This Row],[Klasse]]</f>
        <v>PK14B#8</v>
      </c>
      <c r="B418" s="932">
        <f>Inek2019A1a2a[[#This Row],[Klasse2]]</f>
        <v>8</v>
      </c>
      <c r="C418" s="933">
        <f>Inek2019A1a2a[[#This Row],[BewJeTag2]]</f>
        <v>1.8361000000000001</v>
      </c>
      <c r="D418" s="932" t="s">
        <v>394</v>
      </c>
      <c r="E418" s="932" t="s">
        <v>437</v>
      </c>
      <c r="F418" s="932" t="s">
        <v>454</v>
      </c>
      <c r="G418" s="935" t="s">
        <v>455</v>
      </c>
      <c r="H418" s="932">
        <v>8</v>
      </c>
      <c r="I418" s="933">
        <v>1.8361000000000001</v>
      </c>
    </row>
    <row r="419" spans="1:9" x14ac:dyDescent="0.25">
      <c r="A419" s="932" t="str">
        <f>Inek2019A1a2a[[#This Row],[PEPP]]&amp;"#"&amp;Inek2019A1a2a[[#This Row],[Klasse]]</f>
        <v>PK14B#9</v>
      </c>
      <c r="B419" s="932">
        <f>Inek2019A1a2a[[#This Row],[Klasse2]]</f>
        <v>9</v>
      </c>
      <c r="C419" s="933">
        <f>Inek2019A1a2a[[#This Row],[BewJeTag2]]</f>
        <v>1.8142</v>
      </c>
      <c r="D419" s="932" t="s">
        <v>394</v>
      </c>
      <c r="E419" s="932" t="s">
        <v>437</v>
      </c>
      <c r="F419" s="932" t="s">
        <v>454</v>
      </c>
      <c r="G419" s="935" t="s">
        <v>455</v>
      </c>
      <c r="H419" s="932">
        <v>9</v>
      </c>
      <c r="I419" s="933">
        <v>1.8142</v>
      </c>
    </row>
    <row r="420" spans="1:9" x14ac:dyDescent="0.25">
      <c r="A420" s="932" t="str">
        <f>Inek2019A1a2a[[#This Row],[PEPP]]&amp;"#"&amp;Inek2019A1a2a[[#This Row],[Klasse]]</f>
        <v>PK14B#10</v>
      </c>
      <c r="B420" s="932">
        <f>Inek2019A1a2a[[#This Row],[Klasse2]]</f>
        <v>10</v>
      </c>
      <c r="C420" s="933">
        <f>Inek2019A1a2a[[#This Row],[BewJeTag2]]</f>
        <v>1.7922</v>
      </c>
      <c r="D420" s="932" t="s">
        <v>394</v>
      </c>
      <c r="E420" s="932" t="s">
        <v>437</v>
      </c>
      <c r="F420" s="932" t="s">
        <v>454</v>
      </c>
      <c r="G420" s="935" t="s">
        <v>455</v>
      </c>
      <c r="H420" s="932">
        <v>10</v>
      </c>
      <c r="I420" s="933">
        <v>1.7922</v>
      </c>
    </row>
    <row r="421" spans="1:9" x14ac:dyDescent="0.25">
      <c r="A421" s="932" t="str">
        <f>Inek2019A1a2a[[#This Row],[PEPP]]&amp;"#"&amp;Inek2019A1a2a[[#This Row],[Klasse]]</f>
        <v>PK14B#11</v>
      </c>
      <c r="B421" s="932">
        <f>Inek2019A1a2a[[#This Row],[Klasse2]]</f>
        <v>11</v>
      </c>
      <c r="C421" s="933">
        <f>Inek2019A1a2a[[#This Row],[BewJeTag2]]</f>
        <v>1.7703</v>
      </c>
      <c r="D421" s="932" t="s">
        <v>394</v>
      </c>
      <c r="E421" s="932" t="s">
        <v>437</v>
      </c>
      <c r="F421" s="932" t="s">
        <v>454</v>
      </c>
      <c r="G421" s="935" t="s">
        <v>455</v>
      </c>
      <c r="H421" s="932">
        <v>11</v>
      </c>
      <c r="I421" s="933">
        <v>1.7703</v>
      </c>
    </row>
    <row r="422" spans="1:9" x14ac:dyDescent="0.25">
      <c r="A422" s="932" t="str">
        <f>Inek2019A1a2a[[#This Row],[PEPP]]&amp;"#"&amp;Inek2019A1a2a[[#This Row],[Klasse]]</f>
        <v>PK14B#12</v>
      </c>
      <c r="B422" s="932">
        <f>Inek2019A1a2a[[#This Row],[Klasse2]]</f>
        <v>12</v>
      </c>
      <c r="C422" s="933">
        <f>Inek2019A1a2a[[#This Row],[BewJeTag2]]</f>
        <v>1.7484</v>
      </c>
      <c r="D422" s="932" t="s">
        <v>394</v>
      </c>
      <c r="E422" s="932" t="s">
        <v>437</v>
      </c>
      <c r="F422" s="932" t="s">
        <v>454</v>
      </c>
      <c r="G422" s="935" t="s">
        <v>455</v>
      </c>
      <c r="H422" s="932">
        <v>12</v>
      </c>
      <c r="I422" s="933">
        <v>1.7484</v>
      </c>
    </row>
    <row r="423" spans="1:9" x14ac:dyDescent="0.25">
      <c r="A423" s="932" t="str">
        <f>Inek2019A1a2a[[#This Row],[PEPP]]&amp;"#"&amp;Inek2019A1a2a[[#This Row],[Klasse]]</f>
        <v>PK14B#13</v>
      </c>
      <c r="B423" s="932">
        <f>Inek2019A1a2a[[#This Row],[Klasse2]]</f>
        <v>13</v>
      </c>
      <c r="C423" s="933">
        <f>Inek2019A1a2a[[#This Row],[BewJeTag2]]</f>
        <v>1.7263999999999999</v>
      </c>
      <c r="D423" s="932" t="s">
        <v>394</v>
      </c>
      <c r="E423" s="932" t="s">
        <v>437</v>
      </c>
      <c r="F423" s="932" t="s">
        <v>454</v>
      </c>
      <c r="G423" s="935" t="s">
        <v>455</v>
      </c>
      <c r="H423" s="932">
        <v>13</v>
      </c>
      <c r="I423" s="933">
        <v>1.7263999999999999</v>
      </c>
    </row>
    <row r="424" spans="1:9" x14ac:dyDescent="0.25">
      <c r="A424" s="932" t="str">
        <f>Inek2019A1a2a[[#This Row],[PEPP]]&amp;"#"&amp;Inek2019A1a2a[[#This Row],[Klasse]]</f>
        <v>PK14B#14</v>
      </c>
      <c r="B424" s="932">
        <f>Inek2019A1a2a[[#This Row],[Klasse2]]</f>
        <v>14</v>
      </c>
      <c r="C424" s="933">
        <f>Inek2019A1a2a[[#This Row],[BewJeTag2]]</f>
        <v>1.7044999999999999</v>
      </c>
      <c r="D424" s="932" t="s">
        <v>394</v>
      </c>
      <c r="E424" s="932" t="s">
        <v>437</v>
      </c>
      <c r="F424" s="932" t="s">
        <v>454</v>
      </c>
      <c r="G424" s="935" t="s">
        <v>455</v>
      </c>
      <c r="H424" s="932">
        <v>14</v>
      </c>
      <c r="I424" s="933">
        <v>1.7044999999999999</v>
      </c>
    </row>
    <row r="425" spans="1:9" x14ac:dyDescent="0.25">
      <c r="A425" s="932" t="str">
        <f>Inek2019A1a2a[[#This Row],[PEPP]]&amp;"#"&amp;Inek2019A1a2a[[#This Row],[Klasse]]</f>
        <v>PK14B#15</v>
      </c>
      <c r="B425" s="932">
        <f>Inek2019A1a2a[[#This Row],[Klasse2]]</f>
        <v>15</v>
      </c>
      <c r="C425" s="933">
        <f>Inek2019A1a2a[[#This Row],[BewJeTag2]]</f>
        <v>1.6826000000000001</v>
      </c>
      <c r="D425" s="932" t="s">
        <v>394</v>
      </c>
      <c r="E425" s="932" t="s">
        <v>437</v>
      </c>
      <c r="F425" s="932" t="s">
        <v>454</v>
      </c>
      <c r="G425" s="935" t="s">
        <v>455</v>
      </c>
      <c r="H425" s="932">
        <v>15</v>
      </c>
      <c r="I425" s="933">
        <v>1.6826000000000001</v>
      </c>
    </row>
    <row r="426" spans="1:9" x14ac:dyDescent="0.25">
      <c r="A426" s="932" t="str">
        <f>Inek2019A1a2a[[#This Row],[PEPP]]&amp;"#"&amp;Inek2019A1a2a[[#This Row],[Klasse]]</f>
        <v>PK14B#16</v>
      </c>
      <c r="B426" s="932">
        <f>Inek2019A1a2a[[#This Row],[Klasse2]]</f>
        <v>16</v>
      </c>
      <c r="C426" s="933">
        <f>Inek2019A1a2a[[#This Row],[BewJeTag2]]</f>
        <v>1.6606000000000001</v>
      </c>
      <c r="D426" s="932" t="s">
        <v>394</v>
      </c>
      <c r="E426" s="932" t="s">
        <v>437</v>
      </c>
      <c r="F426" s="932" t="s">
        <v>454</v>
      </c>
      <c r="G426" s="935" t="s">
        <v>455</v>
      </c>
      <c r="H426" s="932">
        <v>16</v>
      </c>
      <c r="I426" s="933">
        <v>1.6606000000000001</v>
      </c>
    </row>
    <row r="427" spans="1:9" x14ac:dyDescent="0.25">
      <c r="A427" s="932" t="str">
        <f>Inek2019A1a2a[[#This Row],[PEPP]]&amp;"#"&amp;Inek2019A1a2a[[#This Row],[Klasse]]</f>
        <v>PK14B#17</v>
      </c>
      <c r="B427" s="932">
        <f>Inek2019A1a2a[[#This Row],[Klasse2]]</f>
        <v>17</v>
      </c>
      <c r="C427" s="933">
        <f>Inek2019A1a2a[[#This Row],[BewJeTag2]]</f>
        <v>1.6387</v>
      </c>
      <c r="D427" s="932" t="s">
        <v>394</v>
      </c>
      <c r="E427" s="932" t="s">
        <v>437</v>
      </c>
      <c r="F427" s="932" t="s">
        <v>454</v>
      </c>
      <c r="G427" s="935" t="s">
        <v>455</v>
      </c>
      <c r="H427" s="932">
        <v>17</v>
      </c>
      <c r="I427" s="933">
        <v>1.6387</v>
      </c>
    </row>
    <row r="428" spans="1:9" x14ac:dyDescent="0.25">
      <c r="A428" s="932" t="str">
        <f>Inek2019A1a2a[[#This Row],[PEPP]]&amp;"#"&amp;Inek2019A1a2a[[#This Row],[Klasse]]</f>
        <v>PK14B#18</v>
      </c>
      <c r="B428" s="932">
        <f>Inek2019A1a2a[[#This Row],[Klasse2]]</f>
        <v>18</v>
      </c>
      <c r="C428" s="933">
        <f>Inek2019A1a2a[[#This Row],[BewJeTag2]]</f>
        <v>1.6168</v>
      </c>
      <c r="D428" s="932" t="s">
        <v>394</v>
      </c>
      <c r="E428" s="932" t="s">
        <v>437</v>
      </c>
      <c r="F428" s="932" t="s">
        <v>454</v>
      </c>
      <c r="G428" s="935" t="s">
        <v>455</v>
      </c>
      <c r="H428" s="932">
        <v>18</v>
      </c>
      <c r="I428" s="933">
        <v>1.6168</v>
      </c>
    </row>
    <row r="429" spans="1:9" x14ac:dyDescent="0.25">
      <c r="A429" s="932" t="str">
        <f>Inek2019A1a2a[[#This Row],[PEPP]]&amp;"#"&amp;Inek2019A1a2a[[#This Row],[Klasse]]</f>
        <v>PK14B#19</v>
      </c>
      <c r="B429" s="932">
        <f>Inek2019A1a2a[[#This Row],[Klasse2]]</f>
        <v>19</v>
      </c>
      <c r="C429" s="933">
        <f>Inek2019A1a2a[[#This Row],[BewJeTag2]]</f>
        <v>1.5948</v>
      </c>
      <c r="D429" s="932" t="s">
        <v>394</v>
      </c>
      <c r="E429" s="932" t="s">
        <v>437</v>
      </c>
      <c r="F429" s="932" t="s">
        <v>454</v>
      </c>
      <c r="G429" s="935" t="s">
        <v>455</v>
      </c>
      <c r="H429" s="932">
        <v>19</v>
      </c>
      <c r="I429" s="933">
        <v>1.5948</v>
      </c>
    </row>
    <row r="430" spans="1:9" x14ac:dyDescent="0.25">
      <c r="A430" s="932" t="str">
        <f>Inek2019A1a2a[[#This Row],[PEPP]]&amp;"#"&amp;Inek2019A1a2a[[#This Row],[Klasse]]</f>
        <v>PK14B#20</v>
      </c>
      <c r="B430" s="932">
        <f>Inek2019A1a2a[[#This Row],[Klasse2]]</f>
        <v>20</v>
      </c>
      <c r="C430" s="933">
        <f>Inek2019A1a2a[[#This Row],[BewJeTag2]]</f>
        <v>1.5729</v>
      </c>
      <c r="D430" s="932" t="s">
        <v>394</v>
      </c>
      <c r="E430" s="932" t="s">
        <v>437</v>
      </c>
      <c r="F430" s="932" t="s">
        <v>454</v>
      </c>
      <c r="G430" s="935" t="s">
        <v>455</v>
      </c>
      <c r="H430" s="932">
        <v>20</v>
      </c>
      <c r="I430" s="933">
        <v>1.5729</v>
      </c>
    </row>
    <row r="431" spans="1:9" x14ac:dyDescent="0.25">
      <c r="A431" s="932" t="str">
        <f>Inek2019A1a2a[[#This Row],[PEPP]]&amp;"#"&amp;Inek2019A1a2a[[#This Row],[Klasse]]</f>
        <v>PK14C#1</v>
      </c>
      <c r="B431" s="932">
        <f>Inek2019A1a2a[[#This Row],[Klasse2]]</f>
        <v>1</v>
      </c>
      <c r="C431" s="933">
        <f>Inek2019A1a2a[[#This Row],[BewJeTag2]]</f>
        <v>1.952</v>
      </c>
      <c r="D431" s="932" t="s">
        <v>394</v>
      </c>
      <c r="E431" s="932" t="s">
        <v>437</v>
      </c>
      <c r="F431" s="932" t="s">
        <v>456</v>
      </c>
      <c r="G431" s="935" t="s">
        <v>457</v>
      </c>
      <c r="H431" s="932">
        <v>1</v>
      </c>
      <c r="I431" s="933">
        <v>1.952</v>
      </c>
    </row>
    <row r="432" spans="1:9" x14ac:dyDescent="0.25">
      <c r="A432" s="932" t="str">
        <f>Inek2019A1a2a[[#This Row],[PEPP]]&amp;"#"&amp;Inek2019A1a2a[[#This Row],[Klasse]]</f>
        <v>PK14C#2</v>
      </c>
      <c r="B432" s="932">
        <f>Inek2019A1a2a[[#This Row],[Klasse2]]</f>
        <v>2</v>
      </c>
      <c r="C432" s="933">
        <f>Inek2019A1a2a[[#This Row],[BewJeTag2]]</f>
        <v>1.9305000000000001</v>
      </c>
      <c r="D432" s="932" t="s">
        <v>394</v>
      </c>
      <c r="E432" s="932" t="s">
        <v>437</v>
      </c>
      <c r="F432" s="932" t="s">
        <v>456</v>
      </c>
      <c r="G432" s="935" t="s">
        <v>457</v>
      </c>
      <c r="H432" s="932">
        <v>2</v>
      </c>
      <c r="I432" s="933">
        <v>1.9305000000000001</v>
      </c>
    </row>
    <row r="433" spans="1:9" x14ac:dyDescent="0.25">
      <c r="A433" s="932" t="str">
        <f>Inek2019A1a2a[[#This Row],[PEPP]]&amp;"#"&amp;Inek2019A1a2a[[#This Row],[Klasse]]</f>
        <v>PK14C#3</v>
      </c>
      <c r="B433" s="932">
        <f>Inek2019A1a2a[[#This Row],[Klasse2]]</f>
        <v>3</v>
      </c>
      <c r="C433" s="933">
        <f>Inek2019A1a2a[[#This Row],[BewJeTag2]]</f>
        <v>1.9045000000000001</v>
      </c>
      <c r="D433" s="932" t="s">
        <v>394</v>
      </c>
      <c r="E433" s="932" t="s">
        <v>437</v>
      </c>
      <c r="F433" s="932" t="s">
        <v>456</v>
      </c>
      <c r="G433" s="935" t="s">
        <v>457</v>
      </c>
      <c r="H433" s="932">
        <v>3</v>
      </c>
      <c r="I433" s="933">
        <v>1.9045000000000001</v>
      </c>
    </row>
    <row r="434" spans="1:9" x14ac:dyDescent="0.25">
      <c r="A434" s="932" t="str">
        <f>Inek2019A1a2a[[#This Row],[PEPP]]&amp;"#"&amp;Inek2019A1a2a[[#This Row],[Klasse]]</f>
        <v>PK14C#4</v>
      </c>
      <c r="B434" s="932">
        <f>Inek2019A1a2a[[#This Row],[Klasse2]]</f>
        <v>4</v>
      </c>
      <c r="C434" s="933">
        <f>Inek2019A1a2a[[#This Row],[BewJeTag2]]</f>
        <v>1.8785000000000001</v>
      </c>
      <c r="D434" s="932" t="s">
        <v>394</v>
      </c>
      <c r="E434" s="932" t="s">
        <v>437</v>
      </c>
      <c r="F434" s="932" t="s">
        <v>456</v>
      </c>
      <c r="G434" s="935" t="s">
        <v>457</v>
      </c>
      <c r="H434" s="932">
        <v>4</v>
      </c>
      <c r="I434" s="933">
        <v>1.8785000000000001</v>
      </c>
    </row>
    <row r="435" spans="1:9" x14ac:dyDescent="0.25">
      <c r="A435" s="932" t="str">
        <f>Inek2019A1a2a[[#This Row],[PEPP]]&amp;"#"&amp;Inek2019A1a2a[[#This Row],[Klasse]]</f>
        <v>PK14C#5</v>
      </c>
      <c r="B435" s="932">
        <f>Inek2019A1a2a[[#This Row],[Klasse2]]</f>
        <v>5</v>
      </c>
      <c r="C435" s="933">
        <f>Inek2019A1a2a[[#This Row],[BewJeTag2]]</f>
        <v>1.8525</v>
      </c>
      <c r="D435" s="932" t="s">
        <v>394</v>
      </c>
      <c r="E435" s="932" t="s">
        <v>437</v>
      </c>
      <c r="F435" s="932" t="s">
        <v>456</v>
      </c>
      <c r="G435" s="935" t="s">
        <v>457</v>
      </c>
      <c r="H435" s="932">
        <v>5</v>
      </c>
      <c r="I435" s="933">
        <v>1.8525</v>
      </c>
    </row>
    <row r="436" spans="1:9" x14ac:dyDescent="0.25">
      <c r="A436" s="932" t="str">
        <f>Inek2019A1a2a[[#This Row],[PEPP]]&amp;"#"&amp;Inek2019A1a2a[[#This Row],[Klasse]]</f>
        <v>PK14C#6</v>
      </c>
      <c r="B436" s="932">
        <f>Inek2019A1a2a[[#This Row],[Klasse2]]</f>
        <v>6</v>
      </c>
      <c r="C436" s="933">
        <f>Inek2019A1a2a[[#This Row],[BewJeTag2]]</f>
        <v>1.8264</v>
      </c>
      <c r="D436" s="932" t="s">
        <v>394</v>
      </c>
      <c r="E436" s="932" t="s">
        <v>437</v>
      </c>
      <c r="F436" s="932" t="s">
        <v>456</v>
      </c>
      <c r="G436" s="935" t="s">
        <v>457</v>
      </c>
      <c r="H436" s="932">
        <v>6</v>
      </c>
      <c r="I436" s="933">
        <v>1.8264</v>
      </c>
    </row>
    <row r="437" spans="1:9" x14ac:dyDescent="0.25">
      <c r="A437" s="932" t="str">
        <f>Inek2019A1a2a[[#This Row],[PEPP]]&amp;"#"&amp;Inek2019A1a2a[[#This Row],[Klasse]]</f>
        <v>PK14C#7</v>
      </c>
      <c r="B437" s="932">
        <f>Inek2019A1a2a[[#This Row],[Klasse2]]</f>
        <v>7</v>
      </c>
      <c r="C437" s="933">
        <f>Inek2019A1a2a[[#This Row],[BewJeTag2]]</f>
        <v>1.8004</v>
      </c>
      <c r="D437" s="932" t="s">
        <v>394</v>
      </c>
      <c r="E437" s="932" t="s">
        <v>437</v>
      </c>
      <c r="F437" s="932" t="s">
        <v>456</v>
      </c>
      <c r="G437" s="935" t="s">
        <v>457</v>
      </c>
      <c r="H437" s="932">
        <v>7</v>
      </c>
      <c r="I437" s="933">
        <v>1.8004</v>
      </c>
    </row>
    <row r="438" spans="1:9" x14ac:dyDescent="0.25">
      <c r="A438" s="932" t="str">
        <f>Inek2019A1a2a[[#This Row],[PEPP]]&amp;"#"&amp;Inek2019A1a2a[[#This Row],[Klasse]]</f>
        <v>PK14C#8</v>
      </c>
      <c r="B438" s="932">
        <f>Inek2019A1a2a[[#This Row],[Klasse2]]</f>
        <v>8</v>
      </c>
      <c r="C438" s="933">
        <f>Inek2019A1a2a[[#This Row],[BewJeTag2]]</f>
        <v>1.7744</v>
      </c>
      <c r="D438" s="932" t="s">
        <v>394</v>
      </c>
      <c r="E438" s="932" t="s">
        <v>437</v>
      </c>
      <c r="F438" s="932" t="s">
        <v>456</v>
      </c>
      <c r="G438" s="935" t="s">
        <v>457</v>
      </c>
      <c r="H438" s="932">
        <v>8</v>
      </c>
      <c r="I438" s="933">
        <v>1.7744</v>
      </c>
    </row>
    <row r="439" spans="1:9" x14ac:dyDescent="0.25">
      <c r="A439" s="932" t="str">
        <f>Inek2019A1a2a[[#This Row],[PEPP]]&amp;"#"&amp;Inek2019A1a2a[[#This Row],[Klasse]]</f>
        <v>PK14C#9</v>
      </c>
      <c r="B439" s="932">
        <f>Inek2019A1a2a[[#This Row],[Klasse2]]</f>
        <v>9</v>
      </c>
      <c r="C439" s="933">
        <f>Inek2019A1a2a[[#This Row],[BewJeTag2]]</f>
        <v>1.7484</v>
      </c>
      <c r="D439" s="932" t="s">
        <v>394</v>
      </c>
      <c r="E439" s="932" t="s">
        <v>437</v>
      </c>
      <c r="F439" s="932" t="s">
        <v>456</v>
      </c>
      <c r="G439" s="935" t="s">
        <v>457</v>
      </c>
      <c r="H439" s="932">
        <v>9</v>
      </c>
      <c r="I439" s="933">
        <v>1.7484</v>
      </c>
    </row>
    <row r="440" spans="1:9" x14ac:dyDescent="0.25">
      <c r="A440" s="932" t="str">
        <f>Inek2019A1a2a[[#This Row],[PEPP]]&amp;"#"&amp;Inek2019A1a2a[[#This Row],[Klasse]]</f>
        <v>PK14C#10</v>
      </c>
      <c r="B440" s="932">
        <f>Inek2019A1a2a[[#This Row],[Klasse2]]</f>
        <v>10</v>
      </c>
      <c r="C440" s="933">
        <f>Inek2019A1a2a[[#This Row],[BewJeTag2]]</f>
        <v>1.7222999999999999</v>
      </c>
      <c r="D440" s="932" t="s">
        <v>394</v>
      </c>
      <c r="E440" s="932" t="s">
        <v>437</v>
      </c>
      <c r="F440" s="932" t="s">
        <v>456</v>
      </c>
      <c r="G440" s="935" t="s">
        <v>457</v>
      </c>
      <c r="H440" s="932">
        <v>10</v>
      </c>
      <c r="I440" s="933">
        <v>1.7222999999999999</v>
      </c>
    </row>
    <row r="441" spans="1:9" x14ac:dyDescent="0.25">
      <c r="A441" s="932" t="str">
        <f>Inek2019A1a2a[[#This Row],[PEPP]]&amp;"#"&amp;Inek2019A1a2a[[#This Row],[Klasse]]</f>
        <v>PK14C#11</v>
      </c>
      <c r="B441" s="932">
        <f>Inek2019A1a2a[[#This Row],[Klasse2]]</f>
        <v>11</v>
      </c>
      <c r="C441" s="933">
        <f>Inek2019A1a2a[[#This Row],[BewJeTag2]]</f>
        <v>1.6962999999999999</v>
      </c>
      <c r="D441" s="932" t="s">
        <v>394</v>
      </c>
      <c r="E441" s="932" t="s">
        <v>437</v>
      </c>
      <c r="F441" s="932" t="s">
        <v>456</v>
      </c>
      <c r="G441" s="935" t="s">
        <v>457</v>
      </c>
      <c r="H441" s="932">
        <v>11</v>
      </c>
      <c r="I441" s="933">
        <v>1.6962999999999999</v>
      </c>
    </row>
    <row r="442" spans="1:9" x14ac:dyDescent="0.25">
      <c r="A442" s="932" t="str">
        <f>Inek2019A1a2a[[#This Row],[PEPP]]&amp;"#"&amp;Inek2019A1a2a[[#This Row],[Klasse]]</f>
        <v>PK14C#12</v>
      </c>
      <c r="B442" s="932">
        <f>Inek2019A1a2a[[#This Row],[Klasse2]]</f>
        <v>12</v>
      </c>
      <c r="C442" s="933">
        <f>Inek2019A1a2a[[#This Row],[BewJeTag2]]</f>
        <v>1.6702999999999999</v>
      </c>
      <c r="D442" s="932" t="s">
        <v>394</v>
      </c>
      <c r="E442" s="932" t="s">
        <v>437</v>
      </c>
      <c r="F442" s="932" t="s">
        <v>456</v>
      </c>
      <c r="G442" s="935" t="s">
        <v>457</v>
      </c>
      <c r="H442" s="932">
        <v>12</v>
      </c>
      <c r="I442" s="933">
        <v>1.6702999999999999</v>
      </c>
    </row>
    <row r="443" spans="1:9" x14ac:dyDescent="0.25">
      <c r="A443" s="932" t="str">
        <f>Inek2019A1a2a[[#This Row],[PEPP]]&amp;"#"&amp;Inek2019A1a2a[[#This Row],[Klasse]]</f>
        <v>PK14C#13</v>
      </c>
      <c r="B443" s="932">
        <f>Inek2019A1a2a[[#This Row],[Klasse2]]</f>
        <v>13</v>
      </c>
      <c r="C443" s="933">
        <f>Inek2019A1a2a[[#This Row],[BewJeTag2]]</f>
        <v>1.6443000000000001</v>
      </c>
      <c r="D443" s="932" t="s">
        <v>394</v>
      </c>
      <c r="E443" s="932" t="s">
        <v>437</v>
      </c>
      <c r="F443" s="932" t="s">
        <v>456</v>
      </c>
      <c r="G443" s="935" t="s">
        <v>457</v>
      </c>
      <c r="H443" s="932">
        <v>13</v>
      </c>
      <c r="I443" s="933">
        <v>1.6443000000000001</v>
      </c>
    </row>
    <row r="444" spans="1:9" x14ac:dyDescent="0.25">
      <c r="A444" s="932" t="str">
        <f>Inek2019A1a2a[[#This Row],[PEPP]]&amp;"#"&amp;Inek2019A1a2a[[#This Row],[Klasse]]</f>
        <v>PK14C#14</v>
      </c>
      <c r="B444" s="932">
        <f>Inek2019A1a2a[[#This Row],[Klasse2]]</f>
        <v>14</v>
      </c>
      <c r="C444" s="933">
        <f>Inek2019A1a2a[[#This Row],[BewJeTag2]]</f>
        <v>1.6182000000000001</v>
      </c>
      <c r="D444" s="932" t="s">
        <v>394</v>
      </c>
      <c r="E444" s="932" t="s">
        <v>437</v>
      </c>
      <c r="F444" s="932" t="s">
        <v>456</v>
      </c>
      <c r="G444" s="935" t="s">
        <v>457</v>
      </c>
      <c r="H444" s="932">
        <v>14</v>
      </c>
      <c r="I444" s="933">
        <v>1.6182000000000001</v>
      </c>
    </row>
    <row r="445" spans="1:9" x14ac:dyDescent="0.25">
      <c r="A445" s="932" t="str">
        <f>Inek2019A1a2a[[#This Row],[PEPP]]&amp;"#"&amp;Inek2019A1a2a[[#This Row],[Klasse]]</f>
        <v>PK14C#15</v>
      </c>
      <c r="B445" s="932">
        <f>Inek2019A1a2a[[#This Row],[Klasse2]]</f>
        <v>15</v>
      </c>
      <c r="C445" s="933">
        <f>Inek2019A1a2a[[#This Row],[BewJeTag2]]</f>
        <v>1.5922000000000001</v>
      </c>
      <c r="D445" s="932" t="s">
        <v>394</v>
      </c>
      <c r="E445" s="932" t="s">
        <v>437</v>
      </c>
      <c r="F445" s="932" t="s">
        <v>456</v>
      </c>
      <c r="G445" s="935" t="s">
        <v>457</v>
      </c>
      <c r="H445" s="932">
        <v>15</v>
      </c>
      <c r="I445" s="933">
        <v>1.5922000000000001</v>
      </c>
    </row>
    <row r="446" spans="1:9" x14ac:dyDescent="0.25">
      <c r="A446" s="932" t="str">
        <f>Inek2019A1a2a[[#This Row],[PEPP]]&amp;"#"&amp;Inek2019A1a2a[[#This Row],[Klasse]]</f>
        <v>PK14C#16</v>
      </c>
      <c r="B446" s="932">
        <f>Inek2019A1a2a[[#This Row],[Klasse2]]</f>
        <v>16</v>
      </c>
      <c r="C446" s="933">
        <f>Inek2019A1a2a[[#This Row],[BewJeTag2]]</f>
        <v>1.5662</v>
      </c>
      <c r="D446" s="932" t="s">
        <v>394</v>
      </c>
      <c r="E446" s="932" t="s">
        <v>437</v>
      </c>
      <c r="F446" s="932" t="s">
        <v>456</v>
      </c>
      <c r="G446" s="935" t="s">
        <v>457</v>
      </c>
      <c r="H446" s="932">
        <v>16</v>
      </c>
      <c r="I446" s="933">
        <v>1.5662</v>
      </c>
    </row>
    <row r="447" spans="1:9" x14ac:dyDescent="0.25">
      <c r="A447" s="932" t="str">
        <f>Inek2019A1a2a[[#This Row],[PEPP]]&amp;"#"&amp;Inek2019A1a2a[[#This Row],[Klasse]]</f>
        <v>PK14C#17</v>
      </c>
      <c r="B447" s="932">
        <f>Inek2019A1a2a[[#This Row],[Klasse2]]</f>
        <v>17</v>
      </c>
      <c r="C447" s="933">
        <f>Inek2019A1a2a[[#This Row],[BewJeTag2]]</f>
        <v>1.5402</v>
      </c>
      <c r="D447" s="932" t="s">
        <v>394</v>
      </c>
      <c r="E447" s="932" t="s">
        <v>437</v>
      </c>
      <c r="F447" s="932" t="s">
        <v>456</v>
      </c>
      <c r="G447" s="935" t="s">
        <v>457</v>
      </c>
      <c r="H447" s="932">
        <v>17</v>
      </c>
      <c r="I447" s="933">
        <v>1.5402</v>
      </c>
    </row>
    <row r="448" spans="1:9" x14ac:dyDescent="0.25">
      <c r="A448" s="932" t="str">
        <f>Inek2019A1a2a[[#This Row],[PEPP]]&amp;"#"&amp;Inek2019A1a2a[[#This Row],[Klasse]]</f>
        <v>PK14C#18</v>
      </c>
      <c r="B448" s="932">
        <f>Inek2019A1a2a[[#This Row],[Klasse2]]</f>
        <v>18</v>
      </c>
      <c r="C448" s="933">
        <f>Inek2019A1a2a[[#This Row],[BewJeTag2]]</f>
        <v>1.5141</v>
      </c>
      <c r="D448" s="932" t="s">
        <v>394</v>
      </c>
      <c r="E448" s="932" t="s">
        <v>437</v>
      </c>
      <c r="F448" s="932" t="s">
        <v>456</v>
      </c>
      <c r="G448" s="935" t="s">
        <v>457</v>
      </c>
      <c r="H448" s="932">
        <v>18</v>
      </c>
      <c r="I448" s="933">
        <v>1.5141</v>
      </c>
    </row>
    <row r="449" spans="1:9" x14ac:dyDescent="0.25">
      <c r="A449" s="932" t="str">
        <f>Inek2019A1a2a[[#This Row],[PEPP]]&amp;"#"&amp;Inek2019A1a2a[[#This Row],[Klasse]]</f>
        <v>PK14C#19</v>
      </c>
      <c r="B449" s="932">
        <f>Inek2019A1a2a[[#This Row],[Klasse2]]</f>
        <v>19</v>
      </c>
      <c r="C449" s="933">
        <f>Inek2019A1a2a[[#This Row],[BewJeTag2]]</f>
        <v>1.4881</v>
      </c>
      <c r="D449" s="932" t="s">
        <v>394</v>
      </c>
      <c r="E449" s="932" t="s">
        <v>437</v>
      </c>
      <c r="F449" s="932" t="s">
        <v>456</v>
      </c>
      <c r="G449" s="935" t="s">
        <v>457</v>
      </c>
      <c r="H449" s="932">
        <v>19</v>
      </c>
      <c r="I449" s="933">
        <v>1.4881</v>
      </c>
    </row>
    <row r="450" spans="1:9" x14ac:dyDescent="0.25">
      <c r="A450" s="932" t="str">
        <f>Inek2019A1a2a[[#This Row],[PEPP]]&amp;"#"&amp;Inek2019A1a2a[[#This Row],[Klasse]]</f>
        <v>PK14C#20</v>
      </c>
      <c r="B450" s="932">
        <f>Inek2019A1a2a[[#This Row],[Klasse2]]</f>
        <v>20</v>
      </c>
      <c r="C450" s="933">
        <f>Inek2019A1a2a[[#This Row],[BewJeTag2]]</f>
        <v>1.4621</v>
      </c>
      <c r="D450" s="932" t="s">
        <v>394</v>
      </c>
      <c r="E450" s="932" t="s">
        <v>437</v>
      </c>
      <c r="F450" s="932" t="s">
        <v>456</v>
      </c>
      <c r="G450" s="935" t="s">
        <v>457</v>
      </c>
      <c r="H450" s="932">
        <v>20</v>
      </c>
      <c r="I450" s="933">
        <v>1.4621</v>
      </c>
    </row>
    <row r="451" spans="1:9" x14ac:dyDescent="0.25">
      <c r="A451" s="932" t="str">
        <f>Inek2019A1a2a[[#This Row],[PEPP]]&amp;"#"&amp;Inek2019A1a2a[[#This Row],[Klasse]]</f>
        <v>PP04A#1</v>
      </c>
      <c r="B451" s="932">
        <f>Inek2019A1a2a[[#This Row],[Klasse2]]</f>
        <v>1</v>
      </c>
      <c r="C451" s="933">
        <f>Inek2019A1a2a[[#This Row],[BewJeTag2]]</f>
        <v>1.123</v>
      </c>
      <c r="D451" s="932" t="s">
        <v>394</v>
      </c>
      <c r="E451" s="932" t="s">
        <v>458</v>
      </c>
      <c r="F451" s="932" t="s">
        <v>459</v>
      </c>
      <c r="G451" s="932" t="s">
        <v>460</v>
      </c>
      <c r="H451" s="932">
        <v>1</v>
      </c>
      <c r="I451" s="933">
        <v>1.123</v>
      </c>
    </row>
    <row r="452" spans="1:9" x14ac:dyDescent="0.25">
      <c r="A452" s="932" t="str">
        <f>Inek2019A1a2a[[#This Row],[PEPP]]&amp;"#"&amp;Inek2019A1a2a[[#This Row],[Klasse]]</f>
        <v>PP04A#2</v>
      </c>
      <c r="B452" s="932">
        <f>Inek2019A1a2a[[#This Row],[Klasse2]]</f>
        <v>2</v>
      </c>
      <c r="C452" s="933">
        <f>Inek2019A1a2a[[#This Row],[BewJeTag2]]</f>
        <v>1.123</v>
      </c>
      <c r="D452" s="932" t="s">
        <v>394</v>
      </c>
      <c r="E452" s="932" t="s">
        <v>458</v>
      </c>
      <c r="F452" s="932" t="s">
        <v>459</v>
      </c>
      <c r="G452" s="932" t="s">
        <v>460</v>
      </c>
      <c r="H452" s="932">
        <v>2</v>
      </c>
      <c r="I452" s="933">
        <v>1.123</v>
      </c>
    </row>
    <row r="453" spans="1:9" x14ac:dyDescent="0.25">
      <c r="A453" s="932" t="str">
        <f>Inek2019A1a2a[[#This Row],[PEPP]]&amp;"#"&amp;Inek2019A1a2a[[#This Row],[Klasse]]</f>
        <v>PP04A#3</v>
      </c>
      <c r="B453" s="932">
        <f>Inek2019A1a2a[[#This Row],[Klasse2]]</f>
        <v>3</v>
      </c>
      <c r="C453" s="933">
        <f>Inek2019A1a2a[[#This Row],[BewJeTag2]]</f>
        <v>1.1054999999999999</v>
      </c>
      <c r="D453" s="932" t="s">
        <v>394</v>
      </c>
      <c r="E453" s="932" t="s">
        <v>458</v>
      </c>
      <c r="F453" s="932" t="s">
        <v>459</v>
      </c>
      <c r="G453" s="932" t="s">
        <v>460</v>
      </c>
      <c r="H453" s="932">
        <v>3</v>
      </c>
      <c r="I453" s="933">
        <v>1.1054999999999999</v>
      </c>
    </row>
    <row r="454" spans="1:9" x14ac:dyDescent="0.25">
      <c r="A454" s="932" t="str">
        <f>Inek2019A1a2a[[#This Row],[PEPP]]&amp;"#"&amp;Inek2019A1a2a[[#This Row],[Klasse]]</f>
        <v>PP04A#4</v>
      </c>
      <c r="B454" s="932">
        <f>Inek2019A1a2a[[#This Row],[Klasse2]]</f>
        <v>4</v>
      </c>
      <c r="C454" s="933">
        <f>Inek2019A1a2a[[#This Row],[BewJeTag2]]</f>
        <v>1.0891999999999999</v>
      </c>
      <c r="D454" s="932" t="s">
        <v>394</v>
      </c>
      <c r="E454" s="932" t="s">
        <v>458</v>
      </c>
      <c r="F454" s="932" t="s">
        <v>459</v>
      </c>
      <c r="G454" s="932" t="s">
        <v>460</v>
      </c>
      <c r="H454" s="932">
        <v>4</v>
      </c>
      <c r="I454" s="933">
        <v>1.0891999999999999</v>
      </c>
    </row>
    <row r="455" spans="1:9" x14ac:dyDescent="0.25">
      <c r="A455" s="932" t="str">
        <f>Inek2019A1a2a[[#This Row],[PEPP]]&amp;"#"&amp;Inek2019A1a2a[[#This Row],[Klasse]]</f>
        <v>PP04A#5</v>
      </c>
      <c r="B455" s="932">
        <f>Inek2019A1a2a[[#This Row],[Klasse2]]</f>
        <v>5</v>
      </c>
      <c r="C455" s="933">
        <f>Inek2019A1a2a[[#This Row],[BewJeTag2]]</f>
        <v>1.0728</v>
      </c>
      <c r="D455" s="932" t="s">
        <v>394</v>
      </c>
      <c r="E455" s="932" t="s">
        <v>458</v>
      </c>
      <c r="F455" s="932" t="s">
        <v>459</v>
      </c>
      <c r="G455" s="932" t="s">
        <v>460</v>
      </c>
      <c r="H455" s="932">
        <v>5</v>
      </c>
      <c r="I455" s="933">
        <v>1.0728</v>
      </c>
    </row>
    <row r="456" spans="1:9" x14ac:dyDescent="0.25">
      <c r="A456" s="932" t="str">
        <f>Inek2019A1a2a[[#This Row],[PEPP]]&amp;"#"&amp;Inek2019A1a2a[[#This Row],[Klasse]]</f>
        <v>PP04A#6</v>
      </c>
      <c r="B456" s="932">
        <f>Inek2019A1a2a[[#This Row],[Klasse2]]</f>
        <v>6</v>
      </c>
      <c r="C456" s="933">
        <f>Inek2019A1a2a[[#This Row],[BewJeTag2]]</f>
        <v>1.0564</v>
      </c>
      <c r="D456" s="932" t="s">
        <v>394</v>
      </c>
      <c r="E456" s="932" t="s">
        <v>458</v>
      </c>
      <c r="F456" s="932" t="s">
        <v>459</v>
      </c>
      <c r="G456" s="932" t="s">
        <v>460</v>
      </c>
      <c r="H456" s="932">
        <v>6</v>
      </c>
      <c r="I456" s="933">
        <v>1.0564</v>
      </c>
    </row>
    <row r="457" spans="1:9" x14ac:dyDescent="0.25">
      <c r="A457" s="932" t="str">
        <f>Inek2019A1a2a[[#This Row],[PEPP]]&amp;"#"&amp;Inek2019A1a2a[[#This Row],[Klasse]]</f>
        <v>PP04A#7</v>
      </c>
      <c r="B457" s="932">
        <f>Inek2019A1a2a[[#This Row],[Klasse2]]</f>
        <v>7</v>
      </c>
      <c r="C457" s="933">
        <f>Inek2019A1a2a[[#This Row],[BewJeTag2]]</f>
        <v>1.04</v>
      </c>
      <c r="D457" s="932" t="s">
        <v>394</v>
      </c>
      <c r="E457" s="932" t="s">
        <v>458</v>
      </c>
      <c r="F457" s="932" t="s">
        <v>459</v>
      </c>
      <c r="G457" s="932" t="s">
        <v>460</v>
      </c>
      <c r="H457" s="932">
        <v>7</v>
      </c>
      <c r="I457" s="933">
        <v>1.04</v>
      </c>
    </row>
    <row r="458" spans="1:9" x14ac:dyDescent="0.25">
      <c r="A458" s="932" t="str">
        <f>Inek2019A1a2a[[#This Row],[PEPP]]&amp;"#"&amp;Inek2019A1a2a[[#This Row],[Klasse]]</f>
        <v>PP04A#8</v>
      </c>
      <c r="B458" s="932">
        <f>Inek2019A1a2a[[#This Row],[Klasse2]]</f>
        <v>8</v>
      </c>
      <c r="C458" s="933">
        <f>Inek2019A1a2a[[#This Row],[BewJeTag2]]</f>
        <v>1.0237000000000001</v>
      </c>
      <c r="D458" s="932" t="s">
        <v>394</v>
      </c>
      <c r="E458" s="932" t="s">
        <v>458</v>
      </c>
      <c r="F458" s="932" t="s">
        <v>459</v>
      </c>
      <c r="G458" s="932" t="s">
        <v>460</v>
      </c>
      <c r="H458" s="932">
        <v>8</v>
      </c>
      <c r="I458" s="933">
        <v>1.0237000000000001</v>
      </c>
    </row>
    <row r="459" spans="1:9" x14ac:dyDescent="0.25">
      <c r="A459" s="932" t="str">
        <f>Inek2019A1a2a[[#This Row],[PEPP]]&amp;"#"&amp;Inek2019A1a2a[[#This Row],[Klasse]]</f>
        <v>PP04A#9</v>
      </c>
      <c r="B459" s="932">
        <f>Inek2019A1a2a[[#This Row],[Klasse2]]</f>
        <v>9</v>
      </c>
      <c r="C459" s="933">
        <f>Inek2019A1a2a[[#This Row],[BewJeTag2]]</f>
        <v>1.0073000000000001</v>
      </c>
      <c r="D459" s="932" t="s">
        <v>394</v>
      </c>
      <c r="E459" s="932" t="s">
        <v>458</v>
      </c>
      <c r="F459" s="932" t="s">
        <v>459</v>
      </c>
      <c r="G459" s="932" t="s">
        <v>460</v>
      </c>
      <c r="H459" s="932">
        <v>9</v>
      </c>
      <c r="I459" s="933">
        <v>1.0073000000000001</v>
      </c>
    </row>
    <row r="460" spans="1:9" x14ac:dyDescent="0.25">
      <c r="A460" s="932" t="str">
        <f>Inek2019A1a2a[[#This Row],[PEPP]]&amp;"#"&amp;Inek2019A1a2a[[#This Row],[Klasse]]</f>
        <v>PP04A#10</v>
      </c>
      <c r="B460" s="932">
        <f>Inek2019A1a2a[[#This Row],[Klasse2]]</f>
        <v>10</v>
      </c>
      <c r="C460" s="933">
        <f>Inek2019A1a2a[[#This Row],[BewJeTag2]]</f>
        <v>0.9909</v>
      </c>
      <c r="D460" s="932" t="s">
        <v>394</v>
      </c>
      <c r="E460" s="932" t="s">
        <v>458</v>
      </c>
      <c r="F460" s="932" t="s">
        <v>459</v>
      </c>
      <c r="G460" s="932" t="s">
        <v>460</v>
      </c>
      <c r="H460" s="932">
        <v>10</v>
      </c>
      <c r="I460" s="933">
        <v>0.9909</v>
      </c>
    </row>
    <row r="461" spans="1:9" x14ac:dyDescent="0.25">
      <c r="A461" s="932" t="str">
        <f>Inek2019A1a2a[[#This Row],[PEPP]]&amp;"#"&amp;Inek2019A1a2a[[#This Row],[Klasse]]</f>
        <v>PP04A#11</v>
      </c>
      <c r="B461" s="932">
        <f>Inek2019A1a2a[[#This Row],[Klasse2]]</f>
        <v>11</v>
      </c>
      <c r="C461" s="933">
        <f>Inek2019A1a2a[[#This Row],[BewJeTag2]]</f>
        <v>0.97450000000000003</v>
      </c>
      <c r="D461" s="932" t="s">
        <v>394</v>
      </c>
      <c r="E461" s="932" t="s">
        <v>458</v>
      </c>
      <c r="F461" s="932" t="s">
        <v>459</v>
      </c>
      <c r="G461" s="932" t="s">
        <v>460</v>
      </c>
      <c r="H461" s="932">
        <v>11</v>
      </c>
      <c r="I461" s="933">
        <v>0.97450000000000003</v>
      </c>
    </row>
    <row r="462" spans="1:9" x14ac:dyDescent="0.25">
      <c r="A462" s="932" t="str">
        <f>Inek2019A1a2a[[#This Row],[PEPP]]&amp;"#"&amp;Inek2019A1a2a[[#This Row],[Klasse]]</f>
        <v>PP04A#12</v>
      </c>
      <c r="B462" s="932">
        <f>Inek2019A1a2a[[#This Row],[Klasse2]]</f>
        <v>12</v>
      </c>
      <c r="C462" s="933">
        <f>Inek2019A1a2a[[#This Row],[BewJeTag2]]</f>
        <v>0.95820000000000005</v>
      </c>
      <c r="D462" s="932" t="s">
        <v>394</v>
      </c>
      <c r="E462" s="932" t="s">
        <v>458</v>
      </c>
      <c r="F462" s="932" t="s">
        <v>459</v>
      </c>
      <c r="G462" s="932" t="s">
        <v>460</v>
      </c>
      <c r="H462" s="932">
        <v>12</v>
      </c>
      <c r="I462" s="933">
        <v>0.95820000000000005</v>
      </c>
    </row>
    <row r="463" spans="1:9" x14ac:dyDescent="0.25">
      <c r="A463" s="932" t="str">
        <f>Inek2019A1a2a[[#This Row],[PEPP]]&amp;"#"&amp;Inek2019A1a2a[[#This Row],[Klasse]]</f>
        <v>PP04A#13</v>
      </c>
      <c r="B463" s="932">
        <f>Inek2019A1a2a[[#This Row],[Klasse2]]</f>
        <v>13</v>
      </c>
      <c r="C463" s="933">
        <f>Inek2019A1a2a[[#This Row],[BewJeTag2]]</f>
        <v>0.94179999999999997</v>
      </c>
      <c r="D463" s="932" t="s">
        <v>394</v>
      </c>
      <c r="E463" s="932" t="s">
        <v>458</v>
      </c>
      <c r="F463" s="932" t="s">
        <v>459</v>
      </c>
      <c r="G463" s="932" t="s">
        <v>460</v>
      </c>
      <c r="H463" s="932">
        <v>13</v>
      </c>
      <c r="I463" s="933">
        <v>0.94179999999999997</v>
      </c>
    </row>
    <row r="464" spans="1:9" x14ac:dyDescent="0.25">
      <c r="A464" s="932" t="str">
        <f>Inek2019A1a2a[[#This Row],[PEPP]]&amp;"#"&amp;Inek2019A1a2a[[#This Row],[Klasse]]</f>
        <v>PP04A#14</v>
      </c>
      <c r="B464" s="932">
        <f>Inek2019A1a2a[[#This Row],[Klasse2]]</f>
        <v>14</v>
      </c>
      <c r="C464" s="933">
        <f>Inek2019A1a2a[[#This Row],[BewJeTag2]]</f>
        <v>0.9254</v>
      </c>
      <c r="D464" s="932" t="s">
        <v>394</v>
      </c>
      <c r="E464" s="932" t="s">
        <v>458</v>
      </c>
      <c r="F464" s="932" t="s">
        <v>459</v>
      </c>
      <c r="G464" s="932" t="s">
        <v>460</v>
      </c>
      <c r="H464" s="932">
        <v>14</v>
      </c>
      <c r="I464" s="933">
        <v>0.9254</v>
      </c>
    </row>
    <row r="465" spans="1:9" x14ac:dyDescent="0.25">
      <c r="A465" s="932" t="str">
        <f>Inek2019A1a2a[[#This Row],[PEPP]]&amp;"#"&amp;Inek2019A1a2a[[#This Row],[Klasse]]</f>
        <v>PP04A#15</v>
      </c>
      <c r="B465" s="932">
        <f>Inek2019A1a2a[[#This Row],[Klasse2]]</f>
        <v>15</v>
      </c>
      <c r="C465" s="933">
        <f>Inek2019A1a2a[[#This Row],[BewJeTag2]]</f>
        <v>0.90900000000000003</v>
      </c>
      <c r="D465" s="932" t="s">
        <v>394</v>
      </c>
      <c r="E465" s="932" t="s">
        <v>458</v>
      </c>
      <c r="F465" s="932" t="s">
        <v>459</v>
      </c>
      <c r="G465" s="932" t="s">
        <v>460</v>
      </c>
      <c r="H465" s="932">
        <v>15</v>
      </c>
      <c r="I465" s="933">
        <v>0.90900000000000003</v>
      </c>
    </row>
    <row r="466" spans="1:9" x14ac:dyDescent="0.25">
      <c r="A466" s="932" t="str">
        <f>Inek2019A1a2a[[#This Row],[PEPP]]&amp;"#"&amp;Inek2019A1a2a[[#This Row],[Klasse]]</f>
        <v>PP04A#16</v>
      </c>
      <c r="B466" s="932">
        <f>Inek2019A1a2a[[#This Row],[Klasse2]]</f>
        <v>16</v>
      </c>
      <c r="C466" s="933">
        <f>Inek2019A1a2a[[#This Row],[BewJeTag2]]</f>
        <v>0.89270000000000005</v>
      </c>
      <c r="D466" s="932" t="s">
        <v>394</v>
      </c>
      <c r="E466" s="932" t="s">
        <v>458</v>
      </c>
      <c r="F466" s="932" t="s">
        <v>459</v>
      </c>
      <c r="G466" s="932" t="s">
        <v>460</v>
      </c>
      <c r="H466" s="932">
        <v>16</v>
      </c>
      <c r="I466" s="933">
        <v>0.89270000000000005</v>
      </c>
    </row>
    <row r="467" spans="1:9" x14ac:dyDescent="0.25">
      <c r="A467" s="932" t="str">
        <f>Inek2019A1a2a[[#This Row],[PEPP]]&amp;"#"&amp;Inek2019A1a2a[[#This Row],[Klasse]]</f>
        <v>PP04A#17</v>
      </c>
      <c r="B467" s="932">
        <f>Inek2019A1a2a[[#This Row],[Klasse2]]</f>
        <v>17</v>
      </c>
      <c r="C467" s="933">
        <f>Inek2019A1a2a[[#This Row],[BewJeTag2]]</f>
        <v>0.87629999999999997</v>
      </c>
      <c r="D467" s="932" t="s">
        <v>394</v>
      </c>
      <c r="E467" s="932" t="s">
        <v>458</v>
      </c>
      <c r="F467" s="932" t="s">
        <v>459</v>
      </c>
      <c r="G467" s="932" t="s">
        <v>460</v>
      </c>
      <c r="H467" s="932">
        <v>17</v>
      </c>
      <c r="I467" s="933">
        <v>0.87629999999999997</v>
      </c>
    </row>
    <row r="468" spans="1:9" x14ac:dyDescent="0.25">
      <c r="A468" s="932" t="str">
        <f>Inek2019A1a2a[[#This Row],[PEPP]]&amp;"#"&amp;Inek2019A1a2a[[#This Row],[Klasse]]</f>
        <v>PP04B#1</v>
      </c>
      <c r="B468" s="932">
        <f>Inek2019A1a2a[[#This Row],[Klasse2]]</f>
        <v>1</v>
      </c>
      <c r="C468" s="933">
        <f>Inek2019A1a2a[[#This Row],[BewJeTag2]]</f>
        <v>1.0644</v>
      </c>
      <c r="D468" s="932" t="s">
        <v>394</v>
      </c>
      <c r="E468" s="932" t="s">
        <v>458</v>
      </c>
      <c r="F468" s="932" t="s">
        <v>461</v>
      </c>
      <c r="G468" s="932" t="s">
        <v>462</v>
      </c>
      <c r="H468" s="932">
        <v>1</v>
      </c>
      <c r="I468" s="933">
        <v>1.0644</v>
      </c>
    </row>
    <row r="469" spans="1:9" x14ac:dyDescent="0.25">
      <c r="A469" s="932" t="str">
        <f>Inek2019A1a2a[[#This Row],[PEPP]]&amp;"#"&amp;Inek2019A1a2a[[#This Row],[Klasse]]</f>
        <v>PP04B#2</v>
      </c>
      <c r="B469" s="932">
        <f>Inek2019A1a2a[[#This Row],[Klasse2]]</f>
        <v>2</v>
      </c>
      <c r="C469" s="933">
        <f>Inek2019A1a2a[[#This Row],[BewJeTag2]]</f>
        <v>1.0501</v>
      </c>
      <c r="D469" s="932" t="s">
        <v>394</v>
      </c>
      <c r="E469" s="932" t="s">
        <v>458</v>
      </c>
      <c r="F469" s="932" t="s">
        <v>461</v>
      </c>
      <c r="G469" s="932" t="s">
        <v>462</v>
      </c>
      <c r="H469" s="932">
        <v>2</v>
      </c>
      <c r="I469" s="933">
        <v>1.0501</v>
      </c>
    </row>
    <row r="470" spans="1:9" x14ac:dyDescent="0.25">
      <c r="A470" s="932" t="str">
        <f>Inek2019A1a2a[[#This Row],[PEPP]]&amp;"#"&amp;Inek2019A1a2a[[#This Row],[Klasse]]</f>
        <v>PP04B#3</v>
      </c>
      <c r="B470" s="932">
        <f>Inek2019A1a2a[[#This Row],[Klasse2]]</f>
        <v>3</v>
      </c>
      <c r="C470" s="933">
        <f>Inek2019A1a2a[[#This Row],[BewJeTag2]]</f>
        <v>1.0358000000000001</v>
      </c>
      <c r="D470" s="932" t="s">
        <v>394</v>
      </c>
      <c r="E470" s="932" t="s">
        <v>458</v>
      </c>
      <c r="F470" s="932" t="s">
        <v>461</v>
      </c>
      <c r="G470" s="932" t="s">
        <v>462</v>
      </c>
      <c r="H470" s="932">
        <v>3</v>
      </c>
      <c r="I470" s="933">
        <v>1.0358000000000001</v>
      </c>
    </row>
    <row r="471" spans="1:9" x14ac:dyDescent="0.25">
      <c r="A471" s="932" t="str">
        <f>Inek2019A1a2a[[#This Row],[PEPP]]&amp;"#"&amp;Inek2019A1a2a[[#This Row],[Klasse]]</f>
        <v>PP04B#4</v>
      </c>
      <c r="B471" s="932">
        <f>Inek2019A1a2a[[#This Row],[Klasse2]]</f>
        <v>4</v>
      </c>
      <c r="C471" s="933">
        <f>Inek2019A1a2a[[#This Row],[BewJeTag2]]</f>
        <v>1.0216000000000001</v>
      </c>
      <c r="D471" s="932" t="s">
        <v>394</v>
      </c>
      <c r="E471" s="932" t="s">
        <v>458</v>
      </c>
      <c r="F471" s="932" t="s">
        <v>461</v>
      </c>
      <c r="G471" s="932" t="s">
        <v>462</v>
      </c>
      <c r="H471" s="932">
        <v>4</v>
      </c>
      <c r="I471" s="933">
        <v>1.0216000000000001</v>
      </c>
    </row>
    <row r="472" spans="1:9" x14ac:dyDescent="0.25">
      <c r="A472" s="932" t="str">
        <f>Inek2019A1a2a[[#This Row],[PEPP]]&amp;"#"&amp;Inek2019A1a2a[[#This Row],[Klasse]]</f>
        <v>PP04B#5</v>
      </c>
      <c r="B472" s="932">
        <f>Inek2019A1a2a[[#This Row],[Klasse2]]</f>
        <v>5</v>
      </c>
      <c r="C472" s="933">
        <f>Inek2019A1a2a[[#This Row],[BewJeTag2]]</f>
        <v>1.0073000000000001</v>
      </c>
      <c r="D472" s="932" t="s">
        <v>394</v>
      </c>
      <c r="E472" s="932" t="s">
        <v>458</v>
      </c>
      <c r="F472" s="932" t="s">
        <v>461</v>
      </c>
      <c r="G472" s="932" t="s">
        <v>462</v>
      </c>
      <c r="H472" s="932">
        <v>5</v>
      </c>
      <c r="I472" s="933">
        <v>1.0073000000000001</v>
      </c>
    </row>
    <row r="473" spans="1:9" x14ac:dyDescent="0.25">
      <c r="A473" s="932" t="str">
        <f>Inek2019A1a2a[[#This Row],[PEPP]]&amp;"#"&amp;Inek2019A1a2a[[#This Row],[Klasse]]</f>
        <v>PP04B#6</v>
      </c>
      <c r="B473" s="932">
        <f>Inek2019A1a2a[[#This Row],[Klasse2]]</f>
        <v>6</v>
      </c>
      <c r="C473" s="933">
        <f>Inek2019A1a2a[[#This Row],[BewJeTag2]]</f>
        <v>0.99309999999999998</v>
      </c>
      <c r="D473" s="932" t="s">
        <v>394</v>
      </c>
      <c r="E473" s="932" t="s">
        <v>458</v>
      </c>
      <c r="F473" s="932" t="s">
        <v>461</v>
      </c>
      <c r="G473" s="932" t="s">
        <v>462</v>
      </c>
      <c r="H473" s="932">
        <v>6</v>
      </c>
      <c r="I473" s="933">
        <v>0.99309999999999998</v>
      </c>
    </row>
    <row r="474" spans="1:9" x14ac:dyDescent="0.25">
      <c r="A474" s="932" t="str">
        <f>Inek2019A1a2a[[#This Row],[PEPP]]&amp;"#"&amp;Inek2019A1a2a[[#This Row],[Klasse]]</f>
        <v>PP04B#7</v>
      </c>
      <c r="B474" s="932">
        <f>Inek2019A1a2a[[#This Row],[Klasse2]]</f>
        <v>7</v>
      </c>
      <c r="C474" s="933">
        <f>Inek2019A1a2a[[#This Row],[BewJeTag2]]</f>
        <v>0.9788</v>
      </c>
      <c r="D474" s="932" t="s">
        <v>394</v>
      </c>
      <c r="E474" s="932" t="s">
        <v>458</v>
      </c>
      <c r="F474" s="932" t="s">
        <v>461</v>
      </c>
      <c r="G474" s="932" t="s">
        <v>462</v>
      </c>
      <c r="H474" s="932">
        <v>7</v>
      </c>
      <c r="I474" s="933">
        <v>0.9788</v>
      </c>
    </row>
    <row r="475" spans="1:9" x14ac:dyDescent="0.25">
      <c r="A475" s="932" t="str">
        <f>Inek2019A1a2a[[#This Row],[PEPP]]&amp;"#"&amp;Inek2019A1a2a[[#This Row],[Klasse]]</f>
        <v>PP04B#8</v>
      </c>
      <c r="B475" s="932">
        <f>Inek2019A1a2a[[#This Row],[Klasse2]]</f>
        <v>8</v>
      </c>
      <c r="C475" s="933">
        <f>Inek2019A1a2a[[#This Row],[BewJeTag2]]</f>
        <v>0.96450000000000002</v>
      </c>
      <c r="D475" s="932" t="s">
        <v>394</v>
      </c>
      <c r="E475" s="932" t="s">
        <v>458</v>
      </c>
      <c r="F475" s="932" t="s">
        <v>461</v>
      </c>
      <c r="G475" s="932" t="s">
        <v>462</v>
      </c>
      <c r="H475" s="932">
        <v>8</v>
      </c>
      <c r="I475" s="933">
        <v>0.96450000000000002</v>
      </c>
    </row>
    <row r="476" spans="1:9" x14ac:dyDescent="0.25">
      <c r="A476" s="932" t="str">
        <f>Inek2019A1a2a[[#This Row],[PEPP]]&amp;"#"&amp;Inek2019A1a2a[[#This Row],[Klasse]]</f>
        <v>PP04B#9</v>
      </c>
      <c r="B476" s="932">
        <f>Inek2019A1a2a[[#This Row],[Klasse2]]</f>
        <v>9</v>
      </c>
      <c r="C476" s="933">
        <f>Inek2019A1a2a[[#This Row],[BewJeTag2]]</f>
        <v>0.95030000000000003</v>
      </c>
      <c r="D476" s="932" t="s">
        <v>394</v>
      </c>
      <c r="E476" s="932" t="s">
        <v>458</v>
      </c>
      <c r="F476" s="932" t="s">
        <v>461</v>
      </c>
      <c r="G476" s="932" t="s">
        <v>462</v>
      </c>
      <c r="H476" s="932">
        <v>9</v>
      </c>
      <c r="I476" s="933">
        <v>0.95030000000000003</v>
      </c>
    </row>
    <row r="477" spans="1:9" x14ac:dyDescent="0.25">
      <c r="A477" s="932" t="str">
        <f>Inek2019A1a2a[[#This Row],[PEPP]]&amp;"#"&amp;Inek2019A1a2a[[#This Row],[Klasse]]</f>
        <v>PP04B#10</v>
      </c>
      <c r="B477" s="932">
        <f>Inek2019A1a2a[[#This Row],[Klasse2]]</f>
        <v>10</v>
      </c>
      <c r="C477" s="933">
        <f>Inek2019A1a2a[[#This Row],[BewJeTag2]]</f>
        <v>0.93600000000000005</v>
      </c>
      <c r="D477" s="932" t="s">
        <v>394</v>
      </c>
      <c r="E477" s="932" t="s">
        <v>458</v>
      </c>
      <c r="F477" s="932" t="s">
        <v>461</v>
      </c>
      <c r="G477" s="932" t="s">
        <v>462</v>
      </c>
      <c r="H477" s="932">
        <v>10</v>
      </c>
      <c r="I477" s="933">
        <v>0.93600000000000005</v>
      </c>
    </row>
    <row r="478" spans="1:9" x14ac:dyDescent="0.25">
      <c r="A478" s="932" t="str">
        <f>Inek2019A1a2a[[#This Row],[PEPP]]&amp;"#"&amp;Inek2019A1a2a[[#This Row],[Klasse]]</f>
        <v>PP04B#11</v>
      </c>
      <c r="B478" s="932">
        <f>Inek2019A1a2a[[#This Row],[Klasse2]]</f>
        <v>11</v>
      </c>
      <c r="C478" s="933">
        <f>Inek2019A1a2a[[#This Row],[BewJeTag2]]</f>
        <v>0.92169999999999996</v>
      </c>
      <c r="D478" s="932" t="s">
        <v>394</v>
      </c>
      <c r="E478" s="932" t="s">
        <v>458</v>
      </c>
      <c r="F478" s="932" t="s">
        <v>461</v>
      </c>
      <c r="G478" s="932" t="s">
        <v>462</v>
      </c>
      <c r="H478" s="932">
        <v>11</v>
      </c>
      <c r="I478" s="933">
        <v>0.92169999999999996</v>
      </c>
    </row>
    <row r="479" spans="1:9" x14ac:dyDescent="0.25">
      <c r="A479" s="932" t="str">
        <f>Inek2019A1a2a[[#This Row],[PEPP]]&amp;"#"&amp;Inek2019A1a2a[[#This Row],[Klasse]]</f>
        <v>PP04B#12</v>
      </c>
      <c r="B479" s="932">
        <f>Inek2019A1a2a[[#This Row],[Klasse2]]</f>
        <v>12</v>
      </c>
      <c r="C479" s="933">
        <f>Inek2019A1a2a[[#This Row],[BewJeTag2]]</f>
        <v>0.90749999999999997</v>
      </c>
      <c r="D479" s="932" t="s">
        <v>394</v>
      </c>
      <c r="E479" s="932" t="s">
        <v>458</v>
      </c>
      <c r="F479" s="932" t="s">
        <v>461</v>
      </c>
      <c r="G479" s="932" t="s">
        <v>462</v>
      </c>
      <c r="H479" s="932">
        <v>12</v>
      </c>
      <c r="I479" s="933">
        <v>0.90749999999999997</v>
      </c>
    </row>
    <row r="480" spans="1:9" x14ac:dyDescent="0.25">
      <c r="A480" s="932" t="str">
        <f>Inek2019A1a2a[[#This Row],[PEPP]]&amp;"#"&amp;Inek2019A1a2a[[#This Row],[Klasse]]</f>
        <v>PP04B#13</v>
      </c>
      <c r="B480" s="932">
        <f>Inek2019A1a2a[[#This Row],[Klasse2]]</f>
        <v>13</v>
      </c>
      <c r="C480" s="933">
        <f>Inek2019A1a2a[[#This Row],[BewJeTag2]]</f>
        <v>0.89319999999999999</v>
      </c>
      <c r="D480" s="932" t="s">
        <v>394</v>
      </c>
      <c r="E480" s="932" t="s">
        <v>458</v>
      </c>
      <c r="F480" s="932" t="s">
        <v>461</v>
      </c>
      <c r="G480" s="932" t="s">
        <v>462</v>
      </c>
      <c r="H480" s="932">
        <v>13</v>
      </c>
      <c r="I480" s="933">
        <v>0.89319999999999999</v>
      </c>
    </row>
    <row r="481" spans="1:9" x14ac:dyDescent="0.25">
      <c r="A481" s="932" t="str">
        <f>Inek2019A1a2a[[#This Row],[PEPP]]&amp;"#"&amp;Inek2019A1a2a[[#This Row],[Klasse]]</f>
        <v>PP04B#14</v>
      </c>
      <c r="B481" s="932">
        <f>Inek2019A1a2a[[#This Row],[Klasse2]]</f>
        <v>14</v>
      </c>
      <c r="C481" s="933">
        <f>Inek2019A1a2a[[#This Row],[BewJeTag2]]</f>
        <v>0.879</v>
      </c>
      <c r="D481" s="932" t="s">
        <v>394</v>
      </c>
      <c r="E481" s="932" t="s">
        <v>458</v>
      </c>
      <c r="F481" s="932" t="s">
        <v>461</v>
      </c>
      <c r="G481" s="932" t="s">
        <v>462</v>
      </c>
      <c r="H481" s="932">
        <v>14</v>
      </c>
      <c r="I481" s="933">
        <v>0.879</v>
      </c>
    </row>
    <row r="482" spans="1:9" x14ac:dyDescent="0.25">
      <c r="A482" s="932" t="str">
        <f>Inek2019A1a2a[[#This Row],[PEPP]]&amp;"#"&amp;Inek2019A1a2a[[#This Row],[Klasse]]</f>
        <v>PP04B#15</v>
      </c>
      <c r="B482" s="932">
        <f>Inek2019A1a2a[[#This Row],[Klasse2]]</f>
        <v>15</v>
      </c>
      <c r="C482" s="933">
        <f>Inek2019A1a2a[[#This Row],[BewJeTag2]]</f>
        <v>0.86470000000000002</v>
      </c>
      <c r="D482" s="932" t="s">
        <v>394</v>
      </c>
      <c r="E482" s="932" t="s">
        <v>458</v>
      </c>
      <c r="F482" s="932" t="s">
        <v>461</v>
      </c>
      <c r="G482" s="932" t="s">
        <v>462</v>
      </c>
      <c r="H482" s="932">
        <v>15</v>
      </c>
      <c r="I482" s="933">
        <v>0.86470000000000002</v>
      </c>
    </row>
    <row r="483" spans="1:9" x14ac:dyDescent="0.25">
      <c r="A483" s="932" t="str">
        <f>Inek2019A1a2a[[#This Row],[PEPP]]&amp;"#"&amp;Inek2019A1a2a[[#This Row],[Klasse]]</f>
        <v>PP04B#16</v>
      </c>
      <c r="B483" s="932">
        <f>Inek2019A1a2a[[#This Row],[Klasse2]]</f>
        <v>16</v>
      </c>
      <c r="C483" s="933">
        <f>Inek2019A1a2a[[#This Row],[BewJeTag2]]</f>
        <v>0.85040000000000004</v>
      </c>
      <c r="D483" s="932" t="s">
        <v>394</v>
      </c>
      <c r="E483" s="932" t="s">
        <v>458</v>
      </c>
      <c r="F483" s="932" t="s">
        <v>461</v>
      </c>
      <c r="G483" s="932" t="s">
        <v>462</v>
      </c>
      <c r="H483" s="932">
        <v>16</v>
      </c>
      <c r="I483" s="933">
        <v>0.85040000000000004</v>
      </c>
    </row>
    <row r="484" spans="1:9" x14ac:dyDescent="0.25">
      <c r="A484" s="932" t="str">
        <f>Inek2019A1a2a[[#This Row],[PEPP]]&amp;"#"&amp;Inek2019A1a2a[[#This Row],[Klasse]]</f>
        <v>PP04B#17</v>
      </c>
      <c r="B484" s="932">
        <f>Inek2019A1a2a[[#This Row],[Klasse2]]</f>
        <v>17</v>
      </c>
      <c r="C484" s="933">
        <f>Inek2019A1a2a[[#This Row],[BewJeTag2]]</f>
        <v>0.83620000000000005</v>
      </c>
      <c r="D484" s="932" t="s">
        <v>394</v>
      </c>
      <c r="E484" s="932" t="s">
        <v>458</v>
      </c>
      <c r="F484" s="932" t="s">
        <v>461</v>
      </c>
      <c r="G484" s="932" t="s">
        <v>462</v>
      </c>
      <c r="H484" s="932">
        <v>17</v>
      </c>
      <c r="I484" s="933">
        <v>0.83620000000000005</v>
      </c>
    </row>
    <row r="485" spans="1:9" x14ac:dyDescent="0.25">
      <c r="A485" s="932" t="str">
        <f>Inek2019A1a2a[[#This Row],[PEPP]]&amp;"#"&amp;Inek2019A1a2a[[#This Row],[Klasse]]</f>
        <v>PP04B#18</v>
      </c>
      <c r="B485" s="932">
        <f>Inek2019A1a2a[[#This Row],[Klasse2]]</f>
        <v>18</v>
      </c>
      <c r="C485" s="933">
        <f>Inek2019A1a2a[[#This Row],[BewJeTag2]]</f>
        <v>0.82189999999999996</v>
      </c>
      <c r="D485" s="932" t="s">
        <v>394</v>
      </c>
      <c r="E485" s="932" t="s">
        <v>458</v>
      </c>
      <c r="F485" s="932" t="s">
        <v>461</v>
      </c>
      <c r="G485" s="932" t="s">
        <v>462</v>
      </c>
      <c r="H485" s="932">
        <v>18</v>
      </c>
      <c r="I485" s="933">
        <v>0.82189999999999996</v>
      </c>
    </row>
    <row r="486" spans="1:9" x14ac:dyDescent="0.25">
      <c r="A486" s="932" t="str">
        <f>Inek2019A1a2a[[#This Row],[PEPP]]&amp;"#"&amp;Inek2019A1a2a[[#This Row],[Klasse]]</f>
        <v>PP10A#1</v>
      </c>
      <c r="B486" s="932">
        <f>Inek2019A1a2a[[#This Row],[Klasse2]]</f>
        <v>1</v>
      </c>
      <c r="C486" s="933">
        <f>Inek2019A1a2a[[#This Row],[BewJeTag2]]</f>
        <v>1.044</v>
      </c>
      <c r="D486" s="932" t="s">
        <v>394</v>
      </c>
      <c r="E486" s="932" t="s">
        <v>458</v>
      </c>
      <c r="F486" s="932" t="s">
        <v>463</v>
      </c>
      <c r="G486" s="932" t="s">
        <v>464</v>
      </c>
      <c r="H486" s="932">
        <v>1</v>
      </c>
      <c r="I486" s="933">
        <v>1.044</v>
      </c>
    </row>
    <row r="487" spans="1:9" x14ac:dyDescent="0.25">
      <c r="A487" s="932" t="str">
        <f>Inek2019A1a2a[[#This Row],[PEPP]]&amp;"#"&amp;Inek2019A1a2a[[#This Row],[Klasse]]</f>
        <v>PP10B#1</v>
      </c>
      <c r="B487" s="932">
        <f>Inek2019A1a2a[[#This Row],[Klasse2]]</f>
        <v>1</v>
      </c>
      <c r="C487" s="933">
        <f>Inek2019A1a2a[[#This Row],[BewJeTag2]]</f>
        <v>0.93920000000000003</v>
      </c>
      <c r="D487" s="932" t="s">
        <v>394</v>
      </c>
      <c r="E487" s="932" t="s">
        <v>458</v>
      </c>
      <c r="F487" s="932" t="s">
        <v>465</v>
      </c>
      <c r="G487" s="932" t="s">
        <v>466</v>
      </c>
      <c r="H487" s="932">
        <v>1</v>
      </c>
      <c r="I487" s="933">
        <v>0.93920000000000003</v>
      </c>
    </row>
    <row r="488" spans="1:9" x14ac:dyDescent="0.25">
      <c r="A488" s="932" t="str">
        <f>Inek2019A1a2a[[#This Row],[PEPP]]&amp;"#"&amp;Inek2019A1a2a[[#This Row],[Klasse]]</f>
        <v>PP14Z#1</v>
      </c>
      <c r="B488" s="932">
        <f>Inek2019A1a2a[[#This Row],[Klasse2]]</f>
        <v>1</v>
      </c>
      <c r="C488" s="933">
        <f>Inek2019A1a2a[[#This Row],[BewJeTag2]]</f>
        <v>0.88319999999999999</v>
      </c>
      <c r="D488" s="932" t="s">
        <v>394</v>
      </c>
      <c r="E488" s="932" t="s">
        <v>458</v>
      </c>
      <c r="F488" s="932" t="s">
        <v>467</v>
      </c>
      <c r="G488" s="932" t="s">
        <v>468</v>
      </c>
      <c r="H488" s="932">
        <v>1</v>
      </c>
      <c r="I488" s="933">
        <v>0.88319999999999999</v>
      </c>
    </row>
    <row r="489" spans="1:9" x14ac:dyDescent="0.25">
      <c r="A489" s="932" t="str">
        <f>Inek2019A1a2a[[#This Row],[PEPP]]&amp;"#"&amp;Inek2019A1a2a[[#This Row],[Klasse]]</f>
        <v>PF01Z#0</v>
      </c>
      <c r="B489" s="932">
        <f>Inek2019A1a2a[[#This Row],[Klasse2]]</f>
        <v>0</v>
      </c>
      <c r="C489" s="933">
        <f>Inek2019A1a2a[[#This Row],[BewJeTag2]]</f>
        <v>0</v>
      </c>
      <c r="D489" s="932" t="s">
        <v>394</v>
      </c>
      <c r="E489" s="932" t="s">
        <v>469</v>
      </c>
      <c r="F489" s="932" t="s">
        <v>470</v>
      </c>
      <c r="G489" s="935" t="s">
        <v>471</v>
      </c>
    </row>
    <row r="490" spans="1:9" x14ac:dyDescent="0.25">
      <c r="A490" s="932" t="str">
        <f>Inek2019A1a2a[[#This Row],[PEPP]]&amp;"#"&amp;Inek2019A1a2a[[#This Row],[Klasse]]</f>
        <v>PF02Z#0</v>
      </c>
      <c r="B490" s="932">
        <f>Inek2019A1a2a[[#This Row],[Klasse2]]</f>
        <v>0</v>
      </c>
      <c r="C490" s="933">
        <f>Inek2019A1a2a[[#This Row],[BewJeTag2]]</f>
        <v>0</v>
      </c>
      <c r="D490" s="932" t="s">
        <v>394</v>
      </c>
      <c r="E490" s="932" t="s">
        <v>469</v>
      </c>
      <c r="F490" s="932" t="s">
        <v>472</v>
      </c>
      <c r="G490" s="932" t="s">
        <v>473</v>
      </c>
    </row>
    <row r="491" spans="1:9" x14ac:dyDescent="0.25">
      <c r="A491" s="932" t="str">
        <f>Inek2019A1a2a[[#This Row],[PEPP]]&amp;"#"&amp;Inek2019A1a2a[[#This Row],[Klasse]]</f>
        <v>PF03Z#0</v>
      </c>
      <c r="B491" s="932">
        <f>Inek2019A1a2a[[#This Row],[Klasse2]]</f>
        <v>0</v>
      </c>
      <c r="C491" s="933">
        <f>Inek2019A1a2a[[#This Row],[BewJeTag2]]</f>
        <v>0</v>
      </c>
      <c r="D491" s="932" t="s">
        <v>394</v>
      </c>
      <c r="E491" s="932" t="s">
        <v>469</v>
      </c>
      <c r="F491" s="932" t="s">
        <v>474</v>
      </c>
      <c r="G491" s="932" t="s">
        <v>475</v>
      </c>
    </row>
    <row r="492" spans="1:9" x14ac:dyDescent="0.25">
      <c r="A492" s="932" t="str">
        <f>Inek2019A1a2a[[#This Row],[PEPP]]&amp;"#"&amp;Inek2019A1a2a[[#This Row],[Klasse]]</f>
        <v>PF04Z#0</v>
      </c>
      <c r="B492" s="932">
        <f>Inek2019A1a2a[[#This Row],[Klasse2]]</f>
        <v>0</v>
      </c>
      <c r="C492" s="933">
        <f>Inek2019A1a2a[[#This Row],[BewJeTag2]]</f>
        <v>0</v>
      </c>
      <c r="D492" s="932" t="s">
        <v>394</v>
      </c>
      <c r="E492" s="932" t="s">
        <v>469</v>
      </c>
      <c r="F492" s="932" t="s">
        <v>476</v>
      </c>
      <c r="G492" s="932" t="s">
        <v>477</v>
      </c>
    </row>
    <row r="493" spans="1:9" x14ac:dyDescent="0.25">
      <c r="A493" s="932" t="str">
        <f>Inek2019A1a2a[[#This Row],[PEPP]]&amp;"#"&amp;Inek2019A1a2a[[#This Row],[Klasse]]</f>
        <v>PF96Z#0</v>
      </c>
      <c r="B493" s="932">
        <f>Inek2019A1a2a[[#This Row],[Klasse2]]</f>
        <v>0</v>
      </c>
      <c r="C493" s="933">
        <f>Inek2019A1a2a[[#This Row],[BewJeTag2]]</f>
        <v>0</v>
      </c>
      <c r="D493" s="932" t="s">
        <v>394</v>
      </c>
      <c r="E493" s="932" t="s">
        <v>469</v>
      </c>
      <c r="F493" s="932" t="s">
        <v>478</v>
      </c>
      <c r="G493" s="932" t="s">
        <v>479</v>
      </c>
    </row>
    <row r="494" spans="1:9" x14ac:dyDescent="0.25">
      <c r="A494" s="936" t="str">
        <f>Inek2019A1a2a[[#This Row],[PEPP]]&amp;"#"&amp;Inek2019A1a2a[[#This Row],[Klasse]]</f>
        <v>TA02Z#1</v>
      </c>
      <c r="B494" s="936">
        <f>Inek2019A1a2a[[#This Row],[Klasse2]]</f>
        <v>1</v>
      </c>
      <c r="C494" s="933">
        <f>Inek2019A1a2a[[#This Row],[BewJeTag2]]</f>
        <v>0.83950000000000002</v>
      </c>
      <c r="D494" s="932" t="s">
        <v>480</v>
      </c>
      <c r="E494" s="932" t="s">
        <v>481</v>
      </c>
      <c r="F494" s="932" t="s">
        <v>482</v>
      </c>
      <c r="G494" s="932" t="s">
        <v>483</v>
      </c>
      <c r="H494" s="932">
        <v>1</v>
      </c>
      <c r="I494" s="933">
        <v>0.83950000000000002</v>
      </c>
    </row>
    <row r="495" spans="1:9" x14ac:dyDescent="0.25">
      <c r="A495" s="936" t="str">
        <f>Inek2019A1a2a[[#This Row],[PEPP]]&amp;"#"&amp;Inek2019A1a2a[[#This Row],[Klasse]]</f>
        <v>TA15Z#1</v>
      </c>
      <c r="B495" s="936">
        <f>Inek2019A1a2a[[#This Row],[Klasse2]]</f>
        <v>1</v>
      </c>
      <c r="C495" s="933">
        <f>Inek2019A1a2a[[#This Row],[BewJeTag2]]</f>
        <v>0.83560000000000001</v>
      </c>
      <c r="D495" s="932" t="s">
        <v>480</v>
      </c>
      <c r="E495" s="932" t="s">
        <v>481</v>
      </c>
      <c r="F495" s="932" t="s">
        <v>484</v>
      </c>
      <c r="G495" s="932" t="s">
        <v>485</v>
      </c>
      <c r="H495" s="932">
        <v>1</v>
      </c>
      <c r="I495" s="933">
        <v>0.83560000000000001</v>
      </c>
    </row>
    <row r="496" spans="1:9" x14ac:dyDescent="0.25">
      <c r="A496" s="936" t="str">
        <f>Inek2019A1a2a[[#This Row],[PEPP]]&amp;"#"&amp;Inek2019A1a2a[[#This Row],[Klasse]]</f>
        <v>TA19Z#1</v>
      </c>
      <c r="B496" s="936">
        <f>Inek2019A1a2a[[#This Row],[Klasse2]]</f>
        <v>1</v>
      </c>
      <c r="C496" s="933">
        <f>Inek2019A1a2a[[#This Row],[BewJeTag2]]</f>
        <v>0.79879999999999995</v>
      </c>
      <c r="D496" s="932" t="s">
        <v>480</v>
      </c>
      <c r="E496" s="932" t="s">
        <v>481</v>
      </c>
      <c r="F496" s="932" t="s">
        <v>486</v>
      </c>
      <c r="G496" s="935" t="s">
        <v>487</v>
      </c>
      <c r="H496" s="932">
        <v>1</v>
      </c>
      <c r="I496" s="933">
        <v>0.79879999999999995</v>
      </c>
    </row>
    <row r="497" spans="1:9" x14ac:dyDescent="0.25">
      <c r="A497" s="936" t="str">
        <f>Inek2019A1a2a[[#This Row],[PEPP]]&amp;"#"&amp;Inek2019A1a2a[[#This Row],[Klasse]]</f>
        <v>TA20Z#1</v>
      </c>
      <c r="B497" s="936">
        <f>Inek2019A1a2a[[#This Row],[Klasse2]]</f>
        <v>1</v>
      </c>
      <c r="C497" s="933">
        <f>Inek2019A1a2a[[#This Row],[BewJeTag2]]</f>
        <v>0.75309999999999999</v>
      </c>
      <c r="D497" s="932" t="s">
        <v>480</v>
      </c>
      <c r="E497" s="932" t="s">
        <v>481</v>
      </c>
      <c r="F497" s="932" t="s">
        <v>488</v>
      </c>
      <c r="G497" s="935" t="s">
        <v>489</v>
      </c>
      <c r="H497" s="932">
        <v>1</v>
      </c>
      <c r="I497" s="933">
        <v>0.75309999999999999</v>
      </c>
    </row>
    <row r="498" spans="1:9" x14ac:dyDescent="0.25">
      <c r="A498" s="936" t="str">
        <f>Inek2019A1a2a[[#This Row],[PEPP]]&amp;"#"&amp;Inek2019A1a2a[[#This Row],[Klasse]]</f>
        <v>TK04Z#1</v>
      </c>
      <c r="B498" s="936">
        <f>Inek2019A1a2a[[#This Row],[Klasse2]]</f>
        <v>1</v>
      </c>
      <c r="C498" s="933">
        <f>Inek2019A1a2a[[#This Row],[BewJeTag2]]</f>
        <v>1.1572</v>
      </c>
      <c r="D498" s="932" t="s">
        <v>480</v>
      </c>
      <c r="E498" s="932" t="s">
        <v>490</v>
      </c>
      <c r="F498" s="932" t="s">
        <v>491</v>
      </c>
      <c r="G498" s="932" t="s">
        <v>492</v>
      </c>
      <c r="H498" s="932">
        <v>1</v>
      </c>
      <c r="I498" s="933">
        <v>1.1572</v>
      </c>
    </row>
    <row r="499" spans="1:9" x14ac:dyDescent="0.25">
      <c r="A499" s="936" t="str">
        <f>Inek2019A1a2a[[#This Row],[PEPP]]&amp;"#"&amp;Inek2019A1a2a[[#This Row],[Klasse]]</f>
        <v>TK14Z#1</v>
      </c>
      <c r="B499" s="936">
        <f>Inek2019A1a2a[[#This Row],[Klasse2]]</f>
        <v>1</v>
      </c>
      <c r="C499" s="933">
        <f>Inek2019A1a2a[[#This Row],[BewJeTag2]]</f>
        <v>1.2589999999999999</v>
      </c>
      <c r="D499" s="932" t="s">
        <v>480</v>
      </c>
      <c r="E499" s="932" t="s">
        <v>490</v>
      </c>
      <c r="F499" s="932" t="s">
        <v>493</v>
      </c>
      <c r="G499" s="932" t="s">
        <v>494</v>
      </c>
      <c r="H499" s="932">
        <v>1</v>
      </c>
      <c r="I499" s="933">
        <v>1.2589999999999999</v>
      </c>
    </row>
    <row r="500" spans="1:9" x14ac:dyDescent="0.25">
      <c r="A500" s="936" t="str">
        <f>Inek2019A1a2a[[#This Row],[PEPP]]&amp;"#"&amp;Inek2019A1a2a[[#This Row],[Klasse]]</f>
        <v>TP20Z#1</v>
      </c>
      <c r="B500" s="936">
        <f>Inek2019A1a2a[[#This Row],[Klasse2]]</f>
        <v>1</v>
      </c>
      <c r="C500" s="933">
        <f>Inek2019A1a2a[[#This Row],[BewJeTag2]]</f>
        <v>0.75309999999999999</v>
      </c>
      <c r="D500" s="932" t="s">
        <v>480</v>
      </c>
      <c r="E500" s="932" t="s">
        <v>495</v>
      </c>
      <c r="F500" s="932" t="s">
        <v>496</v>
      </c>
      <c r="G500" s="932" t="s">
        <v>497</v>
      </c>
      <c r="H500" s="932">
        <v>1</v>
      </c>
      <c r="I500" s="933">
        <v>0.75309999999999999</v>
      </c>
    </row>
  </sheetData>
  <pageMargins left="0.7" right="0.7" top="0.78740157499999996" bottom="0.78740157499999996"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9">
    <tabColor theme="7"/>
  </sheetPr>
  <dimension ref="A1:I520"/>
  <sheetViews>
    <sheetView zoomScale="90" zoomScaleNormal="90" workbookViewId="0">
      <selection activeCell="A4" sqref="A4"/>
    </sheetView>
  </sheetViews>
  <sheetFormatPr baseColWidth="10" defaultColWidth="10.625" defaultRowHeight="15" x14ac:dyDescent="0.25"/>
  <cols>
    <col min="1" max="1" width="15.125" style="932" customWidth="1"/>
    <col min="2" max="2" width="10.625" style="932"/>
    <col min="3" max="3" width="12.375" style="933" bestFit="1" customWidth="1"/>
    <col min="4" max="4" width="10.625" style="932"/>
    <col min="5" max="5" width="29.125" style="932" customWidth="1"/>
    <col min="6" max="6" width="9.125" style="932" customWidth="1"/>
    <col min="7" max="7" width="242.125" style="932" bestFit="1" customWidth="1"/>
    <col min="8" max="8" width="10.625" style="932"/>
    <col min="9" max="9" width="10.625" style="933"/>
    <col min="10" max="16384" width="10.625" style="932"/>
  </cols>
  <sheetData>
    <row r="1" spans="1:9" ht="18.75" x14ac:dyDescent="0.3">
      <c r="A1" s="938" t="s">
        <v>499</v>
      </c>
      <c r="D1" s="931"/>
    </row>
    <row r="3" spans="1:9" x14ac:dyDescent="0.25">
      <c r="A3" s="932" t="s">
        <v>387</v>
      </c>
      <c r="B3" s="932" t="s">
        <v>388</v>
      </c>
      <c r="C3" s="933" t="s">
        <v>389</v>
      </c>
      <c r="D3" s="932" t="s">
        <v>390</v>
      </c>
      <c r="E3" s="932" t="s">
        <v>18</v>
      </c>
      <c r="F3" s="932" t="s">
        <v>159</v>
      </c>
      <c r="G3" s="932" t="s">
        <v>391</v>
      </c>
      <c r="H3" s="932" t="s">
        <v>392</v>
      </c>
      <c r="I3" s="933" t="s">
        <v>393</v>
      </c>
    </row>
    <row r="4" spans="1:9" x14ac:dyDescent="0.25">
      <c r="A4" s="932" t="str">
        <f>Inek2020A1a2a[[#This Row],[PEPP]]&amp;"#"&amp;Inek2020A1a2a[[#This Row],[Klasse]]</f>
        <v>P002Z#1</v>
      </c>
      <c r="B4" s="932">
        <f>Inek2020A1a2a[[#This Row],[Klasse2]]</f>
        <v>1</v>
      </c>
      <c r="C4" s="933">
        <f>Inek2020A1a2a[[#This Row],[BewJeTag2]]</f>
        <v>2.1474000000000002</v>
      </c>
      <c r="D4" s="932" t="s">
        <v>394</v>
      </c>
      <c r="E4" s="932" t="s">
        <v>395</v>
      </c>
      <c r="F4" s="932" t="s">
        <v>396</v>
      </c>
      <c r="G4" s="932" t="s">
        <v>397</v>
      </c>
      <c r="H4" s="932">
        <v>1</v>
      </c>
      <c r="I4" s="933">
        <v>2.1474000000000002</v>
      </c>
    </row>
    <row r="5" spans="1:9" x14ac:dyDescent="0.25">
      <c r="A5" s="932" t="str">
        <f>Inek2020A1a2a[[#This Row],[PEPP]]&amp;"#"&amp;Inek2020A1a2a[[#This Row],[Klasse]]</f>
        <v>P003A#1</v>
      </c>
      <c r="B5" s="932">
        <f>Inek2020A1a2a[[#This Row],[Klasse2]]</f>
        <v>1</v>
      </c>
      <c r="C5" s="933">
        <f>Inek2020A1a2a[[#This Row],[BewJeTag2]]</f>
        <v>1.5117</v>
      </c>
      <c r="D5" s="932" t="s">
        <v>394</v>
      </c>
      <c r="E5" s="932" t="s">
        <v>395</v>
      </c>
      <c r="F5" s="932" t="s">
        <v>398</v>
      </c>
      <c r="G5" s="932" t="s">
        <v>500</v>
      </c>
      <c r="H5" s="932">
        <v>1</v>
      </c>
      <c r="I5" s="933">
        <v>1.5117</v>
      </c>
    </row>
    <row r="6" spans="1:9" x14ac:dyDescent="0.25">
      <c r="A6" s="932" t="str">
        <f>Inek2020A1a2a[[#This Row],[PEPP]]&amp;"#"&amp;Inek2020A1a2a[[#This Row],[Klasse]]</f>
        <v>P003B#1</v>
      </c>
      <c r="B6" s="932">
        <f>Inek2020A1a2a[[#This Row],[Klasse2]]</f>
        <v>1</v>
      </c>
      <c r="C6" s="933">
        <f>Inek2020A1a2a[[#This Row],[BewJeTag2]]</f>
        <v>1.7481</v>
      </c>
      <c r="D6" s="932" t="s">
        <v>394</v>
      </c>
      <c r="E6" s="932" t="s">
        <v>395</v>
      </c>
      <c r="F6" s="932" t="s">
        <v>400</v>
      </c>
      <c r="G6" s="932" t="s">
        <v>501</v>
      </c>
      <c r="H6" s="932">
        <v>1</v>
      </c>
      <c r="I6" s="933">
        <v>1.7481</v>
      </c>
    </row>
    <row r="7" spans="1:9" x14ac:dyDescent="0.25">
      <c r="A7" s="932" t="str">
        <f>Inek2020A1a2a[[#This Row],[PEPP]]&amp;"#"&amp;Inek2020A1a2a[[#This Row],[Klasse]]</f>
        <v>P003B#2</v>
      </c>
      <c r="B7" s="932">
        <f>Inek2020A1a2a[[#This Row],[Klasse2]]</f>
        <v>2</v>
      </c>
      <c r="C7" s="933">
        <f>Inek2020A1a2a[[#This Row],[BewJeTag2]]</f>
        <v>1.7481</v>
      </c>
      <c r="D7" s="932" t="s">
        <v>394</v>
      </c>
      <c r="E7" s="932" t="s">
        <v>395</v>
      </c>
      <c r="F7" s="932" t="s">
        <v>400</v>
      </c>
      <c r="G7" s="932" t="s">
        <v>501</v>
      </c>
      <c r="H7" s="932">
        <v>2</v>
      </c>
      <c r="I7" s="933">
        <v>1.7481</v>
      </c>
    </row>
    <row r="8" spans="1:9" x14ac:dyDescent="0.25">
      <c r="A8" s="932" t="str">
        <f>Inek2020A1a2a[[#This Row],[PEPP]]&amp;"#"&amp;Inek2020A1a2a[[#This Row],[Klasse]]</f>
        <v>P003B#3</v>
      </c>
      <c r="B8" s="932">
        <f>Inek2020A1a2a[[#This Row],[Klasse2]]</f>
        <v>3</v>
      </c>
      <c r="C8" s="933">
        <f>Inek2020A1a2a[[#This Row],[BewJeTag2]]</f>
        <v>1.7481</v>
      </c>
      <c r="D8" s="932" t="s">
        <v>394</v>
      </c>
      <c r="E8" s="932" t="s">
        <v>395</v>
      </c>
      <c r="F8" s="932" t="s">
        <v>400</v>
      </c>
      <c r="G8" s="932" t="s">
        <v>501</v>
      </c>
      <c r="H8" s="932">
        <v>3</v>
      </c>
      <c r="I8" s="933">
        <v>1.7481</v>
      </c>
    </row>
    <row r="9" spans="1:9" x14ac:dyDescent="0.25">
      <c r="A9" s="932" t="str">
        <f>Inek2020A1a2a[[#This Row],[PEPP]]&amp;"#"&amp;Inek2020A1a2a[[#This Row],[Klasse]]</f>
        <v>P003B#4</v>
      </c>
      <c r="B9" s="932">
        <f>Inek2020A1a2a[[#This Row],[Klasse2]]</f>
        <v>4</v>
      </c>
      <c r="C9" s="933">
        <f>Inek2020A1a2a[[#This Row],[BewJeTag2]]</f>
        <v>1.7481</v>
      </c>
      <c r="D9" s="932" t="s">
        <v>394</v>
      </c>
      <c r="E9" s="932" t="s">
        <v>395</v>
      </c>
      <c r="F9" s="932" t="s">
        <v>400</v>
      </c>
      <c r="G9" s="932" t="s">
        <v>501</v>
      </c>
      <c r="H9" s="932">
        <v>4</v>
      </c>
      <c r="I9" s="933">
        <v>1.7481</v>
      </c>
    </row>
    <row r="10" spans="1:9" x14ac:dyDescent="0.25">
      <c r="A10" s="932" t="str">
        <f>Inek2020A1a2a[[#This Row],[PEPP]]&amp;"#"&amp;Inek2020A1a2a[[#This Row],[Klasse]]</f>
        <v>P003B#5</v>
      </c>
      <c r="B10" s="932">
        <f>Inek2020A1a2a[[#This Row],[Klasse2]]</f>
        <v>5</v>
      </c>
      <c r="C10" s="933">
        <f>Inek2020A1a2a[[#This Row],[BewJeTag2]]</f>
        <v>1.7481</v>
      </c>
      <c r="D10" s="932" t="s">
        <v>394</v>
      </c>
      <c r="E10" s="932" t="s">
        <v>395</v>
      </c>
      <c r="F10" s="932" t="s">
        <v>400</v>
      </c>
      <c r="G10" s="932" t="s">
        <v>501</v>
      </c>
      <c r="H10" s="932">
        <v>5</v>
      </c>
      <c r="I10" s="933">
        <v>1.7481</v>
      </c>
    </row>
    <row r="11" spans="1:9" x14ac:dyDescent="0.25">
      <c r="A11" s="932" t="str">
        <f>Inek2020A1a2a[[#This Row],[PEPP]]&amp;"#"&amp;Inek2020A1a2a[[#This Row],[Klasse]]</f>
        <v>P003B#6</v>
      </c>
      <c r="B11" s="932">
        <f>Inek2020A1a2a[[#This Row],[Klasse2]]</f>
        <v>6</v>
      </c>
      <c r="C11" s="933">
        <f>Inek2020A1a2a[[#This Row],[BewJeTag2]]</f>
        <v>1.7481</v>
      </c>
      <c r="D11" s="932" t="s">
        <v>394</v>
      </c>
      <c r="E11" s="932" t="s">
        <v>395</v>
      </c>
      <c r="F11" s="932" t="s">
        <v>400</v>
      </c>
      <c r="G11" s="932" t="s">
        <v>501</v>
      </c>
      <c r="H11" s="932">
        <v>6</v>
      </c>
      <c r="I11" s="933">
        <v>1.7481</v>
      </c>
    </row>
    <row r="12" spans="1:9" x14ac:dyDescent="0.25">
      <c r="A12" s="932" t="str">
        <f>Inek2020A1a2a[[#This Row],[PEPP]]&amp;"#"&amp;Inek2020A1a2a[[#This Row],[Klasse]]</f>
        <v>P003B#7</v>
      </c>
      <c r="B12" s="932">
        <f>Inek2020A1a2a[[#This Row],[Klasse2]]</f>
        <v>7</v>
      </c>
      <c r="C12" s="933">
        <f>Inek2020A1a2a[[#This Row],[BewJeTag2]]</f>
        <v>1.7481</v>
      </c>
      <c r="D12" s="932" t="s">
        <v>394</v>
      </c>
      <c r="E12" s="932" t="s">
        <v>395</v>
      </c>
      <c r="F12" s="932" t="s">
        <v>400</v>
      </c>
      <c r="G12" s="932" t="s">
        <v>501</v>
      </c>
      <c r="H12" s="932">
        <v>7</v>
      </c>
      <c r="I12" s="933">
        <v>1.7481</v>
      </c>
    </row>
    <row r="13" spans="1:9" x14ac:dyDescent="0.25">
      <c r="A13" s="932" t="str">
        <f>Inek2020A1a2a[[#This Row],[PEPP]]&amp;"#"&amp;Inek2020A1a2a[[#This Row],[Klasse]]</f>
        <v>P003B#8</v>
      </c>
      <c r="B13" s="932">
        <f>Inek2020A1a2a[[#This Row],[Klasse2]]</f>
        <v>8</v>
      </c>
      <c r="C13" s="933">
        <f>Inek2020A1a2a[[#This Row],[BewJeTag2]]</f>
        <v>1.7451000000000001</v>
      </c>
      <c r="D13" s="932" t="s">
        <v>394</v>
      </c>
      <c r="E13" s="932" t="s">
        <v>395</v>
      </c>
      <c r="F13" s="932" t="s">
        <v>400</v>
      </c>
      <c r="G13" s="932" t="s">
        <v>501</v>
      </c>
      <c r="H13" s="932">
        <v>8</v>
      </c>
      <c r="I13" s="933">
        <v>1.7451000000000001</v>
      </c>
    </row>
    <row r="14" spans="1:9" x14ac:dyDescent="0.25">
      <c r="A14" s="932" t="str">
        <f>Inek2020A1a2a[[#This Row],[PEPP]]&amp;"#"&amp;Inek2020A1a2a[[#This Row],[Klasse]]</f>
        <v>P003B#9</v>
      </c>
      <c r="B14" s="932">
        <f>Inek2020A1a2a[[#This Row],[Klasse2]]</f>
        <v>9</v>
      </c>
      <c r="C14" s="933">
        <f>Inek2020A1a2a[[#This Row],[BewJeTag2]]</f>
        <v>1.7141</v>
      </c>
      <c r="D14" s="932" t="s">
        <v>394</v>
      </c>
      <c r="E14" s="932" t="s">
        <v>395</v>
      </c>
      <c r="F14" s="932" t="s">
        <v>400</v>
      </c>
      <c r="G14" s="932" t="s">
        <v>501</v>
      </c>
      <c r="H14" s="932">
        <v>9</v>
      </c>
      <c r="I14" s="933">
        <v>1.7141</v>
      </c>
    </row>
    <row r="15" spans="1:9" x14ac:dyDescent="0.25">
      <c r="A15" s="932" t="str">
        <f>Inek2020A1a2a[[#This Row],[PEPP]]&amp;"#"&amp;Inek2020A1a2a[[#This Row],[Klasse]]</f>
        <v>P003B#10</v>
      </c>
      <c r="B15" s="932">
        <f>Inek2020A1a2a[[#This Row],[Klasse2]]</f>
        <v>10</v>
      </c>
      <c r="C15" s="933">
        <f>Inek2020A1a2a[[#This Row],[BewJeTag2]]</f>
        <v>1.6830000000000001</v>
      </c>
      <c r="D15" s="932" t="s">
        <v>394</v>
      </c>
      <c r="E15" s="932" t="s">
        <v>395</v>
      </c>
      <c r="F15" s="932" t="s">
        <v>400</v>
      </c>
      <c r="G15" s="932" t="s">
        <v>501</v>
      </c>
      <c r="H15" s="932">
        <v>10</v>
      </c>
      <c r="I15" s="933">
        <v>1.6830000000000001</v>
      </c>
    </row>
    <row r="16" spans="1:9" x14ac:dyDescent="0.25">
      <c r="A16" s="932" t="str">
        <f>Inek2020A1a2a[[#This Row],[PEPP]]&amp;"#"&amp;Inek2020A1a2a[[#This Row],[Klasse]]</f>
        <v>P003B#11</v>
      </c>
      <c r="B16" s="932">
        <f>Inek2020A1a2a[[#This Row],[Klasse2]]</f>
        <v>11</v>
      </c>
      <c r="C16" s="933">
        <f>Inek2020A1a2a[[#This Row],[BewJeTag2]]</f>
        <v>1.6518999999999999</v>
      </c>
      <c r="D16" s="932" t="s">
        <v>394</v>
      </c>
      <c r="E16" s="932" t="s">
        <v>395</v>
      </c>
      <c r="F16" s="932" t="s">
        <v>400</v>
      </c>
      <c r="G16" s="932" t="s">
        <v>501</v>
      </c>
      <c r="H16" s="932">
        <v>11</v>
      </c>
      <c r="I16" s="933">
        <v>1.6518999999999999</v>
      </c>
    </row>
    <row r="17" spans="1:9" x14ac:dyDescent="0.25">
      <c r="A17" s="932" t="str">
        <f>Inek2020A1a2a[[#This Row],[PEPP]]&amp;"#"&amp;Inek2020A1a2a[[#This Row],[Klasse]]</f>
        <v>P003B#12</v>
      </c>
      <c r="B17" s="932">
        <f>Inek2020A1a2a[[#This Row],[Klasse2]]</f>
        <v>12</v>
      </c>
      <c r="C17" s="933">
        <f>Inek2020A1a2a[[#This Row],[BewJeTag2]]</f>
        <v>1.6208</v>
      </c>
      <c r="D17" s="932" t="s">
        <v>394</v>
      </c>
      <c r="E17" s="932" t="s">
        <v>395</v>
      </c>
      <c r="F17" s="932" t="s">
        <v>400</v>
      </c>
      <c r="G17" s="932" t="s">
        <v>501</v>
      </c>
      <c r="H17" s="932">
        <v>12</v>
      </c>
      <c r="I17" s="933">
        <v>1.6208</v>
      </c>
    </row>
    <row r="18" spans="1:9" x14ac:dyDescent="0.25">
      <c r="A18" s="932" t="str">
        <f>Inek2020A1a2a[[#This Row],[PEPP]]&amp;"#"&amp;Inek2020A1a2a[[#This Row],[Klasse]]</f>
        <v>P003B#13</v>
      </c>
      <c r="B18" s="932">
        <f>Inek2020A1a2a[[#This Row],[Klasse2]]</f>
        <v>13</v>
      </c>
      <c r="C18" s="933">
        <f>Inek2020A1a2a[[#This Row],[BewJeTag2]]</f>
        <v>1.5896999999999999</v>
      </c>
      <c r="D18" s="932" t="s">
        <v>394</v>
      </c>
      <c r="E18" s="932" t="s">
        <v>395</v>
      </c>
      <c r="F18" s="932" t="s">
        <v>400</v>
      </c>
      <c r="G18" s="932" t="s">
        <v>501</v>
      </c>
      <c r="H18" s="932">
        <v>13</v>
      </c>
      <c r="I18" s="933">
        <v>1.5896999999999999</v>
      </c>
    </row>
    <row r="19" spans="1:9" x14ac:dyDescent="0.25">
      <c r="A19" s="932" t="str">
        <f>Inek2020A1a2a[[#This Row],[PEPP]]&amp;"#"&amp;Inek2020A1a2a[[#This Row],[Klasse]]</f>
        <v>P003B#14</v>
      </c>
      <c r="B19" s="932">
        <f>Inek2020A1a2a[[#This Row],[Klasse2]]</f>
        <v>14</v>
      </c>
      <c r="C19" s="933">
        <f>Inek2020A1a2a[[#This Row],[BewJeTag2]]</f>
        <v>1.5586</v>
      </c>
      <c r="D19" s="932" t="s">
        <v>394</v>
      </c>
      <c r="E19" s="932" t="s">
        <v>395</v>
      </c>
      <c r="F19" s="932" t="s">
        <v>400</v>
      </c>
      <c r="G19" s="932" t="s">
        <v>501</v>
      </c>
      <c r="H19" s="932">
        <v>14</v>
      </c>
      <c r="I19" s="933">
        <v>1.5586</v>
      </c>
    </row>
    <row r="20" spans="1:9" x14ac:dyDescent="0.25">
      <c r="A20" s="932" t="str">
        <f>Inek2020A1a2a[[#This Row],[PEPP]]&amp;"#"&amp;Inek2020A1a2a[[#This Row],[Klasse]]</f>
        <v>P003B#15</v>
      </c>
      <c r="B20" s="932">
        <f>Inek2020A1a2a[[#This Row],[Klasse2]]</f>
        <v>15</v>
      </c>
      <c r="C20" s="933">
        <f>Inek2020A1a2a[[#This Row],[BewJeTag2]]</f>
        <v>1.5275000000000001</v>
      </c>
      <c r="D20" s="932" t="s">
        <v>394</v>
      </c>
      <c r="E20" s="932" t="s">
        <v>395</v>
      </c>
      <c r="F20" s="932" t="s">
        <v>400</v>
      </c>
      <c r="G20" s="932" t="s">
        <v>501</v>
      </c>
      <c r="H20" s="932">
        <v>15</v>
      </c>
      <c r="I20" s="933">
        <v>1.5275000000000001</v>
      </c>
    </row>
    <row r="21" spans="1:9" x14ac:dyDescent="0.25">
      <c r="A21" s="932" t="str">
        <f>Inek2020A1a2a[[#This Row],[PEPP]]&amp;"#"&amp;Inek2020A1a2a[[#This Row],[Klasse]]</f>
        <v>P003B#16</v>
      </c>
      <c r="B21" s="932">
        <f>Inek2020A1a2a[[#This Row],[Klasse2]]</f>
        <v>16</v>
      </c>
      <c r="C21" s="933">
        <f>Inek2020A1a2a[[#This Row],[BewJeTag2]]</f>
        <v>1.4964</v>
      </c>
      <c r="D21" s="932" t="s">
        <v>394</v>
      </c>
      <c r="E21" s="932" t="s">
        <v>395</v>
      </c>
      <c r="F21" s="932" t="s">
        <v>400</v>
      </c>
      <c r="G21" s="932" t="s">
        <v>501</v>
      </c>
      <c r="H21" s="932">
        <v>16</v>
      </c>
      <c r="I21" s="933">
        <v>1.4964</v>
      </c>
    </row>
    <row r="22" spans="1:9" x14ac:dyDescent="0.25">
      <c r="A22" s="932" t="str">
        <f>Inek2020A1a2a[[#This Row],[PEPP]]&amp;"#"&amp;Inek2020A1a2a[[#This Row],[Klasse]]</f>
        <v>P003B#17</v>
      </c>
      <c r="B22" s="932">
        <f>Inek2020A1a2a[[#This Row],[Klasse2]]</f>
        <v>17</v>
      </c>
      <c r="C22" s="933">
        <f>Inek2020A1a2a[[#This Row],[BewJeTag2]]</f>
        <v>1.4653</v>
      </c>
      <c r="D22" s="932" t="s">
        <v>394</v>
      </c>
      <c r="E22" s="932" t="s">
        <v>395</v>
      </c>
      <c r="F22" s="932" t="s">
        <v>400</v>
      </c>
      <c r="G22" s="932" t="s">
        <v>501</v>
      </c>
      <c r="H22" s="932">
        <v>17</v>
      </c>
      <c r="I22" s="933">
        <v>1.4653</v>
      </c>
    </row>
    <row r="23" spans="1:9" x14ac:dyDescent="0.25">
      <c r="A23" s="932" t="str">
        <f>Inek2020A1a2a[[#This Row],[PEPP]]&amp;"#"&amp;Inek2020A1a2a[[#This Row],[Klasse]]</f>
        <v>P003B#18</v>
      </c>
      <c r="B23" s="932">
        <f>Inek2020A1a2a[[#This Row],[Klasse2]]</f>
        <v>18</v>
      </c>
      <c r="C23" s="933">
        <f>Inek2020A1a2a[[#This Row],[BewJeTag2]]</f>
        <v>1.4342999999999999</v>
      </c>
      <c r="D23" s="932" t="s">
        <v>394</v>
      </c>
      <c r="E23" s="932" t="s">
        <v>395</v>
      </c>
      <c r="F23" s="932" t="s">
        <v>400</v>
      </c>
      <c r="G23" s="932" t="s">
        <v>501</v>
      </c>
      <c r="H23" s="932">
        <v>18</v>
      </c>
      <c r="I23" s="933">
        <v>1.4342999999999999</v>
      </c>
    </row>
    <row r="24" spans="1:9" x14ac:dyDescent="0.25">
      <c r="A24" s="932" t="str">
        <f>Inek2020A1a2a[[#This Row],[PEPP]]&amp;"#"&amp;Inek2020A1a2a[[#This Row],[Klasse]]</f>
        <v>P003B#19</v>
      </c>
      <c r="B24" s="932">
        <f>Inek2020A1a2a[[#This Row],[Klasse2]]</f>
        <v>19</v>
      </c>
      <c r="C24" s="933">
        <f>Inek2020A1a2a[[#This Row],[BewJeTag2]]</f>
        <v>1.4032</v>
      </c>
      <c r="D24" s="932" t="s">
        <v>394</v>
      </c>
      <c r="E24" s="932" t="s">
        <v>395</v>
      </c>
      <c r="F24" s="932" t="s">
        <v>400</v>
      </c>
      <c r="G24" s="932" t="s">
        <v>501</v>
      </c>
      <c r="H24" s="932">
        <v>19</v>
      </c>
      <c r="I24" s="933">
        <v>1.4032</v>
      </c>
    </row>
    <row r="25" spans="1:9" x14ac:dyDescent="0.25">
      <c r="A25" s="932" t="str">
        <f>Inek2020A1a2a[[#This Row],[PEPP]]&amp;"#"&amp;Inek2020A1a2a[[#This Row],[Klasse]]</f>
        <v>P003C#1</v>
      </c>
      <c r="B25" s="932">
        <f>Inek2020A1a2a[[#This Row],[Klasse2]]</f>
        <v>1</v>
      </c>
      <c r="C25" s="933">
        <f>Inek2020A1a2a[[#This Row],[BewJeTag2]]</f>
        <v>1.7012</v>
      </c>
      <c r="D25" s="932" t="s">
        <v>394</v>
      </c>
      <c r="E25" s="932" t="s">
        <v>395</v>
      </c>
      <c r="F25" s="932" t="s">
        <v>402</v>
      </c>
      <c r="G25" s="932" t="s">
        <v>502</v>
      </c>
      <c r="H25" s="932">
        <v>1</v>
      </c>
      <c r="I25" s="933">
        <v>1.7012</v>
      </c>
    </row>
    <row r="26" spans="1:9" x14ac:dyDescent="0.25">
      <c r="A26" s="932" t="str">
        <f>Inek2020A1a2a[[#This Row],[PEPP]]&amp;"#"&amp;Inek2020A1a2a[[#This Row],[Klasse]]</f>
        <v>P003C#2</v>
      </c>
      <c r="B26" s="932">
        <f>Inek2020A1a2a[[#This Row],[Klasse2]]</f>
        <v>2</v>
      </c>
      <c r="C26" s="933">
        <f>Inek2020A1a2a[[#This Row],[BewJeTag2]]</f>
        <v>1.7012</v>
      </c>
      <c r="D26" s="932" t="s">
        <v>394</v>
      </c>
      <c r="E26" s="932" t="s">
        <v>395</v>
      </c>
      <c r="F26" s="932" t="s">
        <v>402</v>
      </c>
      <c r="G26" s="932" t="s">
        <v>502</v>
      </c>
      <c r="H26" s="932">
        <v>2</v>
      </c>
      <c r="I26" s="933">
        <v>1.7012</v>
      </c>
    </row>
    <row r="27" spans="1:9" x14ac:dyDescent="0.25">
      <c r="A27" s="932" t="str">
        <f>Inek2020A1a2a[[#This Row],[PEPP]]&amp;"#"&amp;Inek2020A1a2a[[#This Row],[Klasse]]</f>
        <v>P003C#3</v>
      </c>
      <c r="B27" s="932">
        <f>Inek2020A1a2a[[#This Row],[Klasse2]]</f>
        <v>3</v>
      </c>
      <c r="C27" s="933">
        <f>Inek2020A1a2a[[#This Row],[BewJeTag2]]</f>
        <v>1.7012</v>
      </c>
      <c r="D27" s="932" t="s">
        <v>394</v>
      </c>
      <c r="E27" s="932" t="s">
        <v>395</v>
      </c>
      <c r="F27" s="932" t="s">
        <v>402</v>
      </c>
      <c r="G27" s="932" t="s">
        <v>502</v>
      </c>
      <c r="H27" s="932">
        <v>3</v>
      </c>
      <c r="I27" s="933">
        <v>1.7012</v>
      </c>
    </row>
    <row r="28" spans="1:9" x14ac:dyDescent="0.25">
      <c r="A28" s="932" t="str">
        <f>Inek2020A1a2a[[#This Row],[PEPP]]&amp;"#"&amp;Inek2020A1a2a[[#This Row],[Klasse]]</f>
        <v>P003C#4</v>
      </c>
      <c r="B28" s="932">
        <f>Inek2020A1a2a[[#This Row],[Klasse2]]</f>
        <v>4</v>
      </c>
      <c r="C28" s="933">
        <f>Inek2020A1a2a[[#This Row],[BewJeTag2]]</f>
        <v>1.7012</v>
      </c>
      <c r="D28" s="932" t="s">
        <v>394</v>
      </c>
      <c r="E28" s="932" t="s">
        <v>395</v>
      </c>
      <c r="F28" s="932" t="s">
        <v>402</v>
      </c>
      <c r="G28" s="932" t="s">
        <v>502</v>
      </c>
      <c r="H28" s="932">
        <v>4</v>
      </c>
      <c r="I28" s="933">
        <v>1.7012</v>
      </c>
    </row>
    <row r="29" spans="1:9" x14ac:dyDescent="0.25">
      <c r="A29" s="932" t="str">
        <f>Inek2020A1a2a[[#This Row],[PEPP]]&amp;"#"&amp;Inek2020A1a2a[[#This Row],[Klasse]]</f>
        <v>P003C#5</v>
      </c>
      <c r="B29" s="932">
        <f>Inek2020A1a2a[[#This Row],[Klasse2]]</f>
        <v>5</v>
      </c>
      <c r="C29" s="933">
        <f>Inek2020A1a2a[[#This Row],[BewJeTag2]]</f>
        <v>1.7012</v>
      </c>
      <c r="D29" s="932" t="s">
        <v>394</v>
      </c>
      <c r="E29" s="932" t="s">
        <v>395</v>
      </c>
      <c r="F29" s="932" t="s">
        <v>402</v>
      </c>
      <c r="G29" s="932" t="s">
        <v>502</v>
      </c>
      <c r="H29" s="932">
        <v>5</v>
      </c>
      <c r="I29" s="933">
        <v>1.7012</v>
      </c>
    </row>
    <row r="30" spans="1:9" x14ac:dyDescent="0.25">
      <c r="A30" s="932" t="str">
        <f>Inek2020A1a2a[[#This Row],[PEPP]]&amp;"#"&amp;Inek2020A1a2a[[#This Row],[Klasse]]</f>
        <v>P003C#6</v>
      </c>
      <c r="B30" s="932">
        <f>Inek2020A1a2a[[#This Row],[Klasse2]]</f>
        <v>6</v>
      </c>
      <c r="C30" s="933">
        <f>Inek2020A1a2a[[#This Row],[BewJeTag2]]</f>
        <v>1.7012</v>
      </c>
      <c r="D30" s="932" t="s">
        <v>394</v>
      </c>
      <c r="E30" s="932" t="s">
        <v>395</v>
      </c>
      <c r="F30" s="932" t="s">
        <v>402</v>
      </c>
      <c r="G30" s="932" t="s">
        <v>502</v>
      </c>
      <c r="H30" s="932">
        <v>6</v>
      </c>
      <c r="I30" s="933">
        <v>1.7012</v>
      </c>
    </row>
    <row r="31" spans="1:9" x14ac:dyDescent="0.25">
      <c r="A31" s="932" t="str">
        <f>Inek2020A1a2a[[#This Row],[PEPP]]&amp;"#"&amp;Inek2020A1a2a[[#This Row],[Klasse]]</f>
        <v>P003C#7</v>
      </c>
      <c r="B31" s="932">
        <f>Inek2020A1a2a[[#This Row],[Klasse2]]</f>
        <v>7</v>
      </c>
      <c r="C31" s="933">
        <f>Inek2020A1a2a[[#This Row],[BewJeTag2]]</f>
        <v>1.7012</v>
      </c>
      <c r="D31" s="932" t="s">
        <v>394</v>
      </c>
      <c r="E31" s="932" t="s">
        <v>395</v>
      </c>
      <c r="F31" s="932" t="s">
        <v>402</v>
      </c>
      <c r="G31" s="932" t="s">
        <v>502</v>
      </c>
      <c r="H31" s="932">
        <v>7</v>
      </c>
      <c r="I31" s="933">
        <v>1.7012</v>
      </c>
    </row>
    <row r="32" spans="1:9" x14ac:dyDescent="0.25">
      <c r="A32" s="932" t="str">
        <f>Inek2020A1a2a[[#This Row],[PEPP]]&amp;"#"&amp;Inek2020A1a2a[[#This Row],[Klasse]]</f>
        <v>P003C#8</v>
      </c>
      <c r="B32" s="932">
        <f>Inek2020A1a2a[[#This Row],[Klasse2]]</f>
        <v>8</v>
      </c>
      <c r="C32" s="933">
        <f>Inek2020A1a2a[[#This Row],[BewJeTag2]]</f>
        <v>1.6659999999999999</v>
      </c>
      <c r="D32" s="932" t="s">
        <v>394</v>
      </c>
      <c r="E32" s="932" t="s">
        <v>395</v>
      </c>
      <c r="F32" s="932" t="s">
        <v>402</v>
      </c>
      <c r="G32" s="932" t="s">
        <v>502</v>
      </c>
      <c r="H32" s="932">
        <v>8</v>
      </c>
      <c r="I32" s="933">
        <v>1.6659999999999999</v>
      </c>
    </row>
    <row r="33" spans="1:9" x14ac:dyDescent="0.25">
      <c r="A33" s="932" t="str">
        <f>Inek2020A1a2a[[#This Row],[PEPP]]&amp;"#"&amp;Inek2020A1a2a[[#This Row],[Klasse]]</f>
        <v>P003C#9</v>
      </c>
      <c r="B33" s="932">
        <f>Inek2020A1a2a[[#This Row],[Klasse2]]</f>
        <v>9</v>
      </c>
      <c r="C33" s="933">
        <f>Inek2020A1a2a[[#This Row],[BewJeTag2]]</f>
        <v>1.6252</v>
      </c>
      <c r="D33" s="932" t="s">
        <v>394</v>
      </c>
      <c r="E33" s="932" t="s">
        <v>395</v>
      </c>
      <c r="F33" s="932" t="s">
        <v>402</v>
      </c>
      <c r="G33" s="932" t="s">
        <v>502</v>
      </c>
      <c r="H33" s="932">
        <v>9</v>
      </c>
      <c r="I33" s="933">
        <v>1.6252</v>
      </c>
    </row>
    <row r="34" spans="1:9" x14ac:dyDescent="0.25">
      <c r="A34" s="932" t="str">
        <f>Inek2020A1a2a[[#This Row],[PEPP]]&amp;"#"&amp;Inek2020A1a2a[[#This Row],[Klasse]]</f>
        <v>P003C#10</v>
      </c>
      <c r="B34" s="932">
        <f>Inek2020A1a2a[[#This Row],[Klasse2]]</f>
        <v>10</v>
      </c>
      <c r="C34" s="933">
        <f>Inek2020A1a2a[[#This Row],[BewJeTag2]]</f>
        <v>1.5844</v>
      </c>
      <c r="D34" s="932" t="s">
        <v>394</v>
      </c>
      <c r="E34" s="932" t="s">
        <v>395</v>
      </c>
      <c r="F34" s="932" t="s">
        <v>402</v>
      </c>
      <c r="G34" s="932" t="s">
        <v>502</v>
      </c>
      <c r="H34" s="932">
        <v>10</v>
      </c>
      <c r="I34" s="933">
        <v>1.5844</v>
      </c>
    </row>
    <row r="35" spans="1:9" x14ac:dyDescent="0.25">
      <c r="A35" s="932" t="str">
        <f>Inek2020A1a2a[[#This Row],[PEPP]]&amp;"#"&amp;Inek2020A1a2a[[#This Row],[Klasse]]</f>
        <v>P003C#11</v>
      </c>
      <c r="B35" s="932">
        <f>Inek2020A1a2a[[#This Row],[Klasse2]]</f>
        <v>11</v>
      </c>
      <c r="C35" s="933">
        <f>Inek2020A1a2a[[#This Row],[BewJeTag2]]</f>
        <v>1.5437000000000001</v>
      </c>
      <c r="D35" s="932" t="s">
        <v>394</v>
      </c>
      <c r="E35" s="932" t="s">
        <v>395</v>
      </c>
      <c r="F35" s="932" t="s">
        <v>402</v>
      </c>
      <c r="G35" s="932" t="s">
        <v>502</v>
      </c>
      <c r="H35" s="932">
        <v>11</v>
      </c>
      <c r="I35" s="933">
        <v>1.5437000000000001</v>
      </c>
    </row>
    <row r="36" spans="1:9" x14ac:dyDescent="0.25">
      <c r="A36" s="932" t="str">
        <f>Inek2020A1a2a[[#This Row],[PEPP]]&amp;"#"&amp;Inek2020A1a2a[[#This Row],[Klasse]]</f>
        <v>P003C#12</v>
      </c>
      <c r="B36" s="932">
        <f>Inek2020A1a2a[[#This Row],[Klasse2]]</f>
        <v>12</v>
      </c>
      <c r="C36" s="933">
        <f>Inek2020A1a2a[[#This Row],[BewJeTag2]]</f>
        <v>1.5028999999999999</v>
      </c>
      <c r="D36" s="932" t="s">
        <v>394</v>
      </c>
      <c r="E36" s="932" t="s">
        <v>395</v>
      </c>
      <c r="F36" s="932" t="s">
        <v>402</v>
      </c>
      <c r="G36" s="932" t="s">
        <v>502</v>
      </c>
      <c r="H36" s="932">
        <v>12</v>
      </c>
      <c r="I36" s="933">
        <v>1.5028999999999999</v>
      </c>
    </row>
    <row r="37" spans="1:9" x14ac:dyDescent="0.25">
      <c r="A37" s="932" t="str">
        <f>Inek2020A1a2a[[#This Row],[PEPP]]&amp;"#"&amp;Inek2020A1a2a[[#This Row],[Klasse]]</f>
        <v>P003C#13</v>
      </c>
      <c r="B37" s="932">
        <f>Inek2020A1a2a[[#This Row],[Klasse2]]</f>
        <v>13</v>
      </c>
      <c r="C37" s="933">
        <f>Inek2020A1a2a[[#This Row],[BewJeTag2]]</f>
        <v>1.4621</v>
      </c>
      <c r="D37" s="932" t="s">
        <v>394</v>
      </c>
      <c r="E37" s="932" t="s">
        <v>395</v>
      </c>
      <c r="F37" s="932" t="s">
        <v>402</v>
      </c>
      <c r="G37" s="932" t="s">
        <v>502</v>
      </c>
      <c r="H37" s="932">
        <v>13</v>
      </c>
      <c r="I37" s="933">
        <v>1.4621</v>
      </c>
    </row>
    <row r="38" spans="1:9" x14ac:dyDescent="0.25">
      <c r="A38" s="932" t="str">
        <f>Inek2020A1a2a[[#This Row],[PEPP]]&amp;"#"&amp;Inek2020A1a2a[[#This Row],[Klasse]]</f>
        <v>P003C#14</v>
      </c>
      <c r="B38" s="932">
        <f>Inek2020A1a2a[[#This Row],[Klasse2]]</f>
        <v>14</v>
      </c>
      <c r="C38" s="933">
        <f>Inek2020A1a2a[[#This Row],[BewJeTag2]]</f>
        <v>1.4214</v>
      </c>
      <c r="D38" s="932" t="s">
        <v>394</v>
      </c>
      <c r="E38" s="932" t="s">
        <v>395</v>
      </c>
      <c r="F38" s="932" t="s">
        <v>402</v>
      </c>
      <c r="G38" s="932" t="s">
        <v>502</v>
      </c>
      <c r="H38" s="932">
        <v>14</v>
      </c>
      <c r="I38" s="933">
        <v>1.4214</v>
      </c>
    </row>
    <row r="39" spans="1:9" x14ac:dyDescent="0.25">
      <c r="A39" s="932" t="str">
        <f>Inek2020A1a2a[[#This Row],[PEPP]]&amp;"#"&amp;Inek2020A1a2a[[#This Row],[Klasse]]</f>
        <v>P003C#15</v>
      </c>
      <c r="B39" s="932">
        <f>Inek2020A1a2a[[#This Row],[Klasse2]]</f>
        <v>15</v>
      </c>
      <c r="C39" s="933">
        <f>Inek2020A1a2a[[#This Row],[BewJeTag2]]</f>
        <v>1.3806</v>
      </c>
      <c r="D39" s="932" t="s">
        <v>394</v>
      </c>
      <c r="E39" s="932" t="s">
        <v>395</v>
      </c>
      <c r="F39" s="932" t="s">
        <v>402</v>
      </c>
      <c r="G39" s="932" t="s">
        <v>502</v>
      </c>
      <c r="H39" s="932">
        <v>15</v>
      </c>
      <c r="I39" s="933">
        <v>1.3806</v>
      </c>
    </row>
    <row r="40" spans="1:9" x14ac:dyDescent="0.25">
      <c r="A40" s="932" t="str">
        <f>Inek2020A1a2a[[#This Row],[PEPP]]&amp;"#"&amp;Inek2020A1a2a[[#This Row],[Klasse]]</f>
        <v>P003C#16</v>
      </c>
      <c r="B40" s="932">
        <f>Inek2020A1a2a[[#This Row],[Klasse2]]</f>
        <v>16</v>
      </c>
      <c r="C40" s="933">
        <f>Inek2020A1a2a[[#This Row],[BewJeTag2]]</f>
        <v>1.3398000000000001</v>
      </c>
      <c r="D40" s="932" t="s">
        <v>394</v>
      </c>
      <c r="E40" s="932" t="s">
        <v>395</v>
      </c>
      <c r="F40" s="932" t="s">
        <v>402</v>
      </c>
      <c r="G40" s="932" t="s">
        <v>502</v>
      </c>
      <c r="H40" s="932">
        <v>16</v>
      </c>
      <c r="I40" s="933">
        <v>1.3398000000000001</v>
      </c>
    </row>
    <row r="41" spans="1:9" x14ac:dyDescent="0.25">
      <c r="A41" s="932" t="str">
        <f>Inek2020A1a2a[[#This Row],[PEPP]]&amp;"#"&amp;Inek2020A1a2a[[#This Row],[Klasse]]</f>
        <v>P003C#17</v>
      </c>
      <c r="B41" s="932">
        <f>Inek2020A1a2a[[#This Row],[Klasse2]]</f>
        <v>17</v>
      </c>
      <c r="C41" s="933">
        <f>Inek2020A1a2a[[#This Row],[BewJeTag2]]</f>
        <v>1.2989999999999999</v>
      </c>
      <c r="D41" s="932" t="s">
        <v>394</v>
      </c>
      <c r="E41" s="932" t="s">
        <v>395</v>
      </c>
      <c r="F41" s="932" t="s">
        <v>402</v>
      </c>
      <c r="G41" s="932" t="s">
        <v>502</v>
      </c>
      <c r="H41" s="932">
        <v>17</v>
      </c>
      <c r="I41" s="933">
        <v>1.2989999999999999</v>
      </c>
    </row>
    <row r="42" spans="1:9" x14ac:dyDescent="0.25">
      <c r="A42" s="932" t="str">
        <f>Inek2020A1a2a[[#This Row],[PEPP]]&amp;"#"&amp;Inek2020A1a2a[[#This Row],[Klasse]]</f>
        <v>P003C#18</v>
      </c>
      <c r="B42" s="932">
        <f>Inek2020A1a2a[[#This Row],[Klasse2]]</f>
        <v>18</v>
      </c>
      <c r="C42" s="933">
        <f>Inek2020A1a2a[[#This Row],[BewJeTag2]]</f>
        <v>1.2583</v>
      </c>
      <c r="D42" s="932" t="s">
        <v>394</v>
      </c>
      <c r="E42" s="932" t="s">
        <v>395</v>
      </c>
      <c r="F42" s="932" t="s">
        <v>402</v>
      </c>
      <c r="G42" s="932" t="s">
        <v>502</v>
      </c>
      <c r="H42" s="932">
        <v>18</v>
      </c>
      <c r="I42" s="933">
        <v>1.2583</v>
      </c>
    </row>
    <row r="43" spans="1:9" x14ac:dyDescent="0.25">
      <c r="A43" s="932" t="str">
        <f>Inek2020A1a2a[[#This Row],[PEPP]]&amp;"#"&amp;Inek2020A1a2a[[#This Row],[Klasse]]</f>
        <v>P003C#19</v>
      </c>
      <c r="B43" s="932">
        <f>Inek2020A1a2a[[#This Row],[Klasse2]]</f>
        <v>19</v>
      </c>
      <c r="C43" s="933">
        <f>Inek2020A1a2a[[#This Row],[BewJeTag2]]</f>
        <v>1.2175</v>
      </c>
      <c r="D43" s="932" t="s">
        <v>394</v>
      </c>
      <c r="E43" s="932" t="s">
        <v>395</v>
      </c>
      <c r="F43" s="932" t="s">
        <v>402</v>
      </c>
      <c r="G43" s="932" t="s">
        <v>502</v>
      </c>
      <c r="H43" s="932">
        <v>19</v>
      </c>
      <c r="I43" s="933">
        <v>1.2175</v>
      </c>
    </row>
    <row r="44" spans="1:9" x14ac:dyDescent="0.25">
      <c r="A44" s="932" t="str">
        <f>Inek2020A1a2a[[#This Row],[PEPP]]&amp;"#"&amp;Inek2020A1a2a[[#This Row],[Klasse]]</f>
        <v>PA01A#1</v>
      </c>
      <c r="B44" s="932">
        <f>Inek2020A1a2a[[#This Row],[Klasse2]]</f>
        <v>1</v>
      </c>
      <c r="C44" s="933">
        <f>Inek2020A1a2a[[#This Row],[BewJeTag2]]</f>
        <v>1.3345</v>
      </c>
      <c r="D44" s="932" t="s">
        <v>394</v>
      </c>
      <c r="E44" s="932" t="s">
        <v>404</v>
      </c>
      <c r="F44" s="932" t="s">
        <v>405</v>
      </c>
      <c r="G44" s="932" t="s">
        <v>406</v>
      </c>
      <c r="H44" s="932">
        <v>1</v>
      </c>
      <c r="I44" s="933">
        <v>1.3345</v>
      </c>
    </row>
    <row r="45" spans="1:9" x14ac:dyDescent="0.25">
      <c r="A45" s="932" t="str">
        <f>Inek2020A1a2a[[#This Row],[PEPP]]&amp;"#"&amp;Inek2020A1a2a[[#This Row],[Klasse]]</f>
        <v>PA01A#2</v>
      </c>
      <c r="B45" s="932">
        <f>Inek2020A1a2a[[#This Row],[Klasse2]]</f>
        <v>2</v>
      </c>
      <c r="C45" s="933">
        <f>Inek2020A1a2a[[#This Row],[BewJeTag2]]</f>
        <v>1.3129999999999999</v>
      </c>
      <c r="D45" s="932" t="s">
        <v>394</v>
      </c>
      <c r="E45" s="932" t="s">
        <v>404</v>
      </c>
      <c r="F45" s="932" t="s">
        <v>405</v>
      </c>
      <c r="G45" s="932" t="s">
        <v>406</v>
      </c>
      <c r="H45" s="932">
        <v>2</v>
      </c>
      <c r="I45" s="933">
        <v>1.3129999999999999</v>
      </c>
    </row>
    <row r="46" spans="1:9" x14ac:dyDescent="0.25">
      <c r="A46" s="932" t="str">
        <f>Inek2020A1a2a[[#This Row],[PEPP]]&amp;"#"&amp;Inek2020A1a2a[[#This Row],[Klasse]]</f>
        <v>PA01A#3</v>
      </c>
      <c r="B46" s="932">
        <f>Inek2020A1a2a[[#This Row],[Klasse2]]</f>
        <v>3</v>
      </c>
      <c r="C46" s="933">
        <f>Inek2020A1a2a[[#This Row],[BewJeTag2]]</f>
        <v>1.2905</v>
      </c>
      <c r="D46" s="932" t="s">
        <v>394</v>
      </c>
      <c r="E46" s="932" t="s">
        <v>404</v>
      </c>
      <c r="F46" s="932" t="s">
        <v>405</v>
      </c>
      <c r="G46" s="932" t="s">
        <v>406</v>
      </c>
      <c r="H46" s="932">
        <v>3</v>
      </c>
      <c r="I46" s="933">
        <v>1.2905</v>
      </c>
    </row>
    <row r="47" spans="1:9" x14ac:dyDescent="0.25">
      <c r="A47" s="932" t="str">
        <f>Inek2020A1a2a[[#This Row],[PEPP]]&amp;"#"&amp;Inek2020A1a2a[[#This Row],[Klasse]]</f>
        <v>PA01A#4</v>
      </c>
      <c r="B47" s="932">
        <f>Inek2020A1a2a[[#This Row],[Klasse2]]</f>
        <v>4</v>
      </c>
      <c r="C47" s="933">
        <f>Inek2020A1a2a[[#This Row],[BewJeTag2]]</f>
        <v>1.268</v>
      </c>
      <c r="D47" s="932" t="s">
        <v>394</v>
      </c>
      <c r="E47" s="932" t="s">
        <v>404</v>
      </c>
      <c r="F47" s="932" t="s">
        <v>405</v>
      </c>
      <c r="G47" s="932" t="s">
        <v>406</v>
      </c>
      <c r="H47" s="932">
        <v>4</v>
      </c>
      <c r="I47" s="933">
        <v>1.268</v>
      </c>
    </row>
    <row r="48" spans="1:9" x14ac:dyDescent="0.25">
      <c r="A48" s="932" t="str">
        <f>Inek2020A1a2a[[#This Row],[PEPP]]&amp;"#"&amp;Inek2020A1a2a[[#This Row],[Klasse]]</f>
        <v>PA01A#5</v>
      </c>
      <c r="B48" s="932">
        <f>Inek2020A1a2a[[#This Row],[Klasse2]]</f>
        <v>5</v>
      </c>
      <c r="C48" s="933">
        <f>Inek2020A1a2a[[#This Row],[BewJeTag2]]</f>
        <v>1.2455000000000001</v>
      </c>
      <c r="D48" s="932" t="s">
        <v>394</v>
      </c>
      <c r="E48" s="932" t="s">
        <v>404</v>
      </c>
      <c r="F48" s="932" t="s">
        <v>405</v>
      </c>
      <c r="G48" s="932" t="s">
        <v>406</v>
      </c>
      <c r="H48" s="932">
        <v>5</v>
      </c>
      <c r="I48" s="933">
        <v>1.2455000000000001</v>
      </c>
    </row>
    <row r="49" spans="1:9" x14ac:dyDescent="0.25">
      <c r="A49" s="932" t="str">
        <f>Inek2020A1a2a[[#This Row],[PEPP]]&amp;"#"&amp;Inek2020A1a2a[[#This Row],[Klasse]]</f>
        <v>PA01A#6</v>
      </c>
      <c r="B49" s="932">
        <f>Inek2020A1a2a[[#This Row],[Klasse2]]</f>
        <v>6</v>
      </c>
      <c r="C49" s="933">
        <f>Inek2020A1a2a[[#This Row],[BewJeTag2]]</f>
        <v>1.2229000000000001</v>
      </c>
      <c r="D49" s="932" t="s">
        <v>394</v>
      </c>
      <c r="E49" s="932" t="s">
        <v>404</v>
      </c>
      <c r="F49" s="932" t="s">
        <v>405</v>
      </c>
      <c r="G49" s="932" t="s">
        <v>406</v>
      </c>
      <c r="H49" s="932">
        <v>6</v>
      </c>
      <c r="I49" s="933">
        <v>1.2229000000000001</v>
      </c>
    </row>
    <row r="50" spans="1:9" x14ac:dyDescent="0.25">
      <c r="A50" s="932" t="str">
        <f>Inek2020A1a2a[[#This Row],[PEPP]]&amp;"#"&amp;Inek2020A1a2a[[#This Row],[Klasse]]</f>
        <v>PA01A#7</v>
      </c>
      <c r="B50" s="932">
        <f>Inek2020A1a2a[[#This Row],[Klasse2]]</f>
        <v>7</v>
      </c>
      <c r="C50" s="933">
        <f>Inek2020A1a2a[[#This Row],[BewJeTag2]]</f>
        <v>1.2003999999999999</v>
      </c>
      <c r="D50" s="932" t="s">
        <v>394</v>
      </c>
      <c r="E50" s="932" t="s">
        <v>404</v>
      </c>
      <c r="F50" s="932" t="s">
        <v>405</v>
      </c>
      <c r="G50" s="932" t="s">
        <v>406</v>
      </c>
      <c r="H50" s="932">
        <v>7</v>
      </c>
      <c r="I50" s="933">
        <v>1.2003999999999999</v>
      </c>
    </row>
    <row r="51" spans="1:9" x14ac:dyDescent="0.25">
      <c r="A51" s="932" t="str">
        <f>Inek2020A1a2a[[#This Row],[PEPP]]&amp;"#"&amp;Inek2020A1a2a[[#This Row],[Klasse]]</f>
        <v>PA01B#1</v>
      </c>
      <c r="B51" s="932">
        <f>Inek2020A1a2a[[#This Row],[Klasse2]]</f>
        <v>1</v>
      </c>
      <c r="C51" s="933">
        <f>Inek2020A1a2a[[#This Row],[BewJeTag2]]</f>
        <v>1.2614000000000001</v>
      </c>
      <c r="D51" s="932" t="s">
        <v>394</v>
      </c>
      <c r="E51" s="932" t="s">
        <v>404</v>
      </c>
      <c r="F51" s="932" t="s">
        <v>407</v>
      </c>
      <c r="G51" s="932" t="s">
        <v>408</v>
      </c>
      <c r="H51" s="932">
        <v>1</v>
      </c>
      <c r="I51" s="933">
        <v>1.2614000000000001</v>
      </c>
    </row>
    <row r="52" spans="1:9" x14ac:dyDescent="0.25">
      <c r="A52" s="932" t="str">
        <f>Inek2020A1a2a[[#This Row],[PEPP]]&amp;"#"&amp;Inek2020A1a2a[[#This Row],[Klasse]]</f>
        <v>PA01B#2</v>
      </c>
      <c r="B52" s="932">
        <f>Inek2020A1a2a[[#This Row],[Klasse2]]</f>
        <v>2</v>
      </c>
      <c r="C52" s="933">
        <f>Inek2020A1a2a[[#This Row],[BewJeTag2]]</f>
        <v>1.2361</v>
      </c>
      <c r="D52" s="932" t="s">
        <v>394</v>
      </c>
      <c r="E52" s="932" t="s">
        <v>404</v>
      </c>
      <c r="F52" s="932" t="s">
        <v>407</v>
      </c>
      <c r="G52" s="932" t="s">
        <v>408</v>
      </c>
      <c r="H52" s="932">
        <v>2</v>
      </c>
      <c r="I52" s="933">
        <v>1.2361</v>
      </c>
    </row>
    <row r="53" spans="1:9" x14ac:dyDescent="0.25">
      <c r="A53" s="932" t="str">
        <f>Inek2020A1a2a[[#This Row],[PEPP]]&amp;"#"&amp;Inek2020A1a2a[[#This Row],[Klasse]]</f>
        <v>PA01B#3</v>
      </c>
      <c r="B53" s="932">
        <f>Inek2020A1a2a[[#This Row],[Klasse2]]</f>
        <v>3</v>
      </c>
      <c r="C53" s="933">
        <f>Inek2020A1a2a[[#This Row],[BewJeTag2]]</f>
        <v>1.2113</v>
      </c>
      <c r="D53" s="932" t="s">
        <v>394</v>
      </c>
      <c r="E53" s="932" t="s">
        <v>404</v>
      </c>
      <c r="F53" s="932" t="s">
        <v>407</v>
      </c>
      <c r="G53" s="932" t="s">
        <v>408</v>
      </c>
      <c r="H53" s="932">
        <v>3</v>
      </c>
      <c r="I53" s="933">
        <v>1.2113</v>
      </c>
    </row>
    <row r="54" spans="1:9" x14ac:dyDescent="0.25">
      <c r="A54" s="932" t="str">
        <f>Inek2020A1a2a[[#This Row],[PEPP]]&amp;"#"&amp;Inek2020A1a2a[[#This Row],[Klasse]]</f>
        <v>PA01B#4</v>
      </c>
      <c r="B54" s="932">
        <f>Inek2020A1a2a[[#This Row],[Klasse2]]</f>
        <v>4</v>
      </c>
      <c r="C54" s="933">
        <f>Inek2020A1a2a[[#This Row],[BewJeTag2]]</f>
        <v>1.1866000000000001</v>
      </c>
      <c r="D54" s="932" t="s">
        <v>394</v>
      </c>
      <c r="E54" s="932" t="s">
        <v>404</v>
      </c>
      <c r="F54" s="932" t="s">
        <v>407</v>
      </c>
      <c r="G54" s="932" t="s">
        <v>408</v>
      </c>
      <c r="H54" s="932">
        <v>4</v>
      </c>
      <c r="I54" s="933">
        <v>1.1866000000000001</v>
      </c>
    </row>
    <row r="55" spans="1:9" x14ac:dyDescent="0.25">
      <c r="A55" s="932" t="str">
        <f>Inek2020A1a2a[[#This Row],[PEPP]]&amp;"#"&amp;Inek2020A1a2a[[#This Row],[Klasse]]</f>
        <v>PA01B#5</v>
      </c>
      <c r="B55" s="932">
        <f>Inek2020A1a2a[[#This Row],[Klasse2]]</f>
        <v>5</v>
      </c>
      <c r="C55" s="933">
        <f>Inek2020A1a2a[[#This Row],[BewJeTag2]]</f>
        <v>1.1617999999999999</v>
      </c>
      <c r="D55" s="932" t="s">
        <v>394</v>
      </c>
      <c r="E55" s="932" t="s">
        <v>404</v>
      </c>
      <c r="F55" s="932" t="s">
        <v>407</v>
      </c>
      <c r="G55" s="932" t="s">
        <v>408</v>
      </c>
      <c r="H55" s="932">
        <v>5</v>
      </c>
      <c r="I55" s="933">
        <v>1.1617999999999999</v>
      </c>
    </row>
    <row r="56" spans="1:9" x14ac:dyDescent="0.25">
      <c r="A56" s="932" t="str">
        <f>Inek2020A1a2a[[#This Row],[PEPP]]&amp;"#"&amp;Inek2020A1a2a[[#This Row],[Klasse]]</f>
        <v>PA01B#6</v>
      </c>
      <c r="B56" s="932">
        <f>Inek2020A1a2a[[#This Row],[Klasse2]]</f>
        <v>6</v>
      </c>
      <c r="C56" s="933">
        <f>Inek2020A1a2a[[#This Row],[BewJeTag2]]</f>
        <v>1.137</v>
      </c>
      <c r="D56" s="932" t="s">
        <v>394</v>
      </c>
      <c r="E56" s="932" t="s">
        <v>404</v>
      </c>
      <c r="F56" s="932" t="s">
        <v>407</v>
      </c>
      <c r="G56" s="932" t="s">
        <v>408</v>
      </c>
      <c r="H56" s="932">
        <v>6</v>
      </c>
      <c r="I56" s="933">
        <v>1.137</v>
      </c>
    </row>
    <row r="57" spans="1:9" x14ac:dyDescent="0.25">
      <c r="A57" s="932" t="str">
        <f>Inek2020A1a2a[[#This Row],[PEPP]]&amp;"#"&amp;Inek2020A1a2a[[#This Row],[Klasse]]</f>
        <v>PA01B#7</v>
      </c>
      <c r="B57" s="932">
        <f>Inek2020A1a2a[[#This Row],[Klasse2]]</f>
        <v>7</v>
      </c>
      <c r="C57" s="933">
        <f>Inek2020A1a2a[[#This Row],[BewJeTag2]]</f>
        <v>1.1122000000000001</v>
      </c>
      <c r="D57" s="932" t="s">
        <v>394</v>
      </c>
      <c r="E57" s="932" t="s">
        <v>404</v>
      </c>
      <c r="F57" s="932" t="s">
        <v>407</v>
      </c>
      <c r="G57" s="932" t="s">
        <v>408</v>
      </c>
      <c r="H57" s="932">
        <v>7</v>
      </c>
      <c r="I57" s="933">
        <v>1.1122000000000001</v>
      </c>
    </row>
    <row r="58" spans="1:9" x14ac:dyDescent="0.25">
      <c r="A58" s="932" t="str">
        <f>Inek2020A1a2a[[#This Row],[PEPP]]&amp;"#"&amp;Inek2020A1a2a[[#This Row],[Klasse]]</f>
        <v>PA01B#8</v>
      </c>
      <c r="B58" s="932">
        <f>Inek2020A1a2a[[#This Row],[Klasse2]]</f>
        <v>8</v>
      </c>
      <c r="C58" s="933">
        <f>Inek2020A1a2a[[#This Row],[BewJeTag2]]</f>
        <v>1.0873999999999999</v>
      </c>
      <c r="D58" s="932" t="s">
        <v>394</v>
      </c>
      <c r="E58" s="932" t="s">
        <v>404</v>
      </c>
      <c r="F58" s="932" t="s">
        <v>407</v>
      </c>
      <c r="G58" s="932" t="s">
        <v>408</v>
      </c>
      <c r="H58" s="932">
        <v>8</v>
      </c>
      <c r="I58" s="933">
        <v>1.0873999999999999</v>
      </c>
    </row>
    <row r="59" spans="1:9" x14ac:dyDescent="0.25">
      <c r="A59" s="932" t="str">
        <f>Inek2020A1a2a[[#This Row],[PEPP]]&amp;"#"&amp;Inek2020A1a2a[[#This Row],[Klasse]]</f>
        <v>PA02A#1</v>
      </c>
      <c r="B59" s="932">
        <f>Inek2020A1a2a[[#This Row],[Klasse2]]</f>
        <v>1</v>
      </c>
      <c r="C59" s="933">
        <f>Inek2020A1a2a[[#This Row],[BewJeTag2]]</f>
        <v>1.5088999999999999</v>
      </c>
      <c r="D59" s="932" t="s">
        <v>394</v>
      </c>
      <c r="E59" s="932" t="s">
        <v>404</v>
      </c>
      <c r="F59" s="932" t="s">
        <v>409</v>
      </c>
      <c r="G59" s="932" t="s">
        <v>503</v>
      </c>
      <c r="H59" s="932">
        <v>1</v>
      </c>
      <c r="I59" s="933">
        <v>1.5088999999999999</v>
      </c>
    </row>
    <row r="60" spans="1:9" x14ac:dyDescent="0.25">
      <c r="A60" s="932" t="str">
        <f>Inek2020A1a2a[[#This Row],[PEPP]]&amp;"#"&amp;Inek2020A1a2a[[#This Row],[Klasse]]</f>
        <v>PA02A#2</v>
      </c>
      <c r="B60" s="932">
        <f>Inek2020A1a2a[[#This Row],[Klasse2]]</f>
        <v>2</v>
      </c>
      <c r="C60" s="933">
        <f>Inek2020A1a2a[[#This Row],[BewJeTag2]]</f>
        <v>1.3358000000000001</v>
      </c>
      <c r="D60" s="932" t="s">
        <v>394</v>
      </c>
      <c r="E60" s="932" t="s">
        <v>404</v>
      </c>
      <c r="F60" s="932" t="s">
        <v>409</v>
      </c>
      <c r="G60" s="932" t="s">
        <v>503</v>
      </c>
      <c r="H60" s="932">
        <v>2</v>
      </c>
      <c r="I60" s="933">
        <v>1.3358000000000001</v>
      </c>
    </row>
    <row r="61" spans="1:9" x14ac:dyDescent="0.25">
      <c r="A61" s="932" t="str">
        <f>Inek2020A1a2a[[#This Row],[PEPP]]&amp;"#"&amp;Inek2020A1a2a[[#This Row],[Klasse]]</f>
        <v>PA02A#3</v>
      </c>
      <c r="B61" s="932">
        <f>Inek2020A1a2a[[#This Row],[Klasse2]]</f>
        <v>3</v>
      </c>
      <c r="C61" s="933">
        <f>Inek2020A1a2a[[#This Row],[BewJeTag2]]</f>
        <v>1.3084</v>
      </c>
      <c r="D61" s="932" t="s">
        <v>394</v>
      </c>
      <c r="E61" s="932" t="s">
        <v>404</v>
      </c>
      <c r="F61" s="932" t="s">
        <v>409</v>
      </c>
      <c r="G61" s="932" t="s">
        <v>503</v>
      </c>
      <c r="H61" s="932">
        <v>3</v>
      </c>
      <c r="I61" s="933">
        <v>1.3084</v>
      </c>
    </row>
    <row r="62" spans="1:9" x14ac:dyDescent="0.25">
      <c r="A62" s="932" t="str">
        <f>Inek2020A1a2a[[#This Row],[PEPP]]&amp;"#"&amp;Inek2020A1a2a[[#This Row],[Klasse]]</f>
        <v>PA02A#4</v>
      </c>
      <c r="B62" s="932">
        <f>Inek2020A1a2a[[#This Row],[Klasse2]]</f>
        <v>4</v>
      </c>
      <c r="C62" s="933">
        <f>Inek2020A1a2a[[#This Row],[BewJeTag2]]</f>
        <v>1.2935000000000001</v>
      </c>
      <c r="D62" s="932" t="s">
        <v>394</v>
      </c>
      <c r="E62" s="932" t="s">
        <v>404</v>
      </c>
      <c r="F62" s="932" t="s">
        <v>409</v>
      </c>
      <c r="G62" s="932" t="s">
        <v>503</v>
      </c>
      <c r="H62" s="932">
        <v>4</v>
      </c>
      <c r="I62" s="933">
        <v>1.2935000000000001</v>
      </c>
    </row>
    <row r="63" spans="1:9" x14ac:dyDescent="0.25">
      <c r="A63" s="932" t="str">
        <f>Inek2020A1a2a[[#This Row],[PEPP]]&amp;"#"&amp;Inek2020A1a2a[[#This Row],[Klasse]]</f>
        <v>PA02A#5</v>
      </c>
      <c r="B63" s="932">
        <f>Inek2020A1a2a[[#This Row],[Klasse2]]</f>
        <v>5</v>
      </c>
      <c r="C63" s="933">
        <f>Inek2020A1a2a[[#This Row],[BewJeTag2]]</f>
        <v>1.2786</v>
      </c>
      <c r="D63" s="932" t="s">
        <v>394</v>
      </c>
      <c r="E63" s="932" t="s">
        <v>404</v>
      </c>
      <c r="F63" s="932" t="s">
        <v>409</v>
      </c>
      <c r="G63" s="932" t="s">
        <v>503</v>
      </c>
      <c r="H63" s="932">
        <v>5</v>
      </c>
      <c r="I63" s="933">
        <v>1.2786</v>
      </c>
    </row>
    <row r="64" spans="1:9" x14ac:dyDescent="0.25">
      <c r="A64" s="932" t="str">
        <f>Inek2020A1a2a[[#This Row],[PEPP]]&amp;"#"&amp;Inek2020A1a2a[[#This Row],[Klasse]]</f>
        <v>PA02A#6</v>
      </c>
      <c r="B64" s="932">
        <f>Inek2020A1a2a[[#This Row],[Klasse2]]</f>
        <v>6</v>
      </c>
      <c r="C64" s="933">
        <f>Inek2020A1a2a[[#This Row],[BewJeTag2]]</f>
        <v>1.2636000000000001</v>
      </c>
      <c r="D64" s="932" t="s">
        <v>394</v>
      </c>
      <c r="E64" s="932" t="s">
        <v>404</v>
      </c>
      <c r="F64" s="932" t="s">
        <v>409</v>
      </c>
      <c r="G64" s="932" t="s">
        <v>503</v>
      </c>
      <c r="H64" s="932">
        <v>6</v>
      </c>
      <c r="I64" s="933">
        <v>1.2636000000000001</v>
      </c>
    </row>
    <row r="65" spans="1:9" x14ac:dyDescent="0.25">
      <c r="A65" s="932" t="str">
        <f>Inek2020A1a2a[[#This Row],[PEPP]]&amp;"#"&amp;Inek2020A1a2a[[#This Row],[Klasse]]</f>
        <v>PA02A#7</v>
      </c>
      <c r="B65" s="932">
        <f>Inek2020A1a2a[[#This Row],[Klasse2]]</f>
        <v>7</v>
      </c>
      <c r="C65" s="933">
        <f>Inek2020A1a2a[[#This Row],[BewJeTag2]]</f>
        <v>1.2486999999999999</v>
      </c>
      <c r="D65" s="932" t="s">
        <v>394</v>
      </c>
      <c r="E65" s="932" t="s">
        <v>404</v>
      </c>
      <c r="F65" s="932" t="s">
        <v>409</v>
      </c>
      <c r="G65" s="932" t="s">
        <v>503</v>
      </c>
      <c r="H65" s="932">
        <v>7</v>
      </c>
      <c r="I65" s="933">
        <v>1.2486999999999999</v>
      </c>
    </row>
    <row r="66" spans="1:9" x14ac:dyDescent="0.25">
      <c r="A66" s="932" t="str">
        <f>Inek2020A1a2a[[#This Row],[PEPP]]&amp;"#"&amp;Inek2020A1a2a[[#This Row],[Klasse]]</f>
        <v>PA02A#8</v>
      </c>
      <c r="B66" s="932">
        <f>Inek2020A1a2a[[#This Row],[Klasse2]]</f>
        <v>8</v>
      </c>
      <c r="C66" s="933">
        <f>Inek2020A1a2a[[#This Row],[BewJeTag2]]</f>
        <v>1.2337</v>
      </c>
      <c r="D66" s="932" t="s">
        <v>394</v>
      </c>
      <c r="E66" s="932" t="s">
        <v>404</v>
      </c>
      <c r="F66" s="932" t="s">
        <v>409</v>
      </c>
      <c r="G66" s="932" t="s">
        <v>503</v>
      </c>
      <c r="H66" s="932">
        <v>8</v>
      </c>
      <c r="I66" s="933">
        <v>1.2337</v>
      </c>
    </row>
    <row r="67" spans="1:9" x14ac:dyDescent="0.25">
      <c r="A67" s="932" t="str">
        <f>Inek2020A1a2a[[#This Row],[PEPP]]&amp;"#"&amp;Inek2020A1a2a[[#This Row],[Klasse]]</f>
        <v>PA02A#9</v>
      </c>
      <c r="B67" s="932">
        <f>Inek2020A1a2a[[#This Row],[Klasse2]]</f>
        <v>9</v>
      </c>
      <c r="C67" s="933">
        <f>Inek2020A1a2a[[#This Row],[BewJeTag2]]</f>
        <v>1.2188000000000001</v>
      </c>
      <c r="D67" s="932" t="s">
        <v>394</v>
      </c>
      <c r="E67" s="932" t="s">
        <v>404</v>
      </c>
      <c r="F67" s="932" t="s">
        <v>409</v>
      </c>
      <c r="G67" s="932" t="s">
        <v>503</v>
      </c>
      <c r="H67" s="932">
        <v>9</v>
      </c>
      <c r="I67" s="933">
        <v>1.2188000000000001</v>
      </c>
    </row>
    <row r="68" spans="1:9" x14ac:dyDescent="0.25">
      <c r="A68" s="932" t="str">
        <f>Inek2020A1a2a[[#This Row],[PEPP]]&amp;"#"&amp;Inek2020A1a2a[[#This Row],[Klasse]]</f>
        <v>PA02A#10</v>
      </c>
      <c r="B68" s="932">
        <f>Inek2020A1a2a[[#This Row],[Klasse2]]</f>
        <v>10</v>
      </c>
      <c r="C68" s="933">
        <f>Inek2020A1a2a[[#This Row],[BewJeTag2]]</f>
        <v>1.2039</v>
      </c>
      <c r="D68" s="932" t="s">
        <v>394</v>
      </c>
      <c r="E68" s="932" t="s">
        <v>404</v>
      </c>
      <c r="F68" s="932" t="s">
        <v>409</v>
      </c>
      <c r="G68" s="932" t="s">
        <v>503</v>
      </c>
      <c r="H68" s="932">
        <v>10</v>
      </c>
      <c r="I68" s="933">
        <v>1.2039</v>
      </c>
    </row>
    <row r="69" spans="1:9" x14ac:dyDescent="0.25">
      <c r="A69" s="932" t="str">
        <f>Inek2020A1a2a[[#This Row],[PEPP]]&amp;"#"&amp;Inek2020A1a2a[[#This Row],[Klasse]]</f>
        <v>PA02A#11</v>
      </c>
      <c r="B69" s="932">
        <f>Inek2020A1a2a[[#This Row],[Klasse2]]</f>
        <v>11</v>
      </c>
      <c r="C69" s="933">
        <f>Inek2020A1a2a[[#This Row],[BewJeTag2]]</f>
        <v>1.1889000000000001</v>
      </c>
      <c r="D69" s="932" t="s">
        <v>394</v>
      </c>
      <c r="E69" s="932" t="s">
        <v>404</v>
      </c>
      <c r="F69" s="932" t="s">
        <v>409</v>
      </c>
      <c r="G69" s="932" t="s">
        <v>503</v>
      </c>
      <c r="H69" s="932">
        <v>11</v>
      </c>
      <c r="I69" s="933">
        <v>1.1889000000000001</v>
      </c>
    </row>
    <row r="70" spans="1:9" x14ac:dyDescent="0.25">
      <c r="A70" s="932" t="str">
        <f>Inek2020A1a2a[[#This Row],[PEPP]]&amp;"#"&amp;Inek2020A1a2a[[#This Row],[Klasse]]</f>
        <v>PA02A#12</v>
      </c>
      <c r="B70" s="932">
        <f>Inek2020A1a2a[[#This Row],[Klasse2]]</f>
        <v>12</v>
      </c>
      <c r="C70" s="933">
        <f>Inek2020A1a2a[[#This Row],[BewJeTag2]]</f>
        <v>1.1739999999999999</v>
      </c>
      <c r="D70" s="932" t="s">
        <v>394</v>
      </c>
      <c r="E70" s="932" t="s">
        <v>404</v>
      </c>
      <c r="F70" s="932" t="s">
        <v>409</v>
      </c>
      <c r="G70" s="932" t="s">
        <v>503</v>
      </c>
      <c r="H70" s="932">
        <v>12</v>
      </c>
      <c r="I70" s="933">
        <v>1.1739999999999999</v>
      </c>
    </row>
    <row r="71" spans="1:9" x14ac:dyDescent="0.25">
      <c r="A71" s="932" t="str">
        <f>Inek2020A1a2a[[#This Row],[PEPP]]&amp;"#"&amp;Inek2020A1a2a[[#This Row],[Klasse]]</f>
        <v>PA02A#13</v>
      </c>
      <c r="B71" s="932">
        <f>Inek2020A1a2a[[#This Row],[Klasse2]]</f>
        <v>13</v>
      </c>
      <c r="C71" s="933">
        <f>Inek2020A1a2a[[#This Row],[BewJeTag2]]</f>
        <v>1.1591</v>
      </c>
      <c r="D71" s="932" t="s">
        <v>394</v>
      </c>
      <c r="E71" s="932" t="s">
        <v>404</v>
      </c>
      <c r="F71" s="932" t="s">
        <v>409</v>
      </c>
      <c r="G71" s="932" t="s">
        <v>503</v>
      </c>
      <c r="H71" s="932">
        <v>13</v>
      </c>
      <c r="I71" s="933">
        <v>1.1591</v>
      </c>
    </row>
    <row r="72" spans="1:9" x14ac:dyDescent="0.25">
      <c r="A72" s="932" t="str">
        <f>Inek2020A1a2a[[#This Row],[PEPP]]&amp;"#"&amp;Inek2020A1a2a[[#This Row],[Klasse]]</f>
        <v>PA02A#14</v>
      </c>
      <c r="B72" s="932">
        <f>Inek2020A1a2a[[#This Row],[Klasse2]]</f>
        <v>14</v>
      </c>
      <c r="C72" s="933">
        <f>Inek2020A1a2a[[#This Row],[BewJeTag2]]</f>
        <v>1.1440999999999999</v>
      </c>
      <c r="D72" s="932" t="s">
        <v>394</v>
      </c>
      <c r="E72" s="932" t="s">
        <v>404</v>
      </c>
      <c r="F72" s="932" t="s">
        <v>409</v>
      </c>
      <c r="G72" s="932" t="s">
        <v>503</v>
      </c>
      <c r="H72" s="932">
        <v>14</v>
      </c>
      <c r="I72" s="933">
        <v>1.1440999999999999</v>
      </c>
    </row>
    <row r="73" spans="1:9" x14ac:dyDescent="0.25">
      <c r="A73" s="932" t="str">
        <f>Inek2020A1a2a[[#This Row],[PEPP]]&amp;"#"&amp;Inek2020A1a2a[[#This Row],[Klasse]]</f>
        <v>PA02A#15</v>
      </c>
      <c r="B73" s="932">
        <f>Inek2020A1a2a[[#This Row],[Klasse2]]</f>
        <v>15</v>
      </c>
      <c r="C73" s="933">
        <f>Inek2020A1a2a[[#This Row],[BewJeTag2]]</f>
        <v>1.1292</v>
      </c>
      <c r="D73" s="932" t="s">
        <v>394</v>
      </c>
      <c r="E73" s="932" t="s">
        <v>404</v>
      </c>
      <c r="F73" s="932" t="s">
        <v>409</v>
      </c>
      <c r="G73" s="932" t="s">
        <v>503</v>
      </c>
      <c r="H73" s="932">
        <v>15</v>
      </c>
      <c r="I73" s="933">
        <v>1.1292</v>
      </c>
    </row>
    <row r="74" spans="1:9" x14ac:dyDescent="0.25">
      <c r="A74" s="932" t="str">
        <f>Inek2020A1a2a[[#This Row],[PEPP]]&amp;"#"&amp;Inek2020A1a2a[[#This Row],[Klasse]]</f>
        <v>PA02A#16</v>
      </c>
      <c r="B74" s="932">
        <f>Inek2020A1a2a[[#This Row],[Klasse2]]</f>
        <v>16</v>
      </c>
      <c r="C74" s="933">
        <f>Inek2020A1a2a[[#This Row],[BewJeTag2]]</f>
        <v>1.1143000000000001</v>
      </c>
      <c r="D74" s="932" t="s">
        <v>394</v>
      </c>
      <c r="E74" s="932" t="s">
        <v>404</v>
      </c>
      <c r="F74" s="932" t="s">
        <v>409</v>
      </c>
      <c r="G74" s="932" t="s">
        <v>503</v>
      </c>
      <c r="H74" s="932">
        <v>16</v>
      </c>
      <c r="I74" s="933">
        <v>1.1143000000000001</v>
      </c>
    </row>
    <row r="75" spans="1:9" x14ac:dyDescent="0.25">
      <c r="A75" s="932" t="str">
        <f>Inek2020A1a2a[[#This Row],[PEPP]]&amp;"#"&amp;Inek2020A1a2a[[#This Row],[Klasse]]</f>
        <v>PA02A#17</v>
      </c>
      <c r="B75" s="932">
        <f>Inek2020A1a2a[[#This Row],[Klasse2]]</f>
        <v>17</v>
      </c>
      <c r="C75" s="933">
        <f>Inek2020A1a2a[[#This Row],[BewJeTag2]]</f>
        <v>1.0992999999999999</v>
      </c>
      <c r="D75" s="932" t="s">
        <v>394</v>
      </c>
      <c r="E75" s="932" t="s">
        <v>404</v>
      </c>
      <c r="F75" s="932" t="s">
        <v>409</v>
      </c>
      <c r="G75" s="932" t="s">
        <v>503</v>
      </c>
      <c r="H75" s="932">
        <v>17</v>
      </c>
      <c r="I75" s="933">
        <v>1.0992999999999999</v>
      </c>
    </row>
    <row r="76" spans="1:9" x14ac:dyDescent="0.25">
      <c r="A76" s="932" t="str">
        <f>Inek2020A1a2a[[#This Row],[PEPP]]&amp;"#"&amp;Inek2020A1a2a[[#This Row],[Klasse]]</f>
        <v>PA02B#1</v>
      </c>
      <c r="B76" s="932">
        <f>Inek2020A1a2a[[#This Row],[Klasse2]]</f>
        <v>1</v>
      </c>
      <c r="C76" s="933">
        <f>Inek2020A1a2a[[#This Row],[BewJeTag2]]</f>
        <v>1.4802</v>
      </c>
      <c r="D76" s="932" t="s">
        <v>394</v>
      </c>
      <c r="E76" s="932" t="s">
        <v>404</v>
      </c>
      <c r="F76" s="932" t="s">
        <v>411</v>
      </c>
      <c r="G76" s="932" t="s">
        <v>412</v>
      </c>
      <c r="H76" s="932">
        <v>1</v>
      </c>
      <c r="I76" s="933">
        <v>1.4802</v>
      </c>
    </row>
    <row r="77" spans="1:9" x14ac:dyDescent="0.25">
      <c r="A77" s="932" t="str">
        <f>Inek2020A1a2a[[#This Row],[PEPP]]&amp;"#"&amp;Inek2020A1a2a[[#This Row],[Klasse]]</f>
        <v>PA02B#2</v>
      </c>
      <c r="B77" s="932">
        <f>Inek2020A1a2a[[#This Row],[Klasse2]]</f>
        <v>2</v>
      </c>
      <c r="C77" s="933">
        <f>Inek2020A1a2a[[#This Row],[BewJeTag2]]</f>
        <v>1.2904</v>
      </c>
      <c r="D77" s="932" t="s">
        <v>394</v>
      </c>
      <c r="E77" s="932" t="s">
        <v>404</v>
      </c>
      <c r="F77" s="932" t="s">
        <v>411</v>
      </c>
      <c r="G77" s="932" t="s">
        <v>412</v>
      </c>
      <c r="H77" s="932">
        <v>2</v>
      </c>
      <c r="I77" s="933">
        <v>1.2904</v>
      </c>
    </row>
    <row r="78" spans="1:9" x14ac:dyDescent="0.25">
      <c r="A78" s="932" t="str">
        <f>Inek2020A1a2a[[#This Row],[PEPP]]&amp;"#"&amp;Inek2020A1a2a[[#This Row],[Klasse]]</f>
        <v>PA02B#3</v>
      </c>
      <c r="B78" s="932">
        <f>Inek2020A1a2a[[#This Row],[Klasse2]]</f>
        <v>3</v>
      </c>
      <c r="C78" s="933">
        <f>Inek2020A1a2a[[#This Row],[BewJeTag2]]</f>
        <v>1.2321</v>
      </c>
      <c r="D78" s="932" t="s">
        <v>394</v>
      </c>
      <c r="E78" s="932" t="s">
        <v>404</v>
      </c>
      <c r="F78" s="932" t="s">
        <v>411</v>
      </c>
      <c r="G78" s="932" t="s">
        <v>412</v>
      </c>
      <c r="H78" s="932">
        <v>3</v>
      </c>
      <c r="I78" s="933">
        <v>1.2321</v>
      </c>
    </row>
    <row r="79" spans="1:9" x14ac:dyDescent="0.25">
      <c r="A79" s="932" t="str">
        <f>Inek2020A1a2a[[#This Row],[PEPP]]&amp;"#"&amp;Inek2020A1a2a[[#This Row],[Klasse]]</f>
        <v>PA02B#4</v>
      </c>
      <c r="B79" s="932">
        <f>Inek2020A1a2a[[#This Row],[Klasse2]]</f>
        <v>4</v>
      </c>
      <c r="C79" s="933">
        <f>Inek2020A1a2a[[#This Row],[BewJeTag2]]</f>
        <v>1.2030000000000001</v>
      </c>
      <c r="D79" s="932" t="s">
        <v>394</v>
      </c>
      <c r="E79" s="932" t="s">
        <v>404</v>
      </c>
      <c r="F79" s="932" t="s">
        <v>411</v>
      </c>
      <c r="G79" s="932" t="s">
        <v>412</v>
      </c>
      <c r="H79" s="932">
        <v>4</v>
      </c>
      <c r="I79" s="933">
        <v>1.2030000000000001</v>
      </c>
    </row>
    <row r="80" spans="1:9" x14ac:dyDescent="0.25">
      <c r="A80" s="932" t="str">
        <f>Inek2020A1a2a[[#This Row],[PEPP]]&amp;"#"&amp;Inek2020A1a2a[[#This Row],[Klasse]]</f>
        <v>PA02B#5</v>
      </c>
      <c r="B80" s="932">
        <f>Inek2020A1a2a[[#This Row],[Klasse2]]</f>
        <v>5</v>
      </c>
      <c r="C80" s="933">
        <f>Inek2020A1a2a[[#This Row],[BewJeTag2]]</f>
        <v>1.1897</v>
      </c>
      <c r="D80" s="932" t="s">
        <v>394</v>
      </c>
      <c r="E80" s="932" t="s">
        <v>404</v>
      </c>
      <c r="F80" s="932" t="s">
        <v>411</v>
      </c>
      <c r="G80" s="932" t="s">
        <v>412</v>
      </c>
      <c r="H80" s="932">
        <v>5</v>
      </c>
      <c r="I80" s="933">
        <v>1.1897</v>
      </c>
    </row>
    <row r="81" spans="1:9" x14ac:dyDescent="0.25">
      <c r="A81" s="932" t="str">
        <f>Inek2020A1a2a[[#This Row],[PEPP]]&amp;"#"&amp;Inek2020A1a2a[[#This Row],[Klasse]]</f>
        <v>PA02B#6</v>
      </c>
      <c r="B81" s="932">
        <f>Inek2020A1a2a[[#This Row],[Klasse2]]</f>
        <v>6</v>
      </c>
      <c r="C81" s="933">
        <f>Inek2020A1a2a[[#This Row],[BewJeTag2]]</f>
        <v>1.1765000000000001</v>
      </c>
      <c r="D81" s="932" t="s">
        <v>394</v>
      </c>
      <c r="E81" s="932" t="s">
        <v>404</v>
      </c>
      <c r="F81" s="932" t="s">
        <v>411</v>
      </c>
      <c r="G81" s="932" t="s">
        <v>412</v>
      </c>
      <c r="H81" s="932">
        <v>6</v>
      </c>
      <c r="I81" s="933">
        <v>1.1765000000000001</v>
      </c>
    </row>
    <row r="82" spans="1:9" x14ac:dyDescent="0.25">
      <c r="A82" s="932" t="str">
        <f>Inek2020A1a2a[[#This Row],[PEPP]]&amp;"#"&amp;Inek2020A1a2a[[#This Row],[Klasse]]</f>
        <v>PA02B#7</v>
      </c>
      <c r="B82" s="932">
        <f>Inek2020A1a2a[[#This Row],[Klasse2]]</f>
        <v>7</v>
      </c>
      <c r="C82" s="933">
        <f>Inek2020A1a2a[[#This Row],[BewJeTag2]]</f>
        <v>1.1632</v>
      </c>
      <c r="D82" s="932" t="s">
        <v>394</v>
      </c>
      <c r="E82" s="932" t="s">
        <v>404</v>
      </c>
      <c r="F82" s="932" t="s">
        <v>411</v>
      </c>
      <c r="G82" s="932" t="s">
        <v>412</v>
      </c>
      <c r="H82" s="932">
        <v>7</v>
      </c>
      <c r="I82" s="933">
        <v>1.1632</v>
      </c>
    </row>
    <row r="83" spans="1:9" x14ac:dyDescent="0.25">
      <c r="A83" s="932" t="str">
        <f>Inek2020A1a2a[[#This Row],[PEPP]]&amp;"#"&amp;Inek2020A1a2a[[#This Row],[Klasse]]</f>
        <v>PA02B#8</v>
      </c>
      <c r="B83" s="932">
        <f>Inek2020A1a2a[[#This Row],[Klasse2]]</f>
        <v>8</v>
      </c>
      <c r="C83" s="933">
        <f>Inek2020A1a2a[[#This Row],[BewJeTag2]]</f>
        <v>1.1498999999999999</v>
      </c>
      <c r="D83" s="932" t="s">
        <v>394</v>
      </c>
      <c r="E83" s="932" t="s">
        <v>404</v>
      </c>
      <c r="F83" s="932" t="s">
        <v>411</v>
      </c>
      <c r="G83" s="932" t="s">
        <v>412</v>
      </c>
      <c r="H83" s="932">
        <v>8</v>
      </c>
      <c r="I83" s="933">
        <v>1.1498999999999999</v>
      </c>
    </row>
    <row r="84" spans="1:9" x14ac:dyDescent="0.25">
      <c r="A84" s="932" t="str">
        <f>Inek2020A1a2a[[#This Row],[PEPP]]&amp;"#"&amp;Inek2020A1a2a[[#This Row],[Klasse]]</f>
        <v>PA02B#9</v>
      </c>
      <c r="B84" s="932">
        <f>Inek2020A1a2a[[#This Row],[Klasse2]]</f>
        <v>9</v>
      </c>
      <c r="C84" s="933">
        <f>Inek2020A1a2a[[#This Row],[BewJeTag2]]</f>
        <v>1.1367</v>
      </c>
      <c r="D84" s="932" t="s">
        <v>394</v>
      </c>
      <c r="E84" s="932" t="s">
        <v>404</v>
      </c>
      <c r="F84" s="932" t="s">
        <v>411</v>
      </c>
      <c r="G84" s="932" t="s">
        <v>412</v>
      </c>
      <c r="H84" s="932">
        <v>9</v>
      </c>
      <c r="I84" s="933">
        <v>1.1367</v>
      </c>
    </row>
    <row r="85" spans="1:9" x14ac:dyDescent="0.25">
      <c r="A85" s="932" t="str">
        <f>Inek2020A1a2a[[#This Row],[PEPP]]&amp;"#"&amp;Inek2020A1a2a[[#This Row],[Klasse]]</f>
        <v>PA02B#10</v>
      </c>
      <c r="B85" s="932">
        <f>Inek2020A1a2a[[#This Row],[Klasse2]]</f>
        <v>10</v>
      </c>
      <c r="C85" s="933">
        <f>Inek2020A1a2a[[#This Row],[BewJeTag2]]</f>
        <v>1.1234</v>
      </c>
      <c r="D85" s="932" t="s">
        <v>394</v>
      </c>
      <c r="E85" s="932" t="s">
        <v>404</v>
      </c>
      <c r="F85" s="932" t="s">
        <v>411</v>
      </c>
      <c r="G85" s="932" t="s">
        <v>412</v>
      </c>
      <c r="H85" s="932">
        <v>10</v>
      </c>
      <c r="I85" s="933">
        <v>1.1234</v>
      </c>
    </row>
    <row r="86" spans="1:9" x14ac:dyDescent="0.25">
      <c r="A86" s="932" t="str">
        <f>Inek2020A1a2a[[#This Row],[PEPP]]&amp;"#"&amp;Inek2020A1a2a[[#This Row],[Klasse]]</f>
        <v>PA02B#11</v>
      </c>
      <c r="B86" s="932">
        <f>Inek2020A1a2a[[#This Row],[Klasse2]]</f>
        <v>11</v>
      </c>
      <c r="C86" s="933">
        <f>Inek2020A1a2a[[#This Row],[BewJeTag2]]</f>
        <v>1.1102000000000001</v>
      </c>
      <c r="D86" s="932" t="s">
        <v>394</v>
      </c>
      <c r="E86" s="932" t="s">
        <v>404</v>
      </c>
      <c r="F86" s="932" t="s">
        <v>411</v>
      </c>
      <c r="G86" s="932" t="s">
        <v>412</v>
      </c>
      <c r="H86" s="932">
        <v>11</v>
      </c>
      <c r="I86" s="933">
        <v>1.1102000000000001</v>
      </c>
    </row>
    <row r="87" spans="1:9" x14ac:dyDescent="0.25">
      <c r="A87" s="932" t="str">
        <f>Inek2020A1a2a[[#This Row],[PEPP]]&amp;"#"&amp;Inek2020A1a2a[[#This Row],[Klasse]]</f>
        <v>PA02B#12</v>
      </c>
      <c r="B87" s="932">
        <f>Inek2020A1a2a[[#This Row],[Klasse2]]</f>
        <v>12</v>
      </c>
      <c r="C87" s="933">
        <f>Inek2020A1a2a[[#This Row],[BewJeTag2]]</f>
        <v>1.0969</v>
      </c>
      <c r="D87" s="932" t="s">
        <v>394</v>
      </c>
      <c r="E87" s="932" t="s">
        <v>404</v>
      </c>
      <c r="F87" s="932" t="s">
        <v>411</v>
      </c>
      <c r="G87" s="932" t="s">
        <v>412</v>
      </c>
      <c r="H87" s="932">
        <v>12</v>
      </c>
      <c r="I87" s="933">
        <v>1.0969</v>
      </c>
    </row>
    <row r="88" spans="1:9" x14ac:dyDescent="0.25">
      <c r="A88" s="932" t="str">
        <f>Inek2020A1a2a[[#This Row],[PEPP]]&amp;"#"&amp;Inek2020A1a2a[[#This Row],[Klasse]]</f>
        <v>PA02B#13</v>
      </c>
      <c r="B88" s="932">
        <f>Inek2020A1a2a[[#This Row],[Klasse2]]</f>
        <v>13</v>
      </c>
      <c r="C88" s="933">
        <f>Inek2020A1a2a[[#This Row],[BewJeTag2]]</f>
        <v>1.0837000000000001</v>
      </c>
      <c r="D88" s="932" t="s">
        <v>394</v>
      </c>
      <c r="E88" s="932" t="s">
        <v>404</v>
      </c>
      <c r="F88" s="932" t="s">
        <v>411</v>
      </c>
      <c r="G88" s="932" t="s">
        <v>412</v>
      </c>
      <c r="H88" s="932">
        <v>13</v>
      </c>
      <c r="I88" s="933">
        <v>1.0837000000000001</v>
      </c>
    </row>
    <row r="89" spans="1:9" x14ac:dyDescent="0.25">
      <c r="A89" s="932" t="str">
        <f>Inek2020A1a2a[[#This Row],[PEPP]]&amp;"#"&amp;Inek2020A1a2a[[#This Row],[Klasse]]</f>
        <v>PA02B#14</v>
      </c>
      <c r="B89" s="932">
        <f>Inek2020A1a2a[[#This Row],[Klasse2]]</f>
        <v>14</v>
      </c>
      <c r="C89" s="933">
        <f>Inek2020A1a2a[[#This Row],[BewJeTag2]]</f>
        <v>1.0704</v>
      </c>
      <c r="D89" s="932" t="s">
        <v>394</v>
      </c>
      <c r="E89" s="932" t="s">
        <v>404</v>
      </c>
      <c r="F89" s="932" t="s">
        <v>411</v>
      </c>
      <c r="G89" s="932" t="s">
        <v>412</v>
      </c>
      <c r="H89" s="932">
        <v>14</v>
      </c>
      <c r="I89" s="933">
        <v>1.0704</v>
      </c>
    </row>
    <row r="90" spans="1:9" x14ac:dyDescent="0.25">
      <c r="A90" s="932" t="str">
        <f>Inek2020A1a2a[[#This Row],[PEPP]]&amp;"#"&amp;Inek2020A1a2a[[#This Row],[Klasse]]</f>
        <v>PA02B#15</v>
      </c>
      <c r="B90" s="932">
        <f>Inek2020A1a2a[[#This Row],[Klasse2]]</f>
        <v>15</v>
      </c>
      <c r="C90" s="933">
        <f>Inek2020A1a2a[[#This Row],[BewJeTag2]]</f>
        <v>1.0571999999999999</v>
      </c>
      <c r="D90" s="932" t="s">
        <v>394</v>
      </c>
      <c r="E90" s="932" t="s">
        <v>404</v>
      </c>
      <c r="F90" s="932" t="s">
        <v>411</v>
      </c>
      <c r="G90" s="932" t="s">
        <v>412</v>
      </c>
      <c r="H90" s="932">
        <v>15</v>
      </c>
      <c r="I90" s="933">
        <v>1.0571999999999999</v>
      </c>
    </row>
    <row r="91" spans="1:9" x14ac:dyDescent="0.25">
      <c r="A91" s="932" t="str">
        <f>Inek2020A1a2a[[#This Row],[PEPP]]&amp;"#"&amp;Inek2020A1a2a[[#This Row],[Klasse]]</f>
        <v>PA02B#16</v>
      </c>
      <c r="B91" s="932">
        <f>Inek2020A1a2a[[#This Row],[Klasse2]]</f>
        <v>16</v>
      </c>
      <c r="C91" s="933">
        <f>Inek2020A1a2a[[#This Row],[BewJeTag2]]</f>
        <v>1.0439000000000001</v>
      </c>
      <c r="D91" s="932" t="s">
        <v>394</v>
      </c>
      <c r="E91" s="932" t="s">
        <v>404</v>
      </c>
      <c r="F91" s="932" t="s">
        <v>411</v>
      </c>
      <c r="G91" s="932" t="s">
        <v>412</v>
      </c>
      <c r="H91" s="932">
        <v>16</v>
      </c>
      <c r="I91" s="933">
        <v>1.0439000000000001</v>
      </c>
    </row>
    <row r="92" spans="1:9" x14ac:dyDescent="0.25">
      <c r="A92" s="932" t="str">
        <f>Inek2020A1a2a[[#This Row],[PEPP]]&amp;"#"&amp;Inek2020A1a2a[[#This Row],[Klasse]]</f>
        <v>PA02B#17</v>
      </c>
      <c r="B92" s="932">
        <f>Inek2020A1a2a[[#This Row],[Klasse2]]</f>
        <v>17</v>
      </c>
      <c r="C92" s="933">
        <f>Inek2020A1a2a[[#This Row],[BewJeTag2]]</f>
        <v>1.0306999999999999</v>
      </c>
      <c r="D92" s="932" t="s">
        <v>394</v>
      </c>
      <c r="E92" s="932" t="s">
        <v>404</v>
      </c>
      <c r="F92" s="932" t="s">
        <v>411</v>
      </c>
      <c r="G92" s="932" t="s">
        <v>412</v>
      </c>
      <c r="H92" s="932">
        <v>17</v>
      </c>
      <c r="I92" s="933">
        <v>1.0306999999999999</v>
      </c>
    </row>
    <row r="93" spans="1:9" x14ac:dyDescent="0.25">
      <c r="A93" s="932" t="str">
        <f>Inek2020A1a2a[[#This Row],[PEPP]]&amp;"#"&amp;Inek2020A1a2a[[#This Row],[Klasse]]</f>
        <v>PA02B#18</v>
      </c>
      <c r="B93" s="932">
        <f>Inek2020A1a2a[[#This Row],[Klasse2]]</f>
        <v>18</v>
      </c>
      <c r="C93" s="933">
        <f>Inek2020A1a2a[[#This Row],[BewJeTag2]]</f>
        <v>1.0174000000000001</v>
      </c>
      <c r="D93" s="932" t="s">
        <v>394</v>
      </c>
      <c r="E93" s="932" t="s">
        <v>404</v>
      </c>
      <c r="F93" s="932" t="s">
        <v>411</v>
      </c>
      <c r="G93" s="932" t="s">
        <v>412</v>
      </c>
      <c r="H93" s="932">
        <v>18</v>
      </c>
      <c r="I93" s="933">
        <v>1.0174000000000001</v>
      </c>
    </row>
    <row r="94" spans="1:9" x14ac:dyDescent="0.25">
      <c r="A94" s="932" t="str">
        <f>Inek2020A1a2a[[#This Row],[PEPP]]&amp;"#"&amp;Inek2020A1a2a[[#This Row],[Klasse]]</f>
        <v>PA02C#1</v>
      </c>
      <c r="B94" s="932">
        <f>Inek2020A1a2a[[#This Row],[Klasse2]]</f>
        <v>1</v>
      </c>
      <c r="C94" s="933">
        <f>Inek2020A1a2a[[#This Row],[BewJeTag2]]</f>
        <v>1.4469000000000001</v>
      </c>
      <c r="D94" s="932" t="s">
        <v>394</v>
      </c>
      <c r="E94" s="932" t="s">
        <v>404</v>
      </c>
      <c r="F94" s="932" t="s">
        <v>413</v>
      </c>
      <c r="G94" s="935" t="s">
        <v>414</v>
      </c>
      <c r="H94" s="932">
        <v>1</v>
      </c>
      <c r="I94" s="933">
        <v>1.4469000000000001</v>
      </c>
    </row>
    <row r="95" spans="1:9" x14ac:dyDescent="0.25">
      <c r="A95" s="932" t="str">
        <f>Inek2020A1a2a[[#This Row],[PEPP]]&amp;"#"&amp;Inek2020A1a2a[[#This Row],[Klasse]]</f>
        <v>PA02C#2</v>
      </c>
      <c r="B95" s="932">
        <f>Inek2020A1a2a[[#This Row],[Klasse2]]</f>
        <v>2</v>
      </c>
      <c r="C95" s="933">
        <f>Inek2020A1a2a[[#This Row],[BewJeTag2]]</f>
        <v>1.2710999999999999</v>
      </c>
      <c r="D95" s="932" t="s">
        <v>394</v>
      </c>
      <c r="E95" s="932" t="s">
        <v>404</v>
      </c>
      <c r="F95" s="932" t="s">
        <v>413</v>
      </c>
      <c r="G95" s="935" t="s">
        <v>414</v>
      </c>
      <c r="H95" s="932">
        <v>2</v>
      </c>
      <c r="I95" s="933">
        <v>1.2710999999999999</v>
      </c>
    </row>
    <row r="96" spans="1:9" x14ac:dyDescent="0.25">
      <c r="A96" s="932" t="str">
        <f>Inek2020A1a2a[[#This Row],[PEPP]]&amp;"#"&amp;Inek2020A1a2a[[#This Row],[Klasse]]</f>
        <v>PA02C#3</v>
      </c>
      <c r="B96" s="932">
        <f>Inek2020A1a2a[[#This Row],[Klasse2]]</f>
        <v>3</v>
      </c>
      <c r="C96" s="933">
        <f>Inek2020A1a2a[[#This Row],[BewJeTag2]]</f>
        <v>1.2121999999999999</v>
      </c>
      <c r="D96" s="932" t="s">
        <v>394</v>
      </c>
      <c r="E96" s="932" t="s">
        <v>404</v>
      </c>
      <c r="F96" s="932" t="s">
        <v>413</v>
      </c>
      <c r="G96" s="935" t="s">
        <v>414</v>
      </c>
      <c r="H96" s="932">
        <v>3</v>
      </c>
      <c r="I96" s="933">
        <v>1.2121999999999999</v>
      </c>
    </row>
    <row r="97" spans="1:9" x14ac:dyDescent="0.25">
      <c r="A97" s="932" t="str">
        <f>Inek2020A1a2a[[#This Row],[PEPP]]&amp;"#"&amp;Inek2020A1a2a[[#This Row],[Klasse]]</f>
        <v>PA02C#4</v>
      </c>
      <c r="B97" s="932">
        <f>Inek2020A1a2a[[#This Row],[Klasse2]]</f>
        <v>4</v>
      </c>
      <c r="C97" s="933">
        <f>Inek2020A1a2a[[#This Row],[BewJeTag2]]</f>
        <v>1.1809000000000001</v>
      </c>
      <c r="D97" s="932" t="s">
        <v>394</v>
      </c>
      <c r="E97" s="932" t="s">
        <v>404</v>
      </c>
      <c r="F97" s="932" t="s">
        <v>413</v>
      </c>
      <c r="G97" s="935" t="s">
        <v>414</v>
      </c>
      <c r="H97" s="932">
        <v>4</v>
      </c>
      <c r="I97" s="933">
        <v>1.1809000000000001</v>
      </c>
    </row>
    <row r="98" spans="1:9" x14ac:dyDescent="0.25">
      <c r="A98" s="932" t="str">
        <f>Inek2020A1a2a[[#This Row],[PEPP]]&amp;"#"&amp;Inek2020A1a2a[[#This Row],[Klasse]]</f>
        <v>PA02C#5</v>
      </c>
      <c r="B98" s="932">
        <f>Inek2020A1a2a[[#This Row],[Klasse2]]</f>
        <v>5</v>
      </c>
      <c r="C98" s="933">
        <f>Inek2020A1a2a[[#This Row],[BewJeTag2]]</f>
        <v>1.1646000000000001</v>
      </c>
      <c r="D98" s="932" t="s">
        <v>394</v>
      </c>
      <c r="E98" s="932" t="s">
        <v>404</v>
      </c>
      <c r="F98" s="932" t="s">
        <v>413</v>
      </c>
      <c r="G98" s="935" t="s">
        <v>414</v>
      </c>
      <c r="H98" s="932">
        <v>5</v>
      </c>
      <c r="I98" s="933">
        <v>1.1646000000000001</v>
      </c>
    </row>
    <row r="99" spans="1:9" x14ac:dyDescent="0.25">
      <c r="A99" s="932" t="str">
        <f>Inek2020A1a2a[[#This Row],[PEPP]]&amp;"#"&amp;Inek2020A1a2a[[#This Row],[Klasse]]</f>
        <v>PA02C#6</v>
      </c>
      <c r="B99" s="932">
        <f>Inek2020A1a2a[[#This Row],[Klasse2]]</f>
        <v>6</v>
      </c>
      <c r="C99" s="933">
        <f>Inek2020A1a2a[[#This Row],[BewJeTag2]]</f>
        <v>1.1484000000000001</v>
      </c>
      <c r="D99" s="932" t="s">
        <v>394</v>
      </c>
      <c r="E99" s="932" t="s">
        <v>404</v>
      </c>
      <c r="F99" s="932" t="s">
        <v>413</v>
      </c>
      <c r="G99" s="935" t="s">
        <v>414</v>
      </c>
      <c r="H99" s="932">
        <v>6</v>
      </c>
      <c r="I99" s="933">
        <v>1.1484000000000001</v>
      </c>
    </row>
    <row r="100" spans="1:9" x14ac:dyDescent="0.25">
      <c r="A100" s="932" t="str">
        <f>Inek2020A1a2a[[#This Row],[PEPP]]&amp;"#"&amp;Inek2020A1a2a[[#This Row],[Klasse]]</f>
        <v>PA02C#7</v>
      </c>
      <c r="B100" s="932">
        <f>Inek2020A1a2a[[#This Row],[Klasse2]]</f>
        <v>7</v>
      </c>
      <c r="C100" s="933">
        <f>Inek2020A1a2a[[#This Row],[BewJeTag2]]</f>
        <v>1.1321000000000001</v>
      </c>
      <c r="D100" s="932" t="s">
        <v>394</v>
      </c>
      <c r="E100" s="932" t="s">
        <v>404</v>
      </c>
      <c r="F100" s="932" t="s">
        <v>413</v>
      </c>
      <c r="G100" s="935" t="s">
        <v>414</v>
      </c>
      <c r="H100" s="932">
        <v>7</v>
      </c>
      <c r="I100" s="933">
        <v>1.1321000000000001</v>
      </c>
    </row>
    <row r="101" spans="1:9" x14ac:dyDescent="0.25">
      <c r="A101" s="932" t="str">
        <f>Inek2020A1a2a[[#This Row],[PEPP]]&amp;"#"&amp;Inek2020A1a2a[[#This Row],[Klasse]]</f>
        <v>PA02C#8</v>
      </c>
      <c r="B101" s="932">
        <f>Inek2020A1a2a[[#This Row],[Klasse2]]</f>
        <v>8</v>
      </c>
      <c r="C101" s="933">
        <f>Inek2020A1a2a[[#This Row],[BewJeTag2]]</f>
        <v>1.1157999999999999</v>
      </c>
      <c r="D101" s="932" t="s">
        <v>394</v>
      </c>
      <c r="E101" s="932" t="s">
        <v>404</v>
      </c>
      <c r="F101" s="932" t="s">
        <v>413</v>
      </c>
      <c r="G101" s="935" t="s">
        <v>414</v>
      </c>
      <c r="H101" s="932">
        <v>8</v>
      </c>
      <c r="I101" s="933">
        <v>1.1157999999999999</v>
      </c>
    </row>
    <row r="102" spans="1:9" x14ac:dyDescent="0.25">
      <c r="A102" s="932" t="str">
        <f>Inek2020A1a2a[[#This Row],[PEPP]]&amp;"#"&amp;Inek2020A1a2a[[#This Row],[Klasse]]</f>
        <v>PA02C#9</v>
      </c>
      <c r="B102" s="932">
        <f>Inek2020A1a2a[[#This Row],[Klasse2]]</f>
        <v>9</v>
      </c>
      <c r="C102" s="933">
        <f>Inek2020A1a2a[[#This Row],[BewJeTag2]]</f>
        <v>1.0994999999999999</v>
      </c>
      <c r="D102" s="932" t="s">
        <v>394</v>
      </c>
      <c r="E102" s="932" t="s">
        <v>404</v>
      </c>
      <c r="F102" s="932" t="s">
        <v>413</v>
      </c>
      <c r="G102" s="935" t="s">
        <v>414</v>
      </c>
      <c r="H102" s="932">
        <v>9</v>
      </c>
      <c r="I102" s="933">
        <v>1.0994999999999999</v>
      </c>
    </row>
    <row r="103" spans="1:9" x14ac:dyDescent="0.25">
      <c r="A103" s="932" t="str">
        <f>Inek2020A1a2a[[#This Row],[PEPP]]&amp;"#"&amp;Inek2020A1a2a[[#This Row],[Klasse]]</f>
        <v>PA02C#10</v>
      </c>
      <c r="B103" s="932">
        <f>Inek2020A1a2a[[#This Row],[Klasse2]]</f>
        <v>10</v>
      </c>
      <c r="C103" s="933">
        <f>Inek2020A1a2a[[#This Row],[BewJeTag2]]</f>
        <v>1.0831999999999999</v>
      </c>
      <c r="D103" s="932" t="s">
        <v>394</v>
      </c>
      <c r="E103" s="932" t="s">
        <v>404</v>
      </c>
      <c r="F103" s="932" t="s">
        <v>413</v>
      </c>
      <c r="G103" s="935" t="s">
        <v>414</v>
      </c>
      <c r="H103" s="932">
        <v>10</v>
      </c>
      <c r="I103" s="933">
        <v>1.0831999999999999</v>
      </c>
    </row>
    <row r="104" spans="1:9" x14ac:dyDescent="0.25">
      <c r="A104" s="932" t="str">
        <f>Inek2020A1a2a[[#This Row],[PEPP]]&amp;"#"&amp;Inek2020A1a2a[[#This Row],[Klasse]]</f>
        <v>PA02C#11</v>
      </c>
      <c r="B104" s="932">
        <f>Inek2020A1a2a[[#This Row],[Klasse2]]</f>
        <v>11</v>
      </c>
      <c r="C104" s="933">
        <f>Inek2020A1a2a[[#This Row],[BewJeTag2]]</f>
        <v>1.0669</v>
      </c>
      <c r="D104" s="932" t="s">
        <v>394</v>
      </c>
      <c r="E104" s="932" t="s">
        <v>404</v>
      </c>
      <c r="F104" s="932" t="s">
        <v>413</v>
      </c>
      <c r="G104" s="935" t="s">
        <v>414</v>
      </c>
      <c r="H104" s="932">
        <v>11</v>
      </c>
      <c r="I104" s="933">
        <v>1.0669</v>
      </c>
    </row>
    <row r="105" spans="1:9" x14ac:dyDescent="0.25">
      <c r="A105" s="932" t="str">
        <f>Inek2020A1a2a[[#This Row],[PEPP]]&amp;"#"&amp;Inek2020A1a2a[[#This Row],[Klasse]]</f>
        <v>PA02C#12</v>
      </c>
      <c r="B105" s="932">
        <f>Inek2020A1a2a[[#This Row],[Klasse2]]</f>
        <v>12</v>
      </c>
      <c r="C105" s="933">
        <f>Inek2020A1a2a[[#This Row],[BewJeTag2]]</f>
        <v>1.0506</v>
      </c>
      <c r="D105" s="932" t="s">
        <v>394</v>
      </c>
      <c r="E105" s="932" t="s">
        <v>404</v>
      </c>
      <c r="F105" s="932" t="s">
        <v>413</v>
      </c>
      <c r="G105" s="935" t="s">
        <v>414</v>
      </c>
      <c r="H105" s="932">
        <v>12</v>
      </c>
      <c r="I105" s="933">
        <v>1.0506</v>
      </c>
    </row>
    <row r="106" spans="1:9" x14ac:dyDescent="0.25">
      <c r="A106" s="932" t="str">
        <f>Inek2020A1a2a[[#This Row],[PEPP]]&amp;"#"&amp;Inek2020A1a2a[[#This Row],[Klasse]]</f>
        <v>PA02C#13</v>
      </c>
      <c r="B106" s="932">
        <f>Inek2020A1a2a[[#This Row],[Klasse2]]</f>
        <v>13</v>
      </c>
      <c r="C106" s="933">
        <f>Inek2020A1a2a[[#This Row],[BewJeTag2]]</f>
        <v>1.0343</v>
      </c>
      <c r="D106" s="932" t="s">
        <v>394</v>
      </c>
      <c r="E106" s="932" t="s">
        <v>404</v>
      </c>
      <c r="F106" s="932" t="s">
        <v>413</v>
      </c>
      <c r="G106" s="935" t="s">
        <v>414</v>
      </c>
      <c r="H106" s="932">
        <v>13</v>
      </c>
      <c r="I106" s="933">
        <v>1.0343</v>
      </c>
    </row>
    <row r="107" spans="1:9" x14ac:dyDescent="0.25">
      <c r="A107" s="932" t="str">
        <f>Inek2020A1a2a[[#This Row],[PEPP]]&amp;"#"&amp;Inek2020A1a2a[[#This Row],[Klasse]]</f>
        <v>PA02C#14</v>
      </c>
      <c r="B107" s="932">
        <f>Inek2020A1a2a[[#This Row],[Klasse2]]</f>
        <v>14</v>
      </c>
      <c r="C107" s="933">
        <f>Inek2020A1a2a[[#This Row],[BewJeTag2]]</f>
        <v>1.018</v>
      </c>
      <c r="D107" s="932" t="s">
        <v>394</v>
      </c>
      <c r="E107" s="932" t="s">
        <v>404</v>
      </c>
      <c r="F107" s="932" t="s">
        <v>413</v>
      </c>
      <c r="G107" s="935" t="s">
        <v>414</v>
      </c>
      <c r="H107" s="932">
        <v>14</v>
      </c>
      <c r="I107" s="933">
        <v>1.018</v>
      </c>
    </row>
    <row r="108" spans="1:9" x14ac:dyDescent="0.25">
      <c r="A108" s="932" t="str">
        <f>Inek2020A1a2a[[#This Row],[PEPP]]&amp;"#"&amp;Inek2020A1a2a[[#This Row],[Klasse]]</f>
        <v>PA02C#15</v>
      </c>
      <c r="B108" s="932">
        <f>Inek2020A1a2a[[#This Row],[Klasse2]]</f>
        <v>15</v>
      </c>
      <c r="C108" s="933">
        <f>Inek2020A1a2a[[#This Row],[BewJeTag2]]</f>
        <v>1.0017</v>
      </c>
      <c r="D108" s="932" t="s">
        <v>394</v>
      </c>
      <c r="E108" s="932" t="s">
        <v>404</v>
      </c>
      <c r="F108" s="932" t="s">
        <v>413</v>
      </c>
      <c r="G108" s="935" t="s">
        <v>414</v>
      </c>
      <c r="H108" s="932">
        <v>15</v>
      </c>
      <c r="I108" s="933">
        <v>1.0017</v>
      </c>
    </row>
    <row r="109" spans="1:9" x14ac:dyDescent="0.25">
      <c r="A109" s="932" t="str">
        <f>Inek2020A1a2a[[#This Row],[PEPP]]&amp;"#"&amp;Inek2020A1a2a[[#This Row],[Klasse]]</f>
        <v>PA02C#16</v>
      </c>
      <c r="B109" s="932">
        <f>Inek2020A1a2a[[#This Row],[Klasse2]]</f>
        <v>16</v>
      </c>
      <c r="C109" s="933">
        <f>Inek2020A1a2a[[#This Row],[BewJeTag2]]</f>
        <v>0.98540000000000005</v>
      </c>
      <c r="D109" s="932" t="s">
        <v>394</v>
      </c>
      <c r="E109" s="932" t="s">
        <v>404</v>
      </c>
      <c r="F109" s="932" t="s">
        <v>413</v>
      </c>
      <c r="G109" s="935" t="s">
        <v>414</v>
      </c>
      <c r="H109" s="932">
        <v>16</v>
      </c>
      <c r="I109" s="933">
        <v>0.98540000000000005</v>
      </c>
    </row>
    <row r="110" spans="1:9" x14ac:dyDescent="0.25">
      <c r="A110" s="932" t="str">
        <f>Inek2020A1a2a[[#This Row],[PEPP]]&amp;"#"&amp;Inek2020A1a2a[[#This Row],[Klasse]]</f>
        <v>PA02C#17</v>
      </c>
      <c r="B110" s="932">
        <f>Inek2020A1a2a[[#This Row],[Klasse2]]</f>
        <v>17</v>
      </c>
      <c r="C110" s="933">
        <f>Inek2020A1a2a[[#This Row],[BewJeTag2]]</f>
        <v>0.96909999999999996</v>
      </c>
      <c r="D110" s="932" t="s">
        <v>394</v>
      </c>
      <c r="E110" s="932" t="s">
        <v>404</v>
      </c>
      <c r="F110" s="932" t="s">
        <v>413</v>
      </c>
      <c r="G110" s="935" t="s">
        <v>414</v>
      </c>
      <c r="H110" s="932">
        <v>17</v>
      </c>
      <c r="I110" s="933">
        <v>0.96909999999999996</v>
      </c>
    </row>
    <row r="111" spans="1:9" x14ac:dyDescent="0.25">
      <c r="A111" s="932" t="str">
        <f>Inek2020A1a2a[[#This Row],[PEPP]]&amp;"#"&amp;Inek2020A1a2a[[#This Row],[Klasse]]</f>
        <v>PA02C#18</v>
      </c>
      <c r="B111" s="932">
        <f>Inek2020A1a2a[[#This Row],[Klasse2]]</f>
        <v>18</v>
      </c>
      <c r="C111" s="933">
        <f>Inek2020A1a2a[[#This Row],[BewJeTag2]]</f>
        <v>0.95279999999999998</v>
      </c>
      <c r="D111" s="932" t="s">
        <v>394</v>
      </c>
      <c r="E111" s="932" t="s">
        <v>404</v>
      </c>
      <c r="F111" s="932" t="s">
        <v>413</v>
      </c>
      <c r="G111" s="935" t="s">
        <v>414</v>
      </c>
      <c r="H111" s="932">
        <v>18</v>
      </c>
      <c r="I111" s="933">
        <v>0.95279999999999998</v>
      </c>
    </row>
    <row r="112" spans="1:9" x14ac:dyDescent="0.25">
      <c r="A112" s="932" t="str">
        <f>Inek2020A1a2a[[#This Row],[PEPP]]&amp;"#"&amp;Inek2020A1a2a[[#This Row],[Klasse]]</f>
        <v>PA02D#1</v>
      </c>
      <c r="B112" s="932">
        <f>Inek2020A1a2a[[#This Row],[Klasse2]]</f>
        <v>1</v>
      </c>
      <c r="C112" s="933">
        <f>Inek2020A1a2a[[#This Row],[BewJeTag2]]</f>
        <v>1.4119999999999999</v>
      </c>
      <c r="D112" s="932" t="s">
        <v>394</v>
      </c>
      <c r="E112" s="932" t="s">
        <v>404</v>
      </c>
      <c r="F112" s="932" t="s">
        <v>415</v>
      </c>
      <c r="G112" s="932" t="s">
        <v>416</v>
      </c>
      <c r="H112" s="932">
        <v>1</v>
      </c>
      <c r="I112" s="933">
        <v>1.4119999999999999</v>
      </c>
    </row>
    <row r="113" spans="1:9" x14ac:dyDescent="0.25">
      <c r="A113" s="932" t="str">
        <f>Inek2020A1a2a[[#This Row],[PEPP]]&amp;"#"&amp;Inek2020A1a2a[[#This Row],[Klasse]]</f>
        <v>PA02D#2</v>
      </c>
      <c r="B113" s="932">
        <f>Inek2020A1a2a[[#This Row],[Klasse2]]</f>
        <v>2</v>
      </c>
      <c r="C113" s="933">
        <f>Inek2020A1a2a[[#This Row],[BewJeTag2]]</f>
        <v>1.2543</v>
      </c>
      <c r="D113" s="932" t="s">
        <v>394</v>
      </c>
      <c r="E113" s="932" t="s">
        <v>404</v>
      </c>
      <c r="F113" s="932" t="s">
        <v>415</v>
      </c>
      <c r="G113" s="932" t="s">
        <v>416</v>
      </c>
      <c r="H113" s="932">
        <v>2</v>
      </c>
      <c r="I113" s="933">
        <v>1.2543</v>
      </c>
    </row>
    <row r="114" spans="1:9" x14ac:dyDescent="0.25">
      <c r="A114" s="932" t="str">
        <f>Inek2020A1a2a[[#This Row],[PEPP]]&amp;"#"&amp;Inek2020A1a2a[[#This Row],[Klasse]]</f>
        <v>PA02D#3</v>
      </c>
      <c r="B114" s="932">
        <f>Inek2020A1a2a[[#This Row],[Klasse2]]</f>
        <v>3</v>
      </c>
      <c r="C114" s="933">
        <f>Inek2020A1a2a[[#This Row],[BewJeTag2]]</f>
        <v>1.2088000000000001</v>
      </c>
      <c r="D114" s="932" t="s">
        <v>394</v>
      </c>
      <c r="E114" s="932" t="s">
        <v>404</v>
      </c>
      <c r="F114" s="932" t="s">
        <v>415</v>
      </c>
      <c r="G114" s="932" t="s">
        <v>416</v>
      </c>
      <c r="H114" s="932">
        <v>3</v>
      </c>
      <c r="I114" s="933">
        <v>1.2088000000000001</v>
      </c>
    </row>
    <row r="115" spans="1:9" x14ac:dyDescent="0.25">
      <c r="A115" s="932" t="str">
        <f>Inek2020A1a2a[[#This Row],[PEPP]]&amp;"#"&amp;Inek2020A1a2a[[#This Row],[Klasse]]</f>
        <v>PA02D#4</v>
      </c>
      <c r="B115" s="932">
        <f>Inek2020A1a2a[[#This Row],[Klasse2]]</f>
        <v>4</v>
      </c>
      <c r="C115" s="933">
        <f>Inek2020A1a2a[[#This Row],[BewJeTag2]]</f>
        <v>1.1428</v>
      </c>
      <c r="D115" s="932" t="s">
        <v>394</v>
      </c>
      <c r="E115" s="932" t="s">
        <v>404</v>
      </c>
      <c r="F115" s="932" t="s">
        <v>415</v>
      </c>
      <c r="G115" s="932" t="s">
        <v>416</v>
      </c>
      <c r="H115" s="932">
        <v>4</v>
      </c>
      <c r="I115" s="933">
        <v>1.1428</v>
      </c>
    </row>
    <row r="116" spans="1:9" x14ac:dyDescent="0.25">
      <c r="A116" s="932" t="str">
        <f>Inek2020A1a2a[[#This Row],[PEPP]]&amp;"#"&amp;Inek2020A1a2a[[#This Row],[Klasse]]</f>
        <v>PA02D#5</v>
      </c>
      <c r="B116" s="932">
        <f>Inek2020A1a2a[[#This Row],[Klasse2]]</f>
        <v>5</v>
      </c>
      <c r="C116" s="933">
        <f>Inek2020A1a2a[[#This Row],[BewJeTag2]]</f>
        <v>1.095</v>
      </c>
      <c r="D116" s="932" t="s">
        <v>394</v>
      </c>
      <c r="E116" s="932" t="s">
        <v>404</v>
      </c>
      <c r="F116" s="932" t="s">
        <v>415</v>
      </c>
      <c r="G116" s="932" t="s">
        <v>416</v>
      </c>
      <c r="H116" s="932">
        <v>5</v>
      </c>
      <c r="I116" s="933">
        <v>1.095</v>
      </c>
    </row>
    <row r="117" spans="1:9" x14ac:dyDescent="0.25">
      <c r="A117" s="932" t="str">
        <f>Inek2020A1a2a[[#This Row],[PEPP]]&amp;"#"&amp;Inek2020A1a2a[[#This Row],[Klasse]]</f>
        <v>PA02D#6</v>
      </c>
      <c r="B117" s="932">
        <f>Inek2020A1a2a[[#This Row],[Klasse2]]</f>
        <v>6</v>
      </c>
      <c r="C117" s="933">
        <f>Inek2020A1a2a[[#This Row],[BewJeTag2]]</f>
        <v>1.0563</v>
      </c>
      <c r="D117" s="932" t="s">
        <v>394</v>
      </c>
      <c r="E117" s="932" t="s">
        <v>404</v>
      </c>
      <c r="F117" s="932" t="s">
        <v>415</v>
      </c>
      <c r="G117" s="932" t="s">
        <v>416</v>
      </c>
      <c r="H117" s="932">
        <v>6</v>
      </c>
      <c r="I117" s="933">
        <v>1.0563</v>
      </c>
    </row>
    <row r="118" spans="1:9" x14ac:dyDescent="0.25">
      <c r="A118" s="932" t="str">
        <f>Inek2020A1a2a[[#This Row],[PEPP]]&amp;"#"&amp;Inek2020A1a2a[[#This Row],[Klasse]]</f>
        <v>PA02D#7</v>
      </c>
      <c r="B118" s="932">
        <f>Inek2020A1a2a[[#This Row],[Klasse2]]</f>
        <v>7</v>
      </c>
      <c r="C118" s="933">
        <f>Inek2020A1a2a[[#This Row],[BewJeTag2]]</f>
        <v>1.0468999999999999</v>
      </c>
      <c r="D118" s="932" t="s">
        <v>394</v>
      </c>
      <c r="E118" s="932" t="s">
        <v>404</v>
      </c>
      <c r="F118" s="932" t="s">
        <v>415</v>
      </c>
      <c r="G118" s="932" t="s">
        <v>416</v>
      </c>
      <c r="H118" s="932">
        <v>7</v>
      </c>
      <c r="I118" s="933">
        <v>1.0468999999999999</v>
      </c>
    </row>
    <row r="119" spans="1:9" x14ac:dyDescent="0.25">
      <c r="A119" s="932" t="str">
        <f>Inek2020A1a2a[[#This Row],[PEPP]]&amp;"#"&amp;Inek2020A1a2a[[#This Row],[Klasse]]</f>
        <v>PA02D#8</v>
      </c>
      <c r="B119" s="932">
        <f>Inek2020A1a2a[[#This Row],[Klasse2]]</f>
        <v>8</v>
      </c>
      <c r="C119" s="933">
        <f>Inek2020A1a2a[[#This Row],[BewJeTag2]]</f>
        <v>1.0376000000000001</v>
      </c>
      <c r="D119" s="932" t="s">
        <v>394</v>
      </c>
      <c r="E119" s="932" t="s">
        <v>404</v>
      </c>
      <c r="F119" s="932" t="s">
        <v>415</v>
      </c>
      <c r="G119" s="932" t="s">
        <v>416</v>
      </c>
      <c r="H119" s="932">
        <v>8</v>
      </c>
      <c r="I119" s="933">
        <v>1.0376000000000001</v>
      </c>
    </row>
    <row r="120" spans="1:9" x14ac:dyDescent="0.25">
      <c r="A120" s="932" t="str">
        <f>Inek2020A1a2a[[#This Row],[PEPP]]&amp;"#"&amp;Inek2020A1a2a[[#This Row],[Klasse]]</f>
        <v>PA02D#9</v>
      </c>
      <c r="B120" s="932">
        <f>Inek2020A1a2a[[#This Row],[Klasse2]]</f>
        <v>9</v>
      </c>
      <c r="C120" s="933">
        <f>Inek2020A1a2a[[#This Row],[BewJeTag2]]</f>
        <v>1.0282</v>
      </c>
      <c r="D120" s="932" t="s">
        <v>394</v>
      </c>
      <c r="E120" s="932" t="s">
        <v>404</v>
      </c>
      <c r="F120" s="932" t="s">
        <v>415</v>
      </c>
      <c r="G120" s="932" t="s">
        <v>416</v>
      </c>
      <c r="H120" s="932">
        <v>9</v>
      </c>
      <c r="I120" s="933">
        <v>1.0282</v>
      </c>
    </row>
    <row r="121" spans="1:9" x14ac:dyDescent="0.25">
      <c r="A121" s="932" t="str">
        <f>Inek2020A1a2a[[#This Row],[PEPP]]&amp;"#"&amp;Inek2020A1a2a[[#This Row],[Klasse]]</f>
        <v>PA02D#10</v>
      </c>
      <c r="B121" s="932">
        <f>Inek2020A1a2a[[#This Row],[Klasse2]]</f>
        <v>10</v>
      </c>
      <c r="C121" s="933">
        <f>Inek2020A1a2a[[#This Row],[BewJeTag2]]</f>
        <v>1.0188999999999999</v>
      </c>
      <c r="D121" s="932" t="s">
        <v>394</v>
      </c>
      <c r="E121" s="932" t="s">
        <v>404</v>
      </c>
      <c r="F121" s="932" t="s">
        <v>415</v>
      </c>
      <c r="G121" s="932" t="s">
        <v>416</v>
      </c>
      <c r="H121" s="932">
        <v>10</v>
      </c>
      <c r="I121" s="933">
        <v>1.0188999999999999</v>
      </c>
    </row>
    <row r="122" spans="1:9" x14ac:dyDescent="0.25">
      <c r="A122" s="932" t="str">
        <f>Inek2020A1a2a[[#This Row],[PEPP]]&amp;"#"&amp;Inek2020A1a2a[[#This Row],[Klasse]]</f>
        <v>PA02D#11</v>
      </c>
      <c r="B122" s="932">
        <f>Inek2020A1a2a[[#This Row],[Klasse2]]</f>
        <v>11</v>
      </c>
      <c r="C122" s="933">
        <f>Inek2020A1a2a[[#This Row],[BewJeTag2]]</f>
        <v>1.0095000000000001</v>
      </c>
      <c r="D122" s="932" t="s">
        <v>394</v>
      </c>
      <c r="E122" s="932" t="s">
        <v>404</v>
      </c>
      <c r="F122" s="932" t="s">
        <v>415</v>
      </c>
      <c r="G122" s="932" t="s">
        <v>416</v>
      </c>
      <c r="H122" s="932">
        <v>11</v>
      </c>
      <c r="I122" s="933">
        <v>1.0095000000000001</v>
      </c>
    </row>
    <row r="123" spans="1:9" x14ac:dyDescent="0.25">
      <c r="A123" s="932" t="str">
        <f>Inek2020A1a2a[[#This Row],[PEPP]]&amp;"#"&amp;Inek2020A1a2a[[#This Row],[Klasse]]</f>
        <v>PA02D#12</v>
      </c>
      <c r="B123" s="932">
        <f>Inek2020A1a2a[[#This Row],[Klasse2]]</f>
        <v>12</v>
      </c>
      <c r="C123" s="933">
        <f>Inek2020A1a2a[[#This Row],[BewJeTag2]]</f>
        <v>1.0002</v>
      </c>
      <c r="D123" s="932" t="s">
        <v>394</v>
      </c>
      <c r="E123" s="932" t="s">
        <v>404</v>
      </c>
      <c r="F123" s="932" t="s">
        <v>415</v>
      </c>
      <c r="G123" s="932" t="s">
        <v>416</v>
      </c>
      <c r="H123" s="932">
        <v>12</v>
      </c>
      <c r="I123" s="933">
        <v>1.0002</v>
      </c>
    </row>
    <row r="124" spans="1:9" x14ac:dyDescent="0.25">
      <c r="A124" s="932" t="str">
        <f>Inek2020A1a2a[[#This Row],[PEPP]]&amp;"#"&amp;Inek2020A1a2a[[#This Row],[Klasse]]</f>
        <v>PA02D#13</v>
      </c>
      <c r="B124" s="932">
        <f>Inek2020A1a2a[[#This Row],[Klasse2]]</f>
        <v>13</v>
      </c>
      <c r="C124" s="933">
        <f>Inek2020A1a2a[[#This Row],[BewJeTag2]]</f>
        <v>0.99080000000000001</v>
      </c>
      <c r="D124" s="932" t="s">
        <v>394</v>
      </c>
      <c r="E124" s="932" t="s">
        <v>404</v>
      </c>
      <c r="F124" s="932" t="s">
        <v>415</v>
      </c>
      <c r="G124" s="932" t="s">
        <v>416</v>
      </c>
      <c r="H124" s="932">
        <v>13</v>
      </c>
      <c r="I124" s="933">
        <v>0.99080000000000001</v>
      </c>
    </row>
    <row r="125" spans="1:9" x14ac:dyDescent="0.25">
      <c r="A125" s="932" t="str">
        <f>Inek2020A1a2a[[#This Row],[PEPP]]&amp;"#"&amp;Inek2020A1a2a[[#This Row],[Klasse]]</f>
        <v>PA02D#14</v>
      </c>
      <c r="B125" s="932">
        <f>Inek2020A1a2a[[#This Row],[Klasse2]]</f>
        <v>14</v>
      </c>
      <c r="C125" s="933">
        <f>Inek2020A1a2a[[#This Row],[BewJeTag2]]</f>
        <v>0.98150000000000004</v>
      </c>
      <c r="D125" s="932" t="s">
        <v>394</v>
      </c>
      <c r="E125" s="932" t="s">
        <v>404</v>
      </c>
      <c r="F125" s="932" t="s">
        <v>415</v>
      </c>
      <c r="G125" s="932" t="s">
        <v>416</v>
      </c>
      <c r="H125" s="932">
        <v>14</v>
      </c>
      <c r="I125" s="933">
        <v>0.98150000000000004</v>
      </c>
    </row>
    <row r="126" spans="1:9" x14ac:dyDescent="0.25">
      <c r="A126" s="932" t="str">
        <f>Inek2020A1a2a[[#This Row],[PEPP]]&amp;"#"&amp;Inek2020A1a2a[[#This Row],[Klasse]]</f>
        <v>PA02D#15</v>
      </c>
      <c r="B126" s="932">
        <f>Inek2020A1a2a[[#This Row],[Klasse2]]</f>
        <v>15</v>
      </c>
      <c r="C126" s="933">
        <f>Inek2020A1a2a[[#This Row],[BewJeTag2]]</f>
        <v>0.97209999999999996</v>
      </c>
      <c r="D126" s="932" t="s">
        <v>394</v>
      </c>
      <c r="E126" s="932" t="s">
        <v>404</v>
      </c>
      <c r="F126" s="932" t="s">
        <v>415</v>
      </c>
      <c r="G126" s="932" t="s">
        <v>416</v>
      </c>
      <c r="H126" s="932">
        <v>15</v>
      </c>
      <c r="I126" s="933">
        <v>0.97209999999999996</v>
      </c>
    </row>
    <row r="127" spans="1:9" x14ac:dyDescent="0.25">
      <c r="A127" s="932" t="str">
        <f>Inek2020A1a2a[[#This Row],[PEPP]]&amp;"#"&amp;Inek2020A1a2a[[#This Row],[Klasse]]</f>
        <v>PA02D#16</v>
      </c>
      <c r="B127" s="932">
        <f>Inek2020A1a2a[[#This Row],[Klasse2]]</f>
        <v>16</v>
      </c>
      <c r="C127" s="933">
        <f>Inek2020A1a2a[[#This Row],[BewJeTag2]]</f>
        <v>0.9627</v>
      </c>
      <c r="D127" s="932" t="s">
        <v>394</v>
      </c>
      <c r="E127" s="932" t="s">
        <v>404</v>
      </c>
      <c r="F127" s="932" t="s">
        <v>415</v>
      </c>
      <c r="G127" s="932" t="s">
        <v>416</v>
      </c>
      <c r="H127" s="932">
        <v>16</v>
      </c>
      <c r="I127" s="933">
        <v>0.9627</v>
      </c>
    </row>
    <row r="128" spans="1:9" x14ac:dyDescent="0.25">
      <c r="A128" s="932" t="str">
        <f>Inek2020A1a2a[[#This Row],[PEPP]]&amp;"#"&amp;Inek2020A1a2a[[#This Row],[Klasse]]</f>
        <v>PA02D#17</v>
      </c>
      <c r="B128" s="932">
        <f>Inek2020A1a2a[[#This Row],[Klasse2]]</f>
        <v>17</v>
      </c>
      <c r="C128" s="933">
        <f>Inek2020A1a2a[[#This Row],[BewJeTag2]]</f>
        <v>0.95340000000000003</v>
      </c>
      <c r="D128" s="932" t="s">
        <v>394</v>
      </c>
      <c r="E128" s="932" t="s">
        <v>404</v>
      </c>
      <c r="F128" s="932" t="s">
        <v>415</v>
      </c>
      <c r="G128" s="932" t="s">
        <v>416</v>
      </c>
      <c r="H128" s="932">
        <v>17</v>
      </c>
      <c r="I128" s="933">
        <v>0.95340000000000003</v>
      </c>
    </row>
    <row r="129" spans="1:9" x14ac:dyDescent="0.25">
      <c r="A129" s="932" t="str">
        <f>Inek2020A1a2a[[#This Row],[PEPP]]&amp;"#"&amp;Inek2020A1a2a[[#This Row],[Klasse]]</f>
        <v>PA02D#18</v>
      </c>
      <c r="B129" s="932">
        <f>Inek2020A1a2a[[#This Row],[Klasse2]]</f>
        <v>18</v>
      </c>
      <c r="C129" s="933">
        <f>Inek2020A1a2a[[#This Row],[BewJeTag2]]</f>
        <v>0.94399999999999995</v>
      </c>
      <c r="D129" s="932" t="s">
        <v>394</v>
      </c>
      <c r="E129" s="932" t="s">
        <v>404</v>
      </c>
      <c r="F129" s="932" t="s">
        <v>415</v>
      </c>
      <c r="G129" s="932" t="s">
        <v>416</v>
      </c>
      <c r="H129" s="932">
        <v>18</v>
      </c>
      <c r="I129" s="933">
        <v>0.94399999999999995</v>
      </c>
    </row>
    <row r="130" spans="1:9" x14ac:dyDescent="0.25">
      <c r="A130" s="932" t="str">
        <f>Inek2020A1a2a[[#This Row],[PEPP]]&amp;"#"&amp;Inek2020A1a2a[[#This Row],[Klasse]]</f>
        <v>PA03A#1</v>
      </c>
      <c r="B130" s="932">
        <f>Inek2020A1a2a[[#This Row],[Klasse2]]</f>
        <v>1</v>
      </c>
      <c r="C130" s="933">
        <f>Inek2020A1a2a[[#This Row],[BewJeTag2]]</f>
        <v>1.4450000000000001</v>
      </c>
      <c r="D130" s="932" t="s">
        <v>394</v>
      </c>
      <c r="E130" s="932" t="s">
        <v>404</v>
      </c>
      <c r="F130" s="932" t="s">
        <v>417</v>
      </c>
      <c r="G130" s="932" t="s">
        <v>418</v>
      </c>
      <c r="H130" s="932">
        <v>1</v>
      </c>
      <c r="I130" s="933">
        <v>1.4450000000000001</v>
      </c>
    </row>
    <row r="131" spans="1:9" x14ac:dyDescent="0.25">
      <c r="A131" s="932" t="str">
        <f>Inek2020A1a2a[[#This Row],[PEPP]]&amp;"#"&amp;Inek2020A1a2a[[#This Row],[Klasse]]</f>
        <v>PA03A#2</v>
      </c>
      <c r="B131" s="932">
        <f>Inek2020A1a2a[[#This Row],[Klasse2]]</f>
        <v>2</v>
      </c>
      <c r="C131" s="933">
        <f>Inek2020A1a2a[[#This Row],[BewJeTag2]]</f>
        <v>1.2869999999999999</v>
      </c>
      <c r="D131" s="932" t="s">
        <v>394</v>
      </c>
      <c r="E131" s="932" t="s">
        <v>404</v>
      </c>
      <c r="F131" s="932" t="s">
        <v>417</v>
      </c>
      <c r="G131" s="932" t="s">
        <v>418</v>
      </c>
      <c r="H131" s="932">
        <v>2</v>
      </c>
      <c r="I131" s="933">
        <v>1.2869999999999999</v>
      </c>
    </row>
    <row r="132" spans="1:9" x14ac:dyDescent="0.25">
      <c r="A132" s="932" t="str">
        <f>Inek2020A1a2a[[#This Row],[PEPP]]&amp;"#"&amp;Inek2020A1a2a[[#This Row],[Klasse]]</f>
        <v>PA03A#3</v>
      </c>
      <c r="B132" s="932">
        <f>Inek2020A1a2a[[#This Row],[Klasse2]]</f>
        <v>3</v>
      </c>
      <c r="C132" s="933">
        <f>Inek2020A1a2a[[#This Row],[BewJeTag2]]</f>
        <v>1.2649999999999999</v>
      </c>
      <c r="D132" s="932" t="s">
        <v>394</v>
      </c>
      <c r="E132" s="932" t="s">
        <v>404</v>
      </c>
      <c r="F132" s="932" t="s">
        <v>417</v>
      </c>
      <c r="G132" s="932" t="s">
        <v>418</v>
      </c>
      <c r="H132" s="932">
        <v>3</v>
      </c>
      <c r="I132" s="933">
        <v>1.2649999999999999</v>
      </c>
    </row>
    <row r="133" spans="1:9" x14ac:dyDescent="0.25">
      <c r="A133" s="932" t="str">
        <f>Inek2020A1a2a[[#This Row],[PEPP]]&amp;"#"&amp;Inek2020A1a2a[[#This Row],[Klasse]]</f>
        <v>PA03A#4</v>
      </c>
      <c r="B133" s="932">
        <f>Inek2020A1a2a[[#This Row],[Klasse2]]</f>
        <v>4</v>
      </c>
      <c r="C133" s="933">
        <f>Inek2020A1a2a[[#This Row],[BewJeTag2]]</f>
        <v>1.2430000000000001</v>
      </c>
      <c r="D133" s="932" t="s">
        <v>394</v>
      </c>
      <c r="E133" s="932" t="s">
        <v>404</v>
      </c>
      <c r="F133" s="932" t="s">
        <v>417</v>
      </c>
      <c r="G133" s="932" t="s">
        <v>418</v>
      </c>
      <c r="H133" s="932">
        <v>4</v>
      </c>
      <c r="I133" s="933">
        <v>1.2430000000000001</v>
      </c>
    </row>
    <row r="134" spans="1:9" x14ac:dyDescent="0.25">
      <c r="A134" s="932" t="str">
        <f>Inek2020A1a2a[[#This Row],[PEPP]]&amp;"#"&amp;Inek2020A1a2a[[#This Row],[Klasse]]</f>
        <v>PA03A#5</v>
      </c>
      <c r="B134" s="932">
        <f>Inek2020A1a2a[[#This Row],[Klasse2]]</f>
        <v>5</v>
      </c>
      <c r="C134" s="933">
        <f>Inek2020A1a2a[[#This Row],[BewJeTag2]]</f>
        <v>1.2210000000000001</v>
      </c>
      <c r="D134" s="932" t="s">
        <v>394</v>
      </c>
      <c r="E134" s="932" t="s">
        <v>404</v>
      </c>
      <c r="F134" s="932" t="s">
        <v>417</v>
      </c>
      <c r="G134" s="932" t="s">
        <v>418</v>
      </c>
      <c r="H134" s="932">
        <v>5</v>
      </c>
      <c r="I134" s="933">
        <v>1.2210000000000001</v>
      </c>
    </row>
    <row r="135" spans="1:9" x14ac:dyDescent="0.25">
      <c r="A135" s="932" t="str">
        <f>Inek2020A1a2a[[#This Row],[PEPP]]&amp;"#"&amp;Inek2020A1a2a[[#This Row],[Klasse]]</f>
        <v>PA03A#6</v>
      </c>
      <c r="B135" s="932">
        <f>Inek2020A1a2a[[#This Row],[Klasse2]]</f>
        <v>6</v>
      </c>
      <c r="C135" s="933">
        <f>Inek2020A1a2a[[#This Row],[BewJeTag2]]</f>
        <v>1.1990000000000001</v>
      </c>
      <c r="D135" s="932" t="s">
        <v>394</v>
      </c>
      <c r="E135" s="932" t="s">
        <v>404</v>
      </c>
      <c r="F135" s="932" t="s">
        <v>417</v>
      </c>
      <c r="G135" s="932" t="s">
        <v>418</v>
      </c>
      <c r="H135" s="932">
        <v>6</v>
      </c>
      <c r="I135" s="933">
        <v>1.1990000000000001</v>
      </c>
    </row>
    <row r="136" spans="1:9" x14ac:dyDescent="0.25">
      <c r="A136" s="932" t="str">
        <f>Inek2020A1a2a[[#This Row],[PEPP]]&amp;"#"&amp;Inek2020A1a2a[[#This Row],[Klasse]]</f>
        <v>PA03A#7</v>
      </c>
      <c r="B136" s="932">
        <f>Inek2020A1a2a[[#This Row],[Klasse2]]</f>
        <v>7</v>
      </c>
      <c r="C136" s="933">
        <f>Inek2020A1a2a[[#This Row],[BewJeTag2]]</f>
        <v>1.1771</v>
      </c>
      <c r="D136" s="932" t="s">
        <v>394</v>
      </c>
      <c r="E136" s="932" t="s">
        <v>404</v>
      </c>
      <c r="F136" s="932" t="s">
        <v>417</v>
      </c>
      <c r="G136" s="932" t="s">
        <v>418</v>
      </c>
      <c r="H136" s="932">
        <v>7</v>
      </c>
      <c r="I136" s="933">
        <v>1.1771</v>
      </c>
    </row>
    <row r="137" spans="1:9" x14ac:dyDescent="0.25">
      <c r="A137" s="932" t="str">
        <f>Inek2020A1a2a[[#This Row],[PEPP]]&amp;"#"&amp;Inek2020A1a2a[[#This Row],[Klasse]]</f>
        <v>PA03A#8</v>
      </c>
      <c r="B137" s="932">
        <f>Inek2020A1a2a[[#This Row],[Klasse2]]</f>
        <v>8</v>
      </c>
      <c r="C137" s="933">
        <f>Inek2020A1a2a[[#This Row],[BewJeTag2]]</f>
        <v>1.1551</v>
      </c>
      <c r="D137" s="932" t="s">
        <v>394</v>
      </c>
      <c r="E137" s="932" t="s">
        <v>404</v>
      </c>
      <c r="F137" s="932" t="s">
        <v>417</v>
      </c>
      <c r="G137" s="932" t="s">
        <v>418</v>
      </c>
      <c r="H137" s="932">
        <v>8</v>
      </c>
      <c r="I137" s="933">
        <v>1.1551</v>
      </c>
    </row>
    <row r="138" spans="1:9" x14ac:dyDescent="0.25">
      <c r="A138" s="932" t="str">
        <f>Inek2020A1a2a[[#This Row],[PEPP]]&amp;"#"&amp;Inek2020A1a2a[[#This Row],[Klasse]]</f>
        <v>PA03A#9</v>
      </c>
      <c r="B138" s="932">
        <f>Inek2020A1a2a[[#This Row],[Klasse2]]</f>
        <v>9</v>
      </c>
      <c r="C138" s="933">
        <f>Inek2020A1a2a[[#This Row],[BewJeTag2]]</f>
        <v>1.1331</v>
      </c>
      <c r="D138" s="932" t="s">
        <v>394</v>
      </c>
      <c r="E138" s="932" t="s">
        <v>404</v>
      </c>
      <c r="F138" s="932" t="s">
        <v>417</v>
      </c>
      <c r="G138" s="932" t="s">
        <v>418</v>
      </c>
      <c r="H138" s="932">
        <v>9</v>
      </c>
      <c r="I138" s="933">
        <v>1.1331</v>
      </c>
    </row>
    <row r="139" spans="1:9" x14ac:dyDescent="0.25">
      <c r="A139" s="932" t="str">
        <f>Inek2020A1a2a[[#This Row],[PEPP]]&amp;"#"&amp;Inek2020A1a2a[[#This Row],[Klasse]]</f>
        <v>PA03A#10</v>
      </c>
      <c r="B139" s="932">
        <f>Inek2020A1a2a[[#This Row],[Klasse2]]</f>
        <v>10</v>
      </c>
      <c r="C139" s="933">
        <f>Inek2020A1a2a[[#This Row],[BewJeTag2]]</f>
        <v>1.1112</v>
      </c>
      <c r="D139" s="932" t="s">
        <v>394</v>
      </c>
      <c r="E139" s="932" t="s">
        <v>404</v>
      </c>
      <c r="F139" s="932" t="s">
        <v>417</v>
      </c>
      <c r="G139" s="932" t="s">
        <v>418</v>
      </c>
      <c r="H139" s="932">
        <v>10</v>
      </c>
      <c r="I139" s="933">
        <v>1.1112</v>
      </c>
    </row>
    <row r="140" spans="1:9" x14ac:dyDescent="0.25">
      <c r="A140" s="932" t="str">
        <f>Inek2020A1a2a[[#This Row],[PEPP]]&amp;"#"&amp;Inek2020A1a2a[[#This Row],[Klasse]]</f>
        <v>PA03A#11</v>
      </c>
      <c r="B140" s="932">
        <f>Inek2020A1a2a[[#This Row],[Klasse2]]</f>
        <v>11</v>
      </c>
      <c r="C140" s="933">
        <f>Inek2020A1a2a[[#This Row],[BewJeTag2]]</f>
        <v>1.0891999999999999</v>
      </c>
      <c r="D140" s="932" t="s">
        <v>394</v>
      </c>
      <c r="E140" s="932" t="s">
        <v>404</v>
      </c>
      <c r="F140" s="932" t="s">
        <v>417</v>
      </c>
      <c r="G140" s="932" t="s">
        <v>418</v>
      </c>
      <c r="H140" s="932">
        <v>11</v>
      </c>
      <c r="I140" s="933">
        <v>1.0891999999999999</v>
      </c>
    </row>
    <row r="141" spans="1:9" x14ac:dyDescent="0.25">
      <c r="A141" s="932" t="str">
        <f>Inek2020A1a2a[[#This Row],[PEPP]]&amp;"#"&amp;Inek2020A1a2a[[#This Row],[Klasse]]</f>
        <v>PA03A#12</v>
      </c>
      <c r="B141" s="932">
        <f>Inek2020A1a2a[[#This Row],[Klasse2]]</f>
        <v>12</v>
      </c>
      <c r="C141" s="933">
        <f>Inek2020A1a2a[[#This Row],[BewJeTag2]]</f>
        <v>1.0671999999999999</v>
      </c>
      <c r="D141" s="932" t="s">
        <v>394</v>
      </c>
      <c r="E141" s="932" t="s">
        <v>404</v>
      </c>
      <c r="F141" s="932" t="s">
        <v>417</v>
      </c>
      <c r="G141" s="932" t="s">
        <v>418</v>
      </c>
      <c r="H141" s="932">
        <v>12</v>
      </c>
      <c r="I141" s="933">
        <v>1.0671999999999999</v>
      </c>
    </row>
    <row r="142" spans="1:9" x14ac:dyDescent="0.25">
      <c r="A142" s="932" t="str">
        <f>Inek2020A1a2a[[#This Row],[PEPP]]&amp;"#"&amp;Inek2020A1a2a[[#This Row],[Klasse]]</f>
        <v>PA03B#1</v>
      </c>
      <c r="B142" s="932">
        <f>Inek2020A1a2a[[#This Row],[Klasse2]]</f>
        <v>1</v>
      </c>
      <c r="C142" s="933">
        <f>Inek2020A1a2a[[#This Row],[BewJeTag2]]</f>
        <v>1.2856000000000001</v>
      </c>
      <c r="D142" s="932" t="s">
        <v>394</v>
      </c>
      <c r="E142" s="932" t="s">
        <v>404</v>
      </c>
      <c r="F142" s="932" t="s">
        <v>419</v>
      </c>
      <c r="G142" s="932" t="s">
        <v>420</v>
      </c>
      <c r="H142" s="932">
        <v>1</v>
      </c>
      <c r="I142" s="933">
        <v>1.2856000000000001</v>
      </c>
    </row>
    <row r="143" spans="1:9" x14ac:dyDescent="0.25">
      <c r="A143" s="932" t="str">
        <f>Inek2020A1a2a[[#This Row],[PEPP]]&amp;"#"&amp;Inek2020A1a2a[[#This Row],[Klasse]]</f>
        <v>PA03B#2</v>
      </c>
      <c r="B143" s="932">
        <f>Inek2020A1a2a[[#This Row],[Klasse2]]</f>
        <v>2</v>
      </c>
      <c r="C143" s="933">
        <f>Inek2020A1a2a[[#This Row],[BewJeTag2]]</f>
        <v>1.1994</v>
      </c>
      <c r="D143" s="932" t="s">
        <v>394</v>
      </c>
      <c r="E143" s="932" t="s">
        <v>404</v>
      </c>
      <c r="F143" s="932" t="s">
        <v>419</v>
      </c>
      <c r="G143" s="932" t="s">
        <v>420</v>
      </c>
      <c r="H143" s="932">
        <v>2</v>
      </c>
      <c r="I143" s="933">
        <v>1.1994</v>
      </c>
    </row>
    <row r="144" spans="1:9" x14ac:dyDescent="0.25">
      <c r="A144" s="932" t="str">
        <f>Inek2020A1a2a[[#This Row],[PEPP]]&amp;"#"&amp;Inek2020A1a2a[[#This Row],[Klasse]]</f>
        <v>PA03B#3</v>
      </c>
      <c r="B144" s="932">
        <f>Inek2020A1a2a[[#This Row],[Klasse2]]</f>
        <v>3</v>
      </c>
      <c r="C144" s="933">
        <f>Inek2020A1a2a[[#This Row],[BewJeTag2]]</f>
        <v>1.141</v>
      </c>
      <c r="D144" s="932" t="s">
        <v>394</v>
      </c>
      <c r="E144" s="932" t="s">
        <v>404</v>
      </c>
      <c r="F144" s="932" t="s">
        <v>419</v>
      </c>
      <c r="G144" s="932" t="s">
        <v>420</v>
      </c>
      <c r="H144" s="932">
        <v>3</v>
      </c>
      <c r="I144" s="933">
        <v>1.141</v>
      </c>
    </row>
    <row r="145" spans="1:9" x14ac:dyDescent="0.25">
      <c r="A145" s="932" t="str">
        <f>Inek2020A1a2a[[#This Row],[PEPP]]&amp;"#"&amp;Inek2020A1a2a[[#This Row],[Klasse]]</f>
        <v>PA03B#4</v>
      </c>
      <c r="B145" s="932">
        <f>Inek2020A1a2a[[#This Row],[Klasse2]]</f>
        <v>4</v>
      </c>
      <c r="C145" s="933">
        <f>Inek2020A1a2a[[#This Row],[BewJeTag2]]</f>
        <v>1.1152</v>
      </c>
      <c r="D145" s="932" t="s">
        <v>394</v>
      </c>
      <c r="E145" s="932" t="s">
        <v>404</v>
      </c>
      <c r="F145" s="932" t="s">
        <v>419</v>
      </c>
      <c r="G145" s="932" t="s">
        <v>420</v>
      </c>
      <c r="H145" s="932">
        <v>4</v>
      </c>
      <c r="I145" s="933">
        <v>1.1152</v>
      </c>
    </row>
    <row r="146" spans="1:9" x14ac:dyDescent="0.25">
      <c r="A146" s="932" t="str">
        <f>Inek2020A1a2a[[#This Row],[PEPP]]&amp;"#"&amp;Inek2020A1a2a[[#This Row],[Klasse]]</f>
        <v>PA03B#5</v>
      </c>
      <c r="B146" s="932">
        <f>Inek2020A1a2a[[#This Row],[Klasse2]]</f>
        <v>5</v>
      </c>
      <c r="C146" s="933">
        <f>Inek2020A1a2a[[#This Row],[BewJeTag2]]</f>
        <v>1.0943000000000001</v>
      </c>
      <c r="D146" s="932" t="s">
        <v>394</v>
      </c>
      <c r="E146" s="932" t="s">
        <v>404</v>
      </c>
      <c r="F146" s="932" t="s">
        <v>419</v>
      </c>
      <c r="G146" s="932" t="s">
        <v>420</v>
      </c>
      <c r="H146" s="932">
        <v>5</v>
      </c>
      <c r="I146" s="933">
        <v>1.0943000000000001</v>
      </c>
    </row>
    <row r="147" spans="1:9" x14ac:dyDescent="0.25">
      <c r="A147" s="932" t="str">
        <f>Inek2020A1a2a[[#This Row],[PEPP]]&amp;"#"&amp;Inek2020A1a2a[[#This Row],[Klasse]]</f>
        <v>PA03B#6</v>
      </c>
      <c r="B147" s="932">
        <f>Inek2020A1a2a[[#This Row],[Klasse2]]</f>
        <v>6</v>
      </c>
      <c r="C147" s="933">
        <f>Inek2020A1a2a[[#This Row],[BewJeTag2]]</f>
        <v>1.0840000000000001</v>
      </c>
      <c r="D147" s="932" t="s">
        <v>394</v>
      </c>
      <c r="E147" s="932" t="s">
        <v>404</v>
      </c>
      <c r="F147" s="932" t="s">
        <v>419</v>
      </c>
      <c r="G147" s="932" t="s">
        <v>420</v>
      </c>
      <c r="H147" s="932">
        <v>6</v>
      </c>
      <c r="I147" s="933">
        <v>1.0840000000000001</v>
      </c>
    </row>
    <row r="148" spans="1:9" x14ac:dyDescent="0.25">
      <c r="A148" s="932" t="str">
        <f>Inek2020A1a2a[[#This Row],[PEPP]]&amp;"#"&amp;Inek2020A1a2a[[#This Row],[Klasse]]</f>
        <v>PA03B#7</v>
      </c>
      <c r="B148" s="932">
        <f>Inek2020A1a2a[[#This Row],[Klasse2]]</f>
        <v>7</v>
      </c>
      <c r="C148" s="933">
        <f>Inek2020A1a2a[[#This Row],[BewJeTag2]]</f>
        <v>1.0743</v>
      </c>
      <c r="D148" s="932" t="s">
        <v>394</v>
      </c>
      <c r="E148" s="932" t="s">
        <v>404</v>
      </c>
      <c r="F148" s="932" t="s">
        <v>419</v>
      </c>
      <c r="G148" s="932" t="s">
        <v>420</v>
      </c>
      <c r="H148" s="932">
        <v>7</v>
      </c>
      <c r="I148" s="933">
        <v>1.0743</v>
      </c>
    </row>
    <row r="149" spans="1:9" x14ac:dyDescent="0.25">
      <c r="A149" s="932" t="str">
        <f>Inek2020A1a2a[[#This Row],[PEPP]]&amp;"#"&amp;Inek2020A1a2a[[#This Row],[Klasse]]</f>
        <v>PA03B#8</v>
      </c>
      <c r="B149" s="932">
        <f>Inek2020A1a2a[[#This Row],[Klasse2]]</f>
        <v>8</v>
      </c>
      <c r="C149" s="933">
        <f>Inek2020A1a2a[[#This Row],[BewJeTag2]]</f>
        <v>1.0646</v>
      </c>
      <c r="D149" s="932" t="s">
        <v>394</v>
      </c>
      <c r="E149" s="932" t="s">
        <v>404</v>
      </c>
      <c r="F149" s="932" t="s">
        <v>419</v>
      </c>
      <c r="G149" s="932" t="s">
        <v>420</v>
      </c>
      <c r="H149" s="932">
        <v>8</v>
      </c>
      <c r="I149" s="933">
        <v>1.0646</v>
      </c>
    </row>
    <row r="150" spans="1:9" x14ac:dyDescent="0.25">
      <c r="A150" s="932" t="str">
        <f>Inek2020A1a2a[[#This Row],[PEPP]]&amp;"#"&amp;Inek2020A1a2a[[#This Row],[Klasse]]</f>
        <v>PA03B#9</v>
      </c>
      <c r="B150" s="932">
        <f>Inek2020A1a2a[[#This Row],[Klasse2]]</f>
        <v>9</v>
      </c>
      <c r="C150" s="933">
        <f>Inek2020A1a2a[[#This Row],[BewJeTag2]]</f>
        <v>1.0548</v>
      </c>
      <c r="D150" s="932" t="s">
        <v>394</v>
      </c>
      <c r="E150" s="932" t="s">
        <v>404</v>
      </c>
      <c r="F150" s="932" t="s">
        <v>419</v>
      </c>
      <c r="G150" s="932" t="s">
        <v>420</v>
      </c>
      <c r="H150" s="932">
        <v>9</v>
      </c>
      <c r="I150" s="933">
        <v>1.0548</v>
      </c>
    </row>
    <row r="151" spans="1:9" x14ac:dyDescent="0.25">
      <c r="A151" s="932" t="str">
        <f>Inek2020A1a2a[[#This Row],[PEPP]]&amp;"#"&amp;Inek2020A1a2a[[#This Row],[Klasse]]</f>
        <v>PA03B#10</v>
      </c>
      <c r="B151" s="932">
        <f>Inek2020A1a2a[[#This Row],[Klasse2]]</f>
        <v>10</v>
      </c>
      <c r="C151" s="933">
        <f>Inek2020A1a2a[[#This Row],[BewJeTag2]]</f>
        <v>1.0450999999999999</v>
      </c>
      <c r="D151" s="932" t="s">
        <v>394</v>
      </c>
      <c r="E151" s="932" t="s">
        <v>404</v>
      </c>
      <c r="F151" s="932" t="s">
        <v>419</v>
      </c>
      <c r="G151" s="932" t="s">
        <v>420</v>
      </c>
      <c r="H151" s="932">
        <v>10</v>
      </c>
      <c r="I151" s="933">
        <v>1.0450999999999999</v>
      </c>
    </row>
    <row r="152" spans="1:9" x14ac:dyDescent="0.25">
      <c r="A152" s="932" t="str">
        <f>Inek2020A1a2a[[#This Row],[PEPP]]&amp;"#"&amp;Inek2020A1a2a[[#This Row],[Klasse]]</f>
        <v>PA03B#11</v>
      </c>
      <c r="B152" s="932">
        <f>Inek2020A1a2a[[#This Row],[Klasse2]]</f>
        <v>11</v>
      </c>
      <c r="C152" s="933">
        <f>Inek2020A1a2a[[#This Row],[BewJeTag2]]</f>
        <v>1.0354000000000001</v>
      </c>
      <c r="D152" s="932" t="s">
        <v>394</v>
      </c>
      <c r="E152" s="932" t="s">
        <v>404</v>
      </c>
      <c r="F152" s="932" t="s">
        <v>419</v>
      </c>
      <c r="G152" s="932" t="s">
        <v>420</v>
      </c>
      <c r="H152" s="932">
        <v>11</v>
      </c>
      <c r="I152" s="933">
        <v>1.0354000000000001</v>
      </c>
    </row>
    <row r="153" spans="1:9" x14ac:dyDescent="0.25">
      <c r="A153" s="932" t="str">
        <f>Inek2020A1a2a[[#This Row],[PEPP]]&amp;"#"&amp;Inek2020A1a2a[[#This Row],[Klasse]]</f>
        <v>PA03B#12</v>
      </c>
      <c r="B153" s="932">
        <f>Inek2020A1a2a[[#This Row],[Klasse2]]</f>
        <v>12</v>
      </c>
      <c r="C153" s="933">
        <f>Inek2020A1a2a[[#This Row],[BewJeTag2]]</f>
        <v>1.0256000000000001</v>
      </c>
      <c r="D153" s="932" t="s">
        <v>394</v>
      </c>
      <c r="E153" s="932" t="s">
        <v>404</v>
      </c>
      <c r="F153" s="932" t="s">
        <v>419</v>
      </c>
      <c r="G153" s="932" t="s">
        <v>420</v>
      </c>
      <c r="H153" s="932">
        <v>12</v>
      </c>
      <c r="I153" s="933">
        <v>1.0256000000000001</v>
      </c>
    </row>
    <row r="154" spans="1:9" x14ac:dyDescent="0.25">
      <c r="A154" s="932" t="str">
        <f>Inek2020A1a2a[[#This Row],[PEPP]]&amp;"#"&amp;Inek2020A1a2a[[#This Row],[Klasse]]</f>
        <v>PA03B#13</v>
      </c>
      <c r="B154" s="932">
        <f>Inek2020A1a2a[[#This Row],[Klasse2]]</f>
        <v>13</v>
      </c>
      <c r="C154" s="933">
        <f>Inek2020A1a2a[[#This Row],[BewJeTag2]]</f>
        <v>1.0159</v>
      </c>
      <c r="D154" s="932" t="s">
        <v>394</v>
      </c>
      <c r="E154" s="932" t="s">
        <v>404</v>
      </c>
      <c r="F154" s="932" t="s">
        <v>419</v>
      </c>
      <c r="G154" s="932" t="s">
        <v>420</v>
      </c>
      <c r="H154" s="932">
        <v>13</v>
      </c>
      <c r="I154" s="933">
        <v>1.0159</v>
      </c>
    </row>
    <row r="155" spans="1:9" x14ac:dyDescent="0.25">
      <c r="A155" s="932" t="str">
        <f>Inek2020A1a2a[[#This Row],[PEPP]]&amp;"#"&amp;Inek2020A1a2a[[#This Row],[Klasse]]</f>
        <v>PA03B#14</v>
      </c>
      <c r="B155" s="932">
        <f>Inek2020A1a2a[[#This Row],[Klasse2]]</f>
        <v>14</v>
      </c>
      <c r="C155" s="933">
        <f>Inek2020A1a2a[[#This Row],[BewJeTag2]]</f>
        <v>1.0061</v>
      </c>
      <c r="D155" s="932" t="s">
        <v>394</v>
      </c>
      <c r="E155" s="932" t="s">
        <v>404</v>
      </c>
      <c r="F155" s="932" t="s">
        <v>419</v>
      </c>
      <c r="G155" s="932" t="s">
        <v>420</v>
      </c>
      <c r="H155" s="932">
        <v>14</v>
      </c>
      <c r="I155" s="933">
        <v>1.0061</v>
      </c>
    </row>
    <row r="156" spans="1:9" x14ac:dyDescent="0.25">
      <c r="A156" s="932" t="str">
        <f>Inek2020A1a2a[[#This Row],[PEPP]]&amp;"#"&amp;Inek2020A1a2a[[#This Row],[Klasse]]</f>
        <v>PA03B#15</v>
      </c>
      <c r="B156" s="932">
        <f>Inek2020A1a2a[[#This Row],[Klasse2]]</f>
        <v>15</v>
      </c>
      <c r="C156" s="933">
        <f>Inek2020A1a2a[[#This Row],[BewJeTag2]]</f>
        <v>0.99639999999999995</v>
      </c>
      <c r="D156" s="932" t="s">
        <v>394</v>
      </c>
      <c r="E156" s="932" t="s">
        <v>404</v>
      </c>
      <c r="F156" s="932" t="s">
        <v>419</v>
      </c>
      <c r="G156" s="932" t="s">
        <v>420</v>
      </c>
      <c r="H156" s="932">
        <v>15</v>
      </c>
      <c r="I156" s="933">
        <v>0.99639999999999995</v>
      </c>
    </row>
    <row r="157" spans="1:9" x14ac:dyDescent="0.25">
      <c r="A157" s="932" t="str">
        <f>Inek2020A1a2a[[#This Row],[PEPP]]&amp;"#"&amp;Inek2020A1a2a[[#This Row],[Klasse]]</f>
        <v>PA03B#16</v>
      </c>
      <c r="B157" s="932">
        <f>Inek2020A1a2a[[#This Row],[Klasse2]]</f>
        <v>16</v>
      </c>
      <c r="C157" s="933">
        <f>Inek2020A1a2a[[#This Row],[BewJeTag2]]</f>
        <v>0.98670000000000002</v>
      </c>
      <c r="D157" s="932" t="s">
        <v>394</v>
      </c>
      <c r="E157" s="932" t="s">
        <v>404</v>
      </c>
      <c r="F157" s="932" t="s">
        <v>419</v>
      </c>
      <c r="G157" s="932" t="s">
        <v>420</v>
      </c>
      <c r="H157" s="932">
        <v>16</v>
      </c>
      <c r="I157" s="933">
        <v>0.98670000000000002</v>
      </c>
    </row>
    <row r="158" spans="1:9" x14ac:dyDescent="0.25">
      <c r="A158" s="932" t="str">
        <f>Inek2020A1a2a[[#This Row],[PEPP]]&amp;"#"&amp;Inek2020A1a2a[[#This Row],[Klasse]]</f>
        <v>PA03B#17</v>
      </c>
      <c r="B158" s="932">
        <f>Inek2020A1a2a[[#This Row],[Klasse2]]</f>
        <v>17</v>
      </c>
      <c r="C158" s="933">
        <f>Inek2020A1a2a[[#This Row],[BewJeTag2]]</f>
        <v>0.97689999999999999</v>
      </c>
      <c r="D158" s="932" t="s">
        <v>394</v>
      </c>
      <c r="E158" s="932" t="s">
        <v>404</v>
      </c>
      <c r="F158" s="932" t="s">
        <v>419</v>
      </c>
      <c r="G158" s="932" t="s">
        <v>420</v>
      </c>
      <c r="H158" s="932">
        <v>17</v>
      </c>
      <c r="I158" s="933">
        <v>0.97689999999999999</v>
      </c>
    </row>
    <row r="159" spans="1:9" x14ac:dyDescent="0.25">
      <c r="A159" s="932" t="str">
        <f>Inek2020A1a2a[[#This Row],[PEPP]]&amp;"#"&amp;Inek2020A1a2a[[#This Row],[Klasse]]</f>
        <v>PA03B#18</v>
      </c>
      <c r="B159" s="932">
        <f>Inek2020A1a2a[[#This Row],[Klasse2]]</f>
        <v>18</v>
      </c>
      <c r="C159" s="933">
        <f>Inek2020A1a2a[[#This Row],[BewJeTag2]]</f>
        <v>0.96719999999999995</v>
      </c>
      <c r="D159" s="932" t="s">
        <v>394</v>
      </c>
      <c r="E159" s="932" t="s">
        <v>404</v>
      </c>
      <c r="F159" s="932" t="s">
        <v>419</v>
      </c>
      <c r="G159" s="932" t="s">
        <v>420</v>
      </c>
      <c r="H159" s="932">
        <v>18</v>
      </c>
      <c r="I159" s="933">
        <v>0.96719999999999995</v>
      </c>
    </row>
    <row r="160" spans="1:9" x14ac:dyDescent="0.25">
      <c r="A160" s="932" t="str">
        <f>Inek2020A1a2a[[#This Row],[PEPP]]&amp;"#"&amp;Inek2020A1a2a[[#This Row],[Klasse]]</f>
        <v>PA04A#1</v>
      </c>
      <c r="B160" s="932">
        <f>Inek2020A1a2a[[#This Row],[Klasse2]]</f>
        <v>1</v>
      </c>
      <c r="C160" s="933">
        <f>Inek2020A1a2a[[#This Row],[BewJeTag2]]</f>
        <v>1.4905999999999999</v>
      </c>
      <c r="D160" s="932" t="s">
        <v>394</v>
      </c>
      <c r="E160" s="932" t="s">
        <v>404</v>
      </c>
      <c r="F160" s="932" t="s">
        <v>421</v>
      </c>
      <c r="G160" s="932" t="s">
        <v>422</v>
      </c>
      <c r="H160" s="932">
        <v>1</v>
      </c>
      <c r="I160" s="933">
        <v>1.4905999999999999</v>
      </c>
    </row>
    <row r="161" spans="1:9" x14ac:dyDescent="0.25">
      <c r="A161" s="932" t="str">
        <f>Inek2020A1a2a[[#This Row],[PEPP]]&amp;"#"&amp;Inek2020A1a2a[[#This Row],[Klasse]]</f>
        <v>PA04A#2</v>
      </c>
      <c r="B161" s="932">
        <f>Inek2020A1a2a[[#This Row],[Klasse2]]</f>
        <v>2</v>
      </c>
      <c r="C161" s="933">
        <f>Inek2020A1a2a[[#This Row],[BewJeTag2]]</f>
        <v>1.3173999999999999</v>
      </c>
      <c r="D161" s="932" t="s">
        <v>394</v>
      </c>
      <c r="E161" s="932" t="s">
        <v>404</v>
      </c>
      <c r="F161" s="932" t="s">
        <v>421</v>
      </c>
      <c r="G161" s="932" t="s">
        <v>422</v>
      </c>
      <c r="H161" s="932">
        <v>2</v>
      </c>
      <c r="I161" s="933">
        <v>1.3173999999999999</v>
      </c>
    </row>
    <row r="162" spans="1:9" x14ac:dyDescent="0.25">
      <c r="A162" s="932" t="str">
        <f>Inek2020A1a2a[[#This Row],[PEPP]]&amp;"#"&amp;Inek2020A1a2a[[#This Row],[Klasse]]</f>
        <v>PA04A#3</v>
      </c>
      <c r="B162" s="932">
        <f>Inek2020A1a2a[[#This Row],[Klasse2]]</f>
        <v>3</v>
      </c>
      <c r="C162" s="933">
        <f>Inek2020A1a2a[[#This Row],[BewJeTag2]]</f>
        <v>1.3008</v>
      </c>
      <c r="D162" s="932" t="s">
        <v>394</v>
      </c>
      <c r="E162" s="932" t="s">
        <v>404</v>
      </c>
      <c r="F162" s="932" t="s">
        <v>421</v>
      </c>
      <c r="G162" s="932" t="s">
        <v>422</v>
      </c>
      <c r="H162" s="932">
        <v>3</v>
      </c>
      <c r="I162" s="933">
        <v>1.3008</v>
      </c>
    </row>
    <row r="163" spans="1:9" x14ac:dyDescent="0.25">
      <c r="A163" s="932" t="str">
        <f>Inek2020A1a2a[[#This Row],[PEPP]]&amp;"#"&amp;Inek2020A1a2a[[#This Row],[Klasse]]</f>
        <v>PA04A#4</v>
      </c>
      <c r="B163" s="932">
        <f>Inek2020A1a2a[[#This Row],[Klasse2]]</f>
        <v>4</v>
      </c>
      <c r="C163" s="933">
        <f>Inek2020A1a2a[[#This Row],[BewJeTag2]]</f>
        <v>1.2835000000000001</v>
      </c>
      <c r="D163" s="932" t="s">
        <v>394</v>
      </c>
      <c r="E163" s="932" t="s">
        <v>404</v>
      </c>
      <c r="F163" s="932" t="s">
        <v>421</v>
      </c>
      <c r="G163" s="932" t="s">
        <v>422</v>
      </c>
      <c r="H163" s="932">
        <v>4</v>
      </c>
      <c r="I163" s="933">
        <v>1.2835000000000001</v>
      </c>
    </row>
    <row r="164" spans="1:9" x14ac:dyDescent="0.25">
      <c r="A164" s="932" t="str">
        <f>Inek2020A1a2a[[#This Row],[PEPP]]&amp;"#"&amp;Inek2020A1a2a[[#This Row],[Klasse]]</f>
        <v>PA04A#5</v>
      </c>
      <c r="B164" s="932">
        <f>Inek2020A1a2a[[#This Row],[Klasse2]]</f>
        <v>5</v>
      </c>
      <c r="C164" s="933">
        <f>Inek2020A1a2a[[#This Row],[BewJeTag2]]</f>
        <v>1.2662</v>
      </c>
      <c r="D164" s="932" t="s">
        <v>394</v>
      </c>
      <c r="E164" s="932" t="s">
        <v>404</v>
      </c>
      <c r="F164" s="932" t="s">
        <v>421</v>
      </c>
      <c r="G164" s="932" t="s">
        <v>422</v>
      </c>
      <c r="H164" s="932">
        <v>5</v>
      </c>
      <c r="I164" s="933">
        <v>1.2662</v>
      </c>
    </row>
    <row r="165" spans="1:9" x14ac:dyDescent="0.25">
      <c r="A165" s="932" t="str">
        <f>Inek2020A1a2a[[#This Row],[PEPP]]&amp;"#"&amp;Inek2020A1a2a[[#This Row],[Klasse]]</f>
        <v>PA04A#6</v>
      </c>
      <c r="B165" s="932">
        <f>Inek2020A1a2a[[#This Row],[Klasse2]]</f>
        <v>6</v>
      </c>
      <c r="C165" s="933">
        <f>Inek2020A1a2a[[#This Row],[BewJeTag2]]</f>
        <v>1.2487999999999999</v>
      </c>
      <c r="D165" s="932" t="s">
        <v>394</v>
      </c>
      <c r="E165" s="932" t="s">
        <v>404</v>
      </c>
      <c r="F165" s="932" t="s">
        <v>421</v>
      </c>
      <c r="G165" s="932" t="s">
        <v>422</v>
      </c>
      <c r="H165" s="932">
        <v>6</v>
      </c>
      <c r="I165" s="933">
        <v>1.2487999999999999</v>
      </c>
    </row>
    <row r="166" spans="1:9" x14ac:dyDescent="0.25">
      <c r="A166" s="932" t="str">
        <f>Inek2020A1a2a[[#This Row],[PEPP]]&amp;"#"&amp;Inek2020A1a2a[[#This Row],[Klasse]]</f>
        <v>PA04A#7</v>
      </c>
      <c r="B166" s="932">
        <f>Inek2020A1a2a[[#This Row],[Klasse2]]</f>
        <v>7</v>
      </c>
      <c r="C166" s="933">
        <f>Inek2020A1a2a[[#This Row],[BewJeTag2]]</f>
        <v>1.2315</v>
      </c>
      <c r="D166" s="932" t="s">
        <v>394</v>
      </c>
      <c r="E166" s="932" t="s">
        <v>404</v>
      </c>
      <c r="F166" s="932" t="s">
        <v>421</v>
      </c>
      <c r="G166" s="932" t="s">
        <v>422</v>
      </c>
      <c r="H166" s="932">
        <v>7</v>
      </c>
      <c r="I166" s="933">
        <v>1.2315</v>
      </c>
    </row>
    <row r="167" spans="1:9" x14ac:dyDescent="0.25">
      <c r="A167" s="932" t="str">
        <f>Inek2020A1a2a[[#This Row],[PEPP]]&amp;"#"&amp;Inek2020A1a2a[[#This Row],[Klasse]]</f>
        <v>PA04A#8</v>
      </c>
      <c r="B167" s="932">
        <f>Inek2020A1a2a[[#This Row],[Klasse2]]</f>
        <v>8</v>
      </c>
      <c r="C167" s="933">
        <f>Inek2020A1a2a[[#This Row],[BewJeTag2]]</f>
        <v>1.2141999999999999</v>
      </c>
      <c r="D167" s="932" t="s">
        <v>394</v>
      </c>
      <c r="E167" s="932" t="s">
        <v>404</v>
      </c>
      <c r="F167" s="932" t="s">
        <v>421</v>
      </c>
      <c r="G167" s="932" t="s">
        <v>422</v>
      </c>
      <c r="H167" s="932">
        <v>8</v>
      </c>
      <c r="I167" s="933">
        <v>1.2141999999999999</v>
      </c>
    </row>
    <row r="168" spans="1:9" x14ac:dyDescent="0.25">
      <c r="A168" s="932" t="str">
        <f>Inek2020A1a2a[[#This Row],[PEPP]]&amp;"#"&amp;Inek2020A1a2a[[#This Row],[Klasse]]</f>
        <v>PA04A#9</v>
      </c>
      <c r="B168" s="932">
        <f>Inek2020A1a2a[[#This Row],[Klasse2]]</f>
        <v>9</v>
      </c>
      <c r="C168" s="933">
        <f>Inek2020A1a2a[[#This Row],[BewJeTag2]]</f>
        <v>1.1969000000000001</v>
      </c>
      <c r="D168" s="932" t="s">
        <v>394</v>
      </c>
      <c r="E168" s="932" t="s">
        <v>404</v>
      </c>
      <c r="F168" s="932" t="s">
        <v>421</v>
      </c>
      <c r="G168" s="932" t="s">
        <v>422</v>
      </c>
      <c r="H168" s="932">
        <v>9</v>
      </c>
      <c r="I168" s="933">
        <v>1.1969000000000001</v>
      </c>
    </row>
    <row r="169" spans="1:9" x14ac:dyDescent="0.25">
      <c r="A169" s="932" t="str">
        <f>Inek2020A1a2a[[#This Row],[PEPP]]&amp;"#"&amp;Inek2020A1a2a[[#This Row],[Klasse]]</f>
        <v>PA04A#10</v>
      </c>
      <c r="B169" s="932">
        <f>Inek2020A1a2a[[#This Row],[Klasse2]]</f>
        <v>10</v>
      </c>
      <c r="C169" s="933">
        <f>Inek2020A1a2a[[#This Row],[BewJeTag2]]</f>
        <v>1.1796</v>
      </c>
      <c r="D169" s="932" t="s">
        <v>394</v>
      </c>
      <c r="E169" s="932" t="s">
        <v>404</v>
      </c>
      <c r="F169" s="932" t="s">
        <v>421</v>
      </c>
      <c r="G169" s="932" t="s">
        <v>422</v>
      </c>
      <c r="H169" s="932">
        <v>10</v>
      </c>
      <c r="I169" s="933">
        <v>1.1796</v>
      </c>
    </row>
    <row r="170" spans="1:9" x14ac:dyDescent="0.25">
      <c r="A170" s="932" t="str">
        <f>Inek2020A1a2a[[#This Row],[PEPP]]&amp;"#"&amp;Inek2020A1a2a[[#This Row],[Klasse]]</f>
        <v>PA04A#11</v>
      </c>
      <c r="B170" s="932">
        <f>Inek2020A1a2a[[#This Row],[Klasse2]]</f>
        <v>11</v>
      </c>
      <c r="C170" s="933">
        <f>Inek2020A1a2a[[#This Row],[BewJeTag2]]</f>
        <v>1.1623000000000001</v>
      </c>
      <c r="D170" s="932" t="s">
        <v>394</v>
      </c>
      <c r="E170" s="932" t="s">
        <v>404</v>
      </c>
      <c r="F170" s="932" t="s">
        <v>421</v>
      </c>
      <c r="G170" s="932" t="s">
        <v>422</v>
      </c>
      <c r="H170" s="932">
        <v>11</v>
      </c>
      <c r="I170" s="933">
        <v>1.1623000000000001</v>
      </c>
    </row>
    <row r="171" spans="1:9" x14ac:dyDescent="0.25">
      <c r="A171" s="932" t="str">
        <f>Inek2020A1a2a[[#This Row],[PEPP]]&amp;"#"&amp;Inek2020A1a2a[[#This Row],[Klasse]]</f>
        <v>PA04A#12</v>
      </c>
      <c r="B171" s="932">
        <f>Inek2020A1a2a[[#This Row],[Klasse2]]</f>
        <v>12</v>
      </c>
      <c r="C171" s="933">
        <f>Inek2020A1a2a[[#This Row],[BewJeTag2]]</f>
        <v>1.1449</v>
      </c>
      <c r="D171" s="932" t="s">
        <v>394</v>
      </c>
      <c r="E171" s="932" t="s">
        <v>404</v>
      </c>
      <c r="F171" s="932" t="s">
        <v>421</v>
      </c>
      <c r="G171" s="932" t="s">
        <v>422</v>
      </c>
      <c r="H171" s="932">
        <v>12</v>
      </c>
      <c r="I171" s="933">
        <v>1.1449</v>
      </c>
    </row>
    <row r="172" spans="1:9" x14ac:dyDescent="0.25">
      <c r="A172" s="932" t="str">
        <f>Inek2020A1a2a[[#This Row],[PEPP]]&amp;"#"&amp;Inek2020A1a2a[[#This Row],[Klasse]]</f>
        <v>PA04A#13</v>
      </c>
      <c r="B172" s="932">
        <f>Inek2020A1a2a[[#This Row],[Klasse2]]</f>
        <v>13</v>
      </c>
      <c r="C172" s="933">
        <f>Inek2020A1a2a[[#This Row],[BewJeTag2]]</f>
        <v>1.1275999999999999</v>
      </c>
      <c r="D172" s="932" t="s">
        <v>394</v>
      </c>
      <c r="E172" s="932" t="s">
        <v>404</v>
      </c>
      <c r="F172" s="932" t="s">
        <v>421</v>
      </c>
      <c r="G172" s="932" t="s">
        <v>422</v>
      </c>
      <c r="H172" s="932">
        <v>13</v>
      </c>
      <c r="I172" s="933">
        <v>1.1275999999999999</v>
      </c>
    </row>
    <row r="173" spans="1:9" x14ac:dyDescent="0.25">
      <c r="A173" s="932" t="str">
        <f>Inek2020A1a2a[[#This Row],[PEPP]]&amp;"#"&amp;Inek2020A1a2a[[#This Row],[Klasse]]</f>
        <v>PA04A#14</v>
      </c>
      <c r="B173" s="932">
        <f>Inek2020A1a2a[[#This Row],[Klasse2]]</f>
        <v>14</v>
      </c>
      <c r="C173" s="933">
        <f>Inek2020A1a2a[[#This Row],[BewJeTag2]]</f>
        <v>1.1103000000000001</v>
      </c>
      <c r="D173" s="932" t="s">
        <v>394</v>
      </c>
      <c r="E173" s="932" t="s">
        <v>404</v>
      </c>
      <c r="F173" s="932" t="s">
        <v>421</v>
      </c>
      <c r="G173" s="932" t="s">
        <v>422</v>
      </c>
      <c r="H173" s="932">
        <v>14</v>
      </c>
      <c r="I173" s="933">
        <v>1.1103000000000001</v>
      </c>
    </row>
    <row r="174" spans="1:9" x14ac:dyDescent="0.25">
      <c r="A174" s="932" t="str">
        <f>Inek2020A1a2a[[#This Row],[PEPP]]&amp;"#"&amp;Inek2020A1a2a[[#This Row],[Klasse]]</f>
        <v>PA04A#15</v>
      </c>
      <c r="B174" s="932">
        <f>Inek2020A1a2a[[#This Row],[Klasse2]]</f>
        <v>15</v>
      </c>
      <c r="C174" s="933">
        <f>Inek2020A1a2a[[#This Row],[BewJeTag2]]</f>
        <v>1.093</v>
      </c>
      <c r="D174" s="932" t="s">
        <v>394</v>
      </c>
      <c r="E174" s="932" t="s">
        <v>404</v>
      </c>
      <c r="F174" s="932" t="s">
        <v>421</v>
      </c>
      <c r="G174" s="932" t="s">
        <v>422</v>
      </c>
      <c r="H174" s="932">
        <v>15</v>
      </c>
      <c r="I174" s="933">
        <v>1.093</v>
      </c>
    </row>
    <row r="175" spans="1:9" x14ac:dyDescent="0.25">
      <c r="A175" s="932" t="str">
        <f>Inek2020A1a2a[[#This Row],[PEPP]]&amp;"#"&amp;Inek2020A1a2a[[#This Row],[Klasse]]</f>
        <v>PA04A#16</v>
      </c>
      <c r="B175" s="932">
        <f>Inek2020A1a2a[[#This Row],[Klasse2]]</f>
        <v>16</v>
      </c>
      <c r="C175" s="933">
        <f>Inek2020A1a2a[[#This Row],[BewJeTag2]]</f>
        <v>1.0757000000000001</v>
      </c>
      <c r="D175" s="932" t="s">
        <v>394</v>
      </c>
      <c r="E175" s="932" t="s">
        <v>404</v>
      </c>
      <c r="F175" s="932" t="s">
        <v>421</v>
      </c>
      <c r="G175" s="932" t="s">
        <v>422</v>
      </c>
      <c r="H175" s="932">
        <v>16</v>
      </c>
      <c r="I175" s="933">
        <v>1.0757000000000001</v>
      </c>
    </row>
    <row r="176" spans="1:9" x14ac:dyDescent="0.25">
      <c r="A176" s="932" t="str">
        <f>Inek2020A1a2a[[#This Row],[PEPP]]&amp;"#"&amp;Inek2020A1a2a[[#This Row],[Klasse]]</f>
        <v>PA04A#17</v>
      </c>
      <c r="B176" s="932">
        <f>Inek2020A1a2a[[#This Row],[Klasse2]]</f>
        <v>17</v>
      </c>
      <c r="C176" s="933">
        <f>Inek2020A1a2a[[#This Row],[BewJeTag2]]</f>
        <v>1.0584</v>
      </c>
      <c r="D176" s="932" t="s">
        <v>394</v>
      </c>
      <c r="E176" s="932" t="s">
        <v>404</v>
      </c>
      <c r="F176" s="932" t="s">
        <v>421</v>
      </c>
      <c r="G176" s="932" t="s">
        <v>422</v>
      </c>
      <c r="H176" s="932">
        <v>17</v>
      </c>
      <c r="I176" s="933">
        <v>1.0584</v>
      </c>
    </row>
    <row r="177" spans="1:9" x14ac:dyDescent="0.25">
      <c r="A177" s="932" t="str">
        <f>Inek2020A1a2a[[#This Row],[PEPP]]&amp;"#"&amp;Inek2020A1a2a[[#This Row],[Klasse]]</f>
        <v>PA04A#18</v>
      </c>
      <c r="B177" s="932">
        <f>Inek2020A1a2a[[#This Row],[Klasse2]]</f>
        <v>18</v>
      </c>
      <c r="C177" s="933">
        <f>Inek2020A1a2a[[#This Row],[BewJeTag2]]</f>
        <v>1.0409999999999999</v>
      </c>
      <c r="D177" s="932" t="s">
        <v>394</v>
      </c>
      <c r="E177" s="932" t="s">
        <v>404</v>
      </c>
      <c r="F177" s="932" t="s">
        <v>421</v>
      </c>
      <c r="G177" s="932" t="s">
        <v>422</v>
      </c>
      <c r="H177" s="932">
        <v>18</v>
      </c>
      <c r="I177" s="933">
        <v>1.0409999999999999</v>
      </c>
    </row>
    <row r="178" spans="1:9" x14ac:dyDescent="0.25">
      <c r="A178" s="932" t="str">
        <f>Inek2020A1a2a[[#This Row],[PEPP]]&amp;"#"&amp;Inek2020A1a2a[[#This Row],[Klasse]]</f>
        <v>PA04B#1</v>
      </c>
      <c r="B178" s="932">
        <f>Inek2020A1a2a[[#This Row],[Klasse2]]</f>
        <v>1</v>
      </c>
      <c r="C178" s="933">
        <f>Inek2020A1a2a[[#This Row],[BewJeTag2]]</f>
        <v>1.3272999999999999</v>
      </c>
      <c r="D178" s="932" t="s">
        <v>394</v>
      </c>
      <c r="E178" s="932" t="s">
        <v>404</v>
      </c>
      <c r="F178" s="932" t="s">
        <v>423</v>
      </c>
      <c r="G178" s="932" t="s">
        <v>424</v>
      </c>
      <c r="H178" s="932">
        <v>1</v>
      </c>
      <c r="I178" s="933">
        <v>1.3272999999999999</v>
      </c>
    </row>
    <row r="179" spans="1:9" x14ac:dyDescent="0.25">
      <c r="A179" s="932" t="str">
        <f>Inek2020A1a2a[[#This Row],[PEPP]]&amp;"#"&amp;Inek2020A1a2a[[#This Row],[Klasse]]</f>
        <v>PA04B#2</v>
      </c>
      <c r="B179" s="932">
        <f>Inek2020A1a2a[[#This Row],[Klasse2]]</f>
        <v>2</v>
      </c>
      <c r="C179" s="933">
        <f>Inek2020A1a2a[[#This Row],[BewJeTag2]]</f>
        <v>1.2036</v>
      </c>
      <c r="D179" s="932" t="s">
        <v>394</v>
      </c>
      <c r="E179" s="932" t="s">
        <v>404</v>
      </c>
      <c r="F179" s="932" t="s">
        <v>423</v>
      </c>
      <c r="G179" s="932" t="s">
        <v>424</v>
      </c>
      <c r="H179" s="932">
        <v>2</v>
      </c>
      <c r="I179" s="933">
        <v>1.2036</v>
      </c>
    </row>
    <row r="180" spans="1:9" x14ac:dyDescent="0.25">
      <c r="A180" s="932" t="str">
        <f>Inek2020A1a2a[[#This Row],[PEPP]]&amp;"#"&amp;Inek2020A1a2a[[#This Row],[Klasse]]</f>
        <v>PA04B#3</v>
      </c>
      <c r="B180" s="932">
        <f>Inek2020A1a2a[[#This Row],[Klasse2]]</f>
        <v>3</v>
      </c>
      <c r="C180" s="933">
        <f>Inek2020A1a2a[[#This Row],[BewJeTag2]]</f>
        <v>1.1874</v>
      </c>
      <c r="D180" s="932" t="s">
        <v>394</v>
      </c>
      <c r="E180" s="932" t="s">
        <v>404</v>
      </c>
      <c r="F180" s="932" t="s">
        <v>423</v>
      </c>
      <c r="G180" s="932" t="s">
        <v>424</v>
      </c>
      <c r="H180" s="932">
        <v>3</v>
      </c>
      <c r="I180" s="933">
        <v>1.1874</v>
      </c>
    </row>
    <row r="181" spans="1:9" x14ac:dyDescent="0.25">
      <c r="A181" s="932" t="str">
        <f>Inek2020A1a2a[[#This Row],[PEPP]]&amp;"#"&amp;Inek2020A1a2a[[#This Row],[Klasse]]</f>
        <v>PA04B#4</v>
      </c>
      <c r="B181" s="932">
        <f>Inek2020A1a2a[[#This Row],[Klasse2]]</f>
        <v>4</v>
      </c>
      <c r="C181" s="933">
        <f>Inek2020A1a2a[[#This Row],[BewJeTag2]]</f>
        <v>1.1746000000000001</v>
      </c>
      <c r="D181" s="932" t="s">
        <v>394</v>
      </c>
      <c r="E181" s="932" t="s">
        <v>404</v>
      </c>
      <c r="F181" s="932" t="s">
        <v>423</v>
      </c>
      <c r="G181" s="932" t="s">
        <v>424</v>
      </c>
      <c r="H181" s="932">
        <v>4</v>
      </c>
      <c r="I181" s="933">
        <v>1.1746000000000001</v>
      </c>
    </row>
    <row r="182" spans="1:9" x14ac:dyDescent="0.25">
      <c r="A182" s="932" t="str">
        <f>Inek2020A1a2a[[#This Row],[PEPP]]&amp;"#"&amp;Inek2020A1a2a[[#This Row],[Klasse]]</f>
        <v>PA04B#5</v>
      </c>
      <c r="B182" s="932">
        <f>Inek2020A1a2a[[#This Row],[Klasse2]]</f>
        <v>5</v>
      </c>
      <c r="C182" s="933">
        <f>Inek2020A1a2a[[#This Row],[BewJeTag2]]</f>
        <v>1.1617999999999999</v>
      </c>
      <c r="D182" s="932" t="s">
        <v>394</v>
      </c>
      <c r="E182" s="932" t="s">
        <v>404</v>
      </c>
      <c r="F182" s="932" t="s">
        <v>423</v>
      </c>
      <c r="G182" s="932" t="s">
        <v>424</v>
      </c>
      <c r="H182" s="932">
        <v>5</v>
      </c>
      <c r="I182" s="933">
        <v>1.1617999999999999</v>
      </c>
    </row>
    <row r="183" spans="1:9" x14ac:dyDescent="0.25">
      <c r="A183" s="932" t="str">
        <f>Inek2020A1a2a[[#This Row],[PEPP]]&amp;"#"&amp;Inek2020A1a2a[[#This Row],[Klasse]]</f>
        <v>PA04B#6</v>
      </c>
      <c r="B183" s="932">
        <f>Inek2020A1a2a[[#This Row],[Klasse2]]</f>
        <v>6</v>
      </c>
      <c r="C183" s="933">
        <f>Inek2020A1a2a[[#This Row],[BewJeTag2]]</f>
        <v>1.149</v>
      </c>
      <c r="D183" s="932" t="s">
        <v>394</v>
      </c>
      <c r="E183" s="932" t="s">
        <v>404</v>
      </c>
      <c r="F183" s="932" t="s">
        <v>423</v>
      </c>
      <c r="G183" s="932" t="s">
        <v>424</v>
      </c>
      <c r="H183" s="932">
        <v>6</v>
      </c>
      <c r="I183" s="933">
        <v>1.149</v>
      </c>
    </row>
    <row r="184" spans="1:9" x14ac:dyDescent="0.25">
      <c r="A184" s="932" t="str">
        <f>Inek2020A1a2a[[#This Row],[PEPP]]&amp;"#"&amp;Inek2020A1a2a[[#This Row],[Klasse]]</f>
        <v>PA04B#7</v>
      </c>
      <c r="B184" s="932">
        <f>Inek2020A1a2a[[#This Row],[Klasse2]]</f>
        <v>7</v>
      </c>
      <c r="C184" s="933">
        <f>Inek2020A1a2a[[#This Row],[BewJeTag2]]</f>
        <v>1.1362000000000001</v>
      </c>
      <c r="D184" s="932" t="s">
        <v>394</v>
      </c>
      <c r="E184" s="932" t="s">
        <v>404</v>
      </c>
      <c r="F184" s="932" t="s">
        <v>423</v>
      </c>
      <c r="G184" s="932" t="s">
        <v>424</v>
      </c>
      <c r="H184" s="932">
        <v>7</v>
      </c>
      <c r="I184" s="933">
        <v>1.1362000000000001</v>
      </c>
    </row>
    <row r="185" spans="1:9" x14ac:dyDescent="0.25">
      <c r="A185" s="932" t="str">
        <f>Inek2020A1a2a[[#This Row],[PEPP]]&amp;"#"&amp;Inek2020A1a2a[[#This Row],[Klasse]]</f>
        <v>PA04B#8</v>
      </c>
      <c r="B185" s="932">
        <f>Inek2020A1a2a[[#This Row],[Klasse2]]</f>
        <v>8</v>
      </c>
      <c r="C185" s="933">
        <f>Inek2020A1a2a[[#This Row],[BewJeTag2]]</f>
        <v>1.1234</v>
      </c>
      <c r="D185" s="932" t="s">
        <v>394</v>
      </c>
      <c r="E185" s="932" t="s">
        <v>404</v>
      </c>
      <c r="F185" s="932" t="s">
        <v>423</v>
      </c>
      <c r="G185" s="932" t="s">
        <v>424</v>
      </c>
      <c r="H185" s="932">
        <v>8</v>
      </c>
      <c r="I185" s="933">
        <v>1.1234</v>
      </c>
    </row>
    <row r="186" spans="1:9" x14ac:dyDescent="0.25">
      <c r="A186" s="932" t="str">
        <f>Inek2020A1a2a[[#This Row],[PEPP]]&amp;"#"&amp;Inek2020A1a2a[[#This Row],[Klasse]]</f>
        <v>PA04B#9</v>
      </c>
      <c r="B186" s="932">
        <f>Inek2020A1a2a[[#This Row],[Klasse2]]</f>
        <v>9</v>
      </c>
      <c r="C186" s="933">
        <f>Inek2020A1a2a[[#This Row],[BewJeTag2]]</f>
        <v>1.1106</v>
      </c>
      <c r="D186" s="932" t="s">
        <v>394</v>
      </c>
      <c r="E186" s="932" t="s">
        <v>404</v>
      </c>
      <c r="F186" s="932" t="s">
        <v>423</v>
      </c>
      <c r="G186" s="932" t="s">
        <v>424</v>
      </c>
      <c r="H186" s="932">
        <v>9</v>
      </c>
      <c r="I186" s="933">
        <v>1.1106</v>
      </c>
    </row>
    <row r="187" spans="1:9" x14ac:dyDescent="0.25">
      <c r="A187" s="932" t="str">
        <f>Inek2020A1a2a[[#This Row],[PEPP]]&amp;"#"&amp;Inek2020A1a2a[[#This Row],[Klasse]]</f>
        <v>PA04B#10</v>
      </c>
      <c r="B187" s="932">
        <f>Inek2020A1a2a[[#This Row],[Klasse2]]</f>
        <v>10</v>
      </c>
      <c r="C187" s="933">
        <f>Inek2020A1a2a[[#This Row],[BewJeTag2]]</f>
        <v>1.0979000000000001</v>
      </c>
      <c r="D187" s="932" t="s">
        <v>394</v>
      </c>
      <c r="E187" s="932" t="s">
        <v>404</v>
      </c>
      <c r="F187" s="932" t="s">
        <v>423</v>
      </c>
      <c r="G187" s="932" t="s">
        <v>424</v>
      </c>
      <c r="H187" s="932">
        <v>10</v>
      </c>
      <c r="I187" s="933">
        <v>1.0979000000000001</v>
      </c>
    </row>
    <row r="188" spans="1:9" x14ac:dyDescent="0.25">
      <c r="A188" s="932" t="str">
        <f>Inek2020A1a2a[[#This Row],[PEPP]]&amp;"#"&amp;Inek2020A1a2a[[#This Row],[Klasse]]</f>
        <v>PA04B#11</v>
      </c>
      <c r="B188" s="932">
        <f>Inek2020A1a2a[[#This Row],[Klasse2]]</f>
        <v>11</v>
      </c>
      <c r="C188" s="933">
        <f>Inek2020A1a2a[[#This Row],[BewJeTag2]]</f>
        <v>1.0851</v>
      </c>
      <c r="D188" s="932" t="s">
        <v>394</v>
      </c>
      <c r="E188" s="932" t="s">
        <v>404</v>
      </c>
      <c r="F188" s="932" t="s">
        <v>423</v>
      </c>
      <c r="G188" s="932" t="s">
        <v>424</v>
      </c>
      <c r="H188" s="932">
        <v>11</v>
      </c>
      <c r="I188" s="933">
        <v>1.0851</v>
      </c>
    </row>
    <row r="189" spans="1:9" x14ac:dyDescent="0.25">
      <c r="A189" s="932" t="str">
        <f>Inek2020A1a2a[[#This Row],[PEPP]]&amp;"#"&amp;Inek2020A1a2a[[#This Row],[Klasse]]</f>
        <v>PA04B#12</v>
      </c>
      <c r="B189" s="932">
        <f>Inek2020A1a2a[[#This Row],[Klasse2]]</f>
        <v>12</v>
      </c>
      <c r="C189" s="933">
        <f>Inek2020A1a2a[[#This Row],[BewJeTag2]]</f>
        <v>1.0723</v>
      </c>
      <c r="D189" s="932" t="s">
        <v>394</v>
      </c>
      <c r="E189" s="932" t="s">
        <v>404</v>
      </c>
      <c r="F189" s="932" t="s">
        <v>423</v>
      </c>
      <c r="G189" s="932" t="s">
        <v>424</v>
      </c>
      <c r="H189" s="932">
        <v>12</v>
      </c>
      <c r="I189" s="933">
        <v>1.0723</v>
      </c>
    </row>
    <row r="190" spans="1:9" x14ac:dyDescent="0.25">
      <c r="A190" s="932" t="str">
        <f>Inek2020A1a2a[[#This Row],[PEPP]]&amp;"#"&amp;Inek2020A1a2a[[#This Row],[Klasse]]</f>
        <v>PA04B#13</v>
      </c>
      <c r="B190" s="932">
        <f>Inek2020A1a2a[[#This Row],[Klasse2]]</f>
        <v>13</v>
      </c>
      <c r="C190" s="933">
        <f>Inek2020A1a2a[[#This Row],[BewJeTag2]]</f>
        <v>1.0595000000000001</v>
      </c>
      <c r="D190" s="932" t="s">
        <v>394</v>
      </c>
      <c r="E190" s="932" t="s">
        <v>404</v>
      </c>
      <c r="F190" s="932" t="s">
        <v>423</v>
      </c>
      <c r="G190" s="932" t="s">
        <v>424</v>
      </c>
      <c r="H190" s="932">
        <v>13</v>
      </c>
      <c r="I190" s="933">
        <v>1.0595000000000001</v>
      </c>
    </row>
    <row r="191" spans="1:9" x14ac:dyDescent="0.25">
      <c r="A191" s="932" t="str">
        <f>Inek2020A1a2a[[#This Row],[PEPP]]&amp;"#"&amp;Inek2020A1a2a[[#This Row],[Klasse]]</f>
        <v>PA04B#14</v>
      </c>
      <c r="B191" s="932">
        <f>Inek2020A1a2a[[#This Row],[Klasse2]]</f>
        <v>14</v>
      </c>
      <c r="C191" s="933">
        <f>Inek2020A1a2a[[#This Row],[BewJeTag2]]</f>
        <v>1.0467</v>
      </c>
      <c r="D191" s="932" t="s">
        <v>394</v>
      </c>
      <c r="E191" s="932" t="s">
        <v>404</v>
      </c>
      <c r="F191" s="932" t="s">
        <v>423</v>
      </c>
      <c r="G191" s="932" t="s">
        <v>424</v>
      </c>
      <c r="H191" s="932">
        <v>14</v>
      </c>
      <c r="I191" s="933">
        <v>1.0467</v>
      </c>
    </row>
    <row r="192" spans="1:9" x14ac:dyDescent="0.25">
      <c r="A192" s="932" t="str">
        <f>Inek2020A1a2a[[#This Row],[PEPP]]&amp;"#"&amp;Inek2020A1a2a[[#This Row],[Klasse]]</f>
        <v>PA04B#15</v>
      </c>
      <c r="B192" s="932">
        <f>Inek2020A1a2a[[#This Row],[Klasse2]]</f>
        <v>15</v>
      </c>
      <c r="C192" s="933">
        <f>Inek2020A1a2a[[#This Row],[BewJeTag2]]</f>
        <v>1.0339</v>
      </c>
      <c r="D192" s="932" t="s">
        <v>394</v>
      </c>
      <c r="E192" s="932" t="s">
        <v>404</v>
      </c>
      <c r="F192" s="932" t="s">
        <v>423</v>
      </c>
      <c r="G192" s="932" t="s">
        <v>424</v>
      </c>
      <c r="H192" s="932">
        <v>15</v>
      </c>
      <c r="I192" s="933">
        <v>1.0339</v>
      </c>
    </row>
    <row r="193" spans="1:9" x14ac:dyDescent="0.25">
      <c r="A193" s="932" t="str">
        <f>Inek2020A1a2a[[#This Row],[PEPP]]&amp;"#"&amp;Inek2020A1a2a[[#This Row],[Klasse]]</f>
        <v>PA04B#16</v>
      </c>
      <c r="B193" s="932">
        <f>Inek2020A1a2a[[#This Row],[Klasse2]]</f>
        <v>16</v>
      </c>
      <c r="C193" s="933">
        <f>Inek2020A1a2a[[#This Row],[BewJeTag2]]</f>
        <v>1.0210999999999999</v>
      </c>
      <c r="D193" s="932" t="s">
        <v>394</v>
      </c>
      <c r="E193" s="932" t="s">
        <v>404</v>
      </c>
      <c r="F193" s="932" t="s">
        <v>423</v>
      </c>
      <c r="G193" s="932" t="s">
        <v>424</v>
      </c>
      <c r="H193" s="932">
        <v>16</v>
      </c>
      <c r="I193" s="933">
        <v>1.0210999999999999</v>
      </c>
    </row>
    <row r="194" spans="1:9" x14ac:dyDescent="0.25">
      <c r="A194" s="932" t="str">
        <f>Inek2020A1a2a[[#This Row],[PEPP]]&amp;"#"&amp;Inek2020A1a2a[[#This Row],[Klasse]]</f>
        <v>PA04B#17</v>
      </c>
      <c r="B194" s="932">
        <f>Inek2020A1a2a[[#This Row],[Klasse2]]</f>
        <v>17</v>
      </c>
      <c r="C194" s="933">
        <f>Inek2020A1a2a[[#This Row],[BewJeTag2]]</f>
        <v>1.0084</v>
      </c>
      <c r="D194" s="932" t="s">
        <v>394</v>
      </c>
      <c r="E194" s="932" t="s">
        <v>404</v>
      </c>
      <c r="F194" s="932" t="s">
        <v>423</v>
      </c>
      <c r="G194" s="932" t="s">
        <v>424</v>
      </c>
      <c r="H194" s="932">
        <v>17</v>
      </c>
      <c r="I194" s="933">
        <v>1.0084</v>
      </c>
    </row>
    <row r="195" spans="1:9" x14ac:dyDescent="0.25">
      <c r="A195" s="932" t="str">
        <f>Inek2020A1a2a[[#This Row],[PEPP]]&amp;"#"&amp;Inek2020A1a2a[[#This Row],[Klasse]]</f>
        <v>PA04B#18</v>
      </c>
      <c r="B195" s="932">
        <f>Inek2020A1a2a[[#This Row],[Klasse2]]</f>
        <v>18</v>
      </c>
      <c r="C195" s="933">
        <f>Inek2020A1a2a[[#This Row],[BewJeTag2]]</f>
        <v>0.99560000000000004</v>
      </c>
      <c r="D195" s="932" t="s">
        <v>394</v>
      </c>
      <c r="E195" s="932" t="s">
        <v>404</v>
      </c>
      <c r="F195" s="932" t="s">
        <v>423</v>
      </c>
      <c r="G195" s="932" t="s">
        <v>424</v>
      </c>
      <c r="H195" s="932">
        <v>18</v>
      </c>
      <c r="I195" s="933">
        <v>0.99560000000000004</v>
      </c>
    </row>
    <row r="196" spans="1:9" x14ac:dyDescent="0.25">
      <c r="A196" s="932" t="str">
        <f>Inek2020A1a2a[[#This Row],[PEPP]]&amp;"#"&amp;Inek2020A1a2a[[#This Row],[Klasse]]</f>
        <v>PA04B#19</v>
      </c>
      <c r="B196" s="932">
        <f>Inek2020A1a2a[[#This Row],[Klasse2]]</f>
        <v>19</v>
      </c>
      <c r="C196" s="933">
        <f>Inek2020A1a2a[[#This Row],[BewJeTag2]]</f>
        <v>0.98280000000000001</v>
      </c>
      <c r="D196" s="932" t="s">
        <v>394</v>
      </c>
      <c r="E196" s="932" t="s">
        <v>404</v>
      </c>
      <c r="F196" s="932" t="s">
        <v>423</v>
      </c>
      <c r="G196" s="932" t="s">
        <v>424</v>
      </c>
      <c r="H196" s="932">
        <v>19</v>
      </c>
      <c r="I196" s="933">
        <v>0.98280000000000001</v>
      </c>
    </row>
    <row r="197" spans="1:9" x14ac:dyDescent="0.25">
      <c r="A197" s="932" t="str">
        <f>Inek2020A1a2a[[#This Row],[PEPP]]&amp;"#"&amp;Inek2020A1a2a[[#This Row],[Klasse]]</f>
        <v>PA04B#20</v>
      </c>
      <c r="B197" s="932">
        <f>Inek2020A1a2a[[#This Row],[Klasse2]]</f>
        <v>20</v>
      </c>
      <c r="C197" s="933">
        <f>Inek2020A1a2a[[#This Row],[BewJeTag2]]</f>
        <v>0.97</v>
      </c>
      <c r="D197" s="932" t="s">
        <v>394</v>
      </c>
      <c r="E197" s="932" t="s">
        <v>404</v>
      </c>
      <c r="F197" s="932" t="s">
        <v>423</v>
      </c>
      <c r="G197" s="932" t="s">
        <v>424</v>
      </c>
      <c r="H197" s="932">
        <v>20</v>
      </c>
      <c r="I197" s="933">
        <v>0.97</v>
      </c>
    </row>
    <row r="198" spans="1:9" x14ac:dyDescent="0.25">
      <c r="A198" s="932" t="str">
        <f>Inek2020A1a2a[[#This Row],[PEPP]]&amp;"#"&amp;Inek2020A1a2a[[#This Row],[Klasse]]</f>
        <v>PA04B#21</v>
      </c>
      <c r="B198" s="932">
        <f>Inek2020A1a2a[[#This Row],[Klasse2]]</f>
        <v>21</v>
      </c>
      <c r="C198" s="933">
        <f>Inek2020A1a2a[[#This Row],[BewJeTag2]]</f>
        <v>0.95720000000000005</v>
      </c>
      <c r="D198" s="932" t="s">
        <v>394</v>
      </c>
      <c r="E198" s="932" t="s">
        <v>404</v>
      </c>
      <c r="F198" s="932" t="s">
        <v>423</v>
      </c>
      <c r="G198" s="932" t="s">
        <v>424</v>
      </c>
      <c r="H198" s="932">
        <v>21</v>
      </c>
      <c r="I198" s="933">
        <v>0.95720000000000005</v>
      </c>
    </row>
    <row r="199" spans="1:9" x14ac:dyDescent="0.25">
      <c r="A199" s="932" t="str">
        <f>Inek2020A1a2a[[#This Row],[PEPP]]&amp;"#"&amp;Inek2020A1a2a[[#This Row],[Klasse]]</f>
        <v>PA04C#1</v>
      </c>
      <c r="B199" s="932">
        <f>Inek2020A1a2a[[#This Row],[Klasse2]]</f>
        <v>1</v>
      </c>
      <c r="C199" s="933">
        <f>Inek2020A1a2a[[#This Row],[BewJeTag2]]</f>
        <v>1.2881</v>
      </c>
      <c r="D199" s="932" t="s">
        <v>394</v>
      </c>
      <c r="E199" s="932" t="s">
        <v>404</v>
      </c>
      <c r="F199" s="932" t="s">
        <v>425</v>
      </c>
      <c r="G199" s="932" t="s">
        <v>426</v>
      </c>
      <c r="H199" s="932">
        <v>1</v>
      </c>
      <c r="I199" s="933">
        <v>1.2881</v>
      </c>
    </row>
    <row r="200" spans="1:9" x14ac:dyDescent="0.25">
      <c r="A200" s="932" t="str">
        <f>Inek2020A1a2a[[#This Row],[PEPP]]&amp;"#"&amp;Inek2020A1a2a[[#This Row],[Klasse]]</f>
        <v>PA04C#2</v>
      </c>
      <c r="B200" s="932">
        <f>Inek2020A1a2a[[#This Row],[Klasse2]]</f>
        <v>2</v>
      </c>
      <c r="C200" s="933">
        <f>Inek2020A1a2a[[#This Row],[BewJeTag2]]</f>
        <v>1.1559999999999999</v>
      </c>
      <c r="D200" s="932" t="s">
        <v>394</v>
      </c>
      <c r="E200" s="932" t="s">
        <v>404</v>
      </c>
      <c r="F200" s="932" t="s">
        <v>425</v>
      </c>
      <c r="G200" s="932" t="s">
        <v>426</v>
      </c>
      <c r="H200" s="932">
        <v>2</v>
      </c>
      <c r="I200" s="933">
        <v>1.1559999999999999</v>
      </c>
    </row>
    <row r="201" spans="1:9" x14ac:dyDescent="0.25">
      <c r="A201" s="932" t="str">
        <f>Inek2020A1a2a[[#This Row],[PEPP]]&amp;"#"&amp;Inek2020A1a2a[[#This Row],[Klasse]]</f>
        <v>PA04C#3</v>
      </c>
      <c r="B201" s="932">
        <f>Inek2020A1a2a[[#This Row],[Klasse2]]</f>
        <v>3</v>
      </c>
      <c r="C201" s="933">
        <f>Inek2020A1a2a[[#This Row],[BewJeTag2]]</f>
        <v>1.1103000000000001</v>
      </c>
      <c r="D201" s="932" t="s">
        <v>394</v>
      </c>
      <c r="E201" s="932" t="s">
        <v>404</v>
      </c>
      <c r="F201" s="932" t="s">
        <v>425</v>
      </c>
      <c r="G201" s="932" t="s">
        <v>426</v>
      </c>
      <c r="H201" s="932">
        <v>3</v>
      </c>
      <c r="I201" s="933">
        <v>1.1103000000000001</v>
      </c>
    </row>
    <row r="202" spans="1:9" x14ac:dyDescent="0.25">
      <c r="A202" s="932" t="str">
        <f>Inek2020A1a2a[[#This Row],[PEPP]]&amp;"#"&amp;Inek2020A1a2a[[#This Row],[Klasse]]</f>
        <v>PA04C#4</v>
      </c>
      <c r="B202" s="932">
        <f>Inek2020A1a2a[[#This Row],[Klasse2]]</f>
        <v>4</v>
      </c>
      <c r="C202" s="933">
        <f>Inek2020A1a2a[[#This Row],[BewJeTag2]]</f>
        <v>1.0943000000000001</v>
      </c>
      <c r="D202" s="932" t="s">
        <v>394</v>
      </c>
      <c r="E202" s="932" t="s">
        <v>404</v>
      </c>
      <c r="F202" s="932" t="s">
        <v>425</v>
      </c>
      <c r="G202" s="932" t="s">
        <v>426</v>
      </c>
      <c r="H202" s="932">
        <v>4</v>
      </c>
      <c r="I202" s="933">
        <v>1.0943000000000001</v>
      </c>
    </row>
    <row r="203" spans="1:9" x14ac:dyDescent="0.25">
      <c r="A203" s="932" t="str">
        <f>Inek2020A1a2a[[#This Row],[PEPP]]&amp;"#"&amp;Inek2020A1a2a[[#This Row],[Klasse]]</f>
        <v>PA04C#5</v>
      </c>
      <c r="B203" s="932">
        <f>Inek2020A1a2a[[#This Row],[Klasse2]]</f>
        <v>5</v>
      </c>
      <c r="C203" s="933">
        <f>Inek2020A1a2a[[#This Row],[BewJeTag2]]</f>
        <v>1.0812999999999999</v>
      </c>
      <c r="D203" s="932" t="s">
        <v>394</v>
      </c>
      <c r="E203" s="932" t="s">
        <v>404</v>
      </c>
      <c r="F203" s="932" t="s">
        <v>425</v>
      </c>
      <c r="G203" s="932" t="s">
        <v>426</v>
      </c>
      <c r="H203" s="932">
        <v>5</v>
      </c>
      <c r="I203" s="933">
        <v>1.0812999999999999</v>
      </c>
    </row>
    <row r="204" spans="1:9" x14ac:dyDescent="0.25">
      <c r="A204" s="932" t="str">
        <f>Inek2020A1a2a[[#This Row],[PEPP]]&amp;"#"&amp;Inek2020A1a2a[[#This Row],[Klasse]]</f>
        <v>PA04C#6</v>
      </c>
      <c r="B204" s="932">
        <f>Inek2020A1a2a[[#This Row],[Klasse2]]</f>
        <v>6</v>
      </c>
      <c r="C204" s="933">
        <f>Inek2020A1a2a[[#This Row],[BewJeTag2]]</f>
        <v>1.0682</v>
      </c>
      <c r="D204" s="932" t="s">
        <v>394</v>
      </c>
      <c r="E204" s="932" t="s">
        <v>404</v>
      </c>
      <c r="F204" s="932" t="s">
        <v>425</v>
      </c>
      <c r="G204" s="932" t="s">
        <v>426</v>
      </c>
      <c r="H204" s="932">
        <v>6</v>
      </c>
      <c r="I204" s="933">
        <v>1.0682</v>
      </c>
    </row>
    <row r="205" spans="1:9" x14ac:dyDescent="0.25">
      <c r="A205" s="932" t="str">
        <f>Inek2020A1a2a[[#This Row],[PEPP]]&amp;"#"&amp;Inek2020A1a2a[[#This Row],[Klasse]]</f>
        <v>PA04C#7</v>
      </c>
      <c r="B205" s="932">
        <f>Inek2020A1a2a[[#This Row],[Klasse2]]</f>
        <v>7</v>
      </c>
      <c r="C205" s="933">
        <f>Inek2020A1a2a[[#This Row],[BewJeTag2]]</f>
        <v>1.0551999999999999</v>
      </c>
      <c r="D205" s="932" t="s">
        <v>394</v>
      </c>
      <c r="E205" s="932" t="s">
        <v>404</v>
      </c>
      <c r="F205" s="932" t="s">
        <v>425</v>
      </c>
      <c r="G205" s="932" t="s">
        <v>426</v>
      </c>
      <c r="H205" s="932">
        <v>7</v>
      </c>
      <c r="I205" s="933">
        <v>1.0551999999999999</v>
      </c>
    </row>
    <row r="206" spans="1:9" x14ac:dyDescent="0.25">
      <c r="A206" s="932" t="str">
        <f>Inek2020A1a2a[[#This Row],[PEPP]]&amp;"#"&amp;Inek2020A1a2a[[#This Row],[Klasse]]</f>
        <v>PA04C#8</v>
      </c>
      <c r="B206" s="932">
        <f>Inek2020A1a2a[[#This Row],[Klasse2]]</f>
        <v>8</v>
      </c>
      <c r="C206" s="933">
        <f>Inek2020A1a2a[[#This Row],[BewJeTag2]]</f>
        <v>1.0421</v>
      </c>
      <c r="D206" s="932" t="s">
        <v>394</v>
      </c>
      <c r="E206" s="932" t="s">
        <v>404</v>
      </c>
      <c r="F206" s="932" t="s">
        <v>425</v>
      </c>
      <c r="G206" s="932" t="s">
        <v>426</v>
      </c>
      <c r="H206" s="932">
        <v>8</v>
      </c>
      <c r="I206" s="933">
        <v>1.0421</v>
      </c>
    </row>
    <row r="207" spans="1:9" x14ac:dyDescent="0.25">
      <c r="A207" s="932" t="str">
        <f>Inek2020A1a2a[[#This Row],[PEPP]]&amp;"#"&amp;Inek2020A1a2a[[#This Row],[Klasse]]</f>
        <v>PA04C#9</v>
      </c>
      <c r="B207" s="932">
        <f>Inek2020A1a2a[[#This Row],[Klasse2]]</f>
        <v>9</v>
      </c>
      <c r="C207" s="933">
        <f>Inek2020A1a2a[[#This Row],[BewJeTag2]]</f>
        <v>1.0290999999999999</v>
      </c>
      <c r="D207" s="932" t="s">
        <v>394</v>
      </c>
      <c r="E207" s="932" t="s">
        <v>404</v>
      </c>
      <c r="F207" s="932" t="s">
        <v>425</v>
      </c>
      <c r="G207" s="932" t="s">
        <v>426</v>
      </c>
      <c r="H207" s="932">
        <v>9</v>
      </c>
      <c r="I207" s="933">
        <v>1.0290999999999999</v>
      </c>
    </row>
    <row r="208" spans="1:9" x14ac:dyDescent="0.25">
      <c r="A208" s="932" t="str">
        <f>Inek2020A1a2a[[#This Row],[PEPP]]&amp;"#"&amp;Inek2020A1a2a[[#This Row],[Klasse]]</f>
        <v>PA04C#10</v>
      </c>
      <c r="B208" s="932">
        <f>Inek2020A1a2a[[#This Row],[Klasse2]]</f>
        <v>10</v>
      </c>
      <c r="C208" s="933">
        <f>Inek2020A1a2a[[#This Row],[BewJeTag2]]</f>
        <v>1.0161</v>
      </c>
      <c r="D208" s="932" t="s">
        <v>394</v>
      </c>
      <c r="E208" s="932" t="s">
        <v>404</v>
      </c>
      <c r="F208" s="932" t="s">
        <v>425</v>
      </c>
      <c r="G208" s="932" t="s">
        <v>426</v>
      </c>
      <c r="H208" s="932">
        <v>10</v>
      </c>
      <c r="I208" s="933">
        <v>1.0161</v>
      </c>
    </row>
    <row r="209" spans="1:9" x14ac:dyDescent="0.25">
      <c r="A209" s="932" t="str">
        <f>Inek2020A1a2a[[#This Row],[PEPP]]&amp;"#"&amp;Inek2020A1a2a[[#This Row],[Klasse]]</f>
        <v>PA04C#11</v>
      </c>
      <c r="B209" s="932">
        <f>Inek2020A1a2a[[#This Row],[Klasse2]]</f>
        <v>11</v>
      </c>
      <c r="C209" s="933">
        <f>Inek2020A1a2a[[#This Row],[BewJeTag2]]</f>
        <v>1.0029999999999999</v>
      </c>
      <c r="D209" s="932" t="s">
        <v>394</v>
      </c>
      <c r="E209" s="932" t="s">
        <v>404</v>
      </c>
      <c r="F209" s="932" t="s">
        <v>425</v>
      </c>
      <c r="G209" s="932" t="s">
        <v>426</v>
      </c>
      <c r="H209" s="932">
        <v>11</v>
      </c>
      <c r="I209" s="933">
        <v>1.0029999999999999</v>
      </c>
    </row>
    <row r="210" spans="1:9" x14ac:dyDescent="0.25">
      <c r="A210" s="932" t="str">
        <f>Inek2020A1a2a[[#This Row],[PEPP]]&amp;"#"&amp;Inek2020A1a2a[[#This Row],[Klasse]]</f>
        <v>PA04C#12</v>
      </c>
      <c r="B210" s="932">
        <f>Inek2020A1a2a[[#This Row],[Klasse2]]</f>
        <v>12</v>
      </c>
      <c r="C210" s="933">
        <f>Inek2020A1a2a[[#This Row],[BewJeTag2]]</f>
        <v>0.99</v>
      </c>
      <c r="D210" s="932" t="s">
        <v>394</v>
      </c>
      <c r="E210" s="932" t="s">
        <v>404</v>
      </c>
      <c r="F210" s="932" t="s">
        <v>425</v>
      </c>
      <c r="G210" s="932" t="s">
        <v>426</v>
      </c>
      <c r="H210" s="932">
        <v>12</v>
      </c>
      <c r="I210" s="933">
        <v>0.99</v>
      </c>
    </row>
    <row r="211" spans="1:9" x14ac:dyDescent="0.25">
      <c r="A211" s="932" t="str">
        <f>Inek2020A1a2a[[#This Row],[PEPP]]&amp;"#"&amp;Inek2020A1a2a[[#This Row],[Klasse]]</f>
        <v>PA04C#13</v>
      </c>
      <c r="B211" s="932">
        <f>Inek2020A1a2a[[#This Row],[Klasse2]]</f>
        <v>13</v>
      </c>
      <c r="C211" s="933">
        <f>Inek2020A1a2a[[#This Row],[BewJeTag2]]</f>
        <v>0.97689999999999999</v>
      </c>
      <c r="D211" s="932" t="s">
        <v>394</v>
      </c>
      <c r="E211" s="932" t="s">
        <v>404</v>
      </c>
      <c r="F211" s="932" t="s">
        <v>425</v>
      </c>
      <c r="G211" s="932" t="s">
        <v>426</v>
      </c>
      <c r="H211" s="932">
        <v>13</v>
      </c>
      <c r="I211" s="933">
        <v>0.97689999999999999</v>
      </c>
    </row>
    <row r="212" spans="1:9" x14ac:dyDescent="0.25">
      <c r="A212" s="932" t="str">
        <f>Inek2020A1a2a[[#This Row],[PEPP]]&amp;"#"&amp;Inek2020A1a2a[[#This Row],[Klasse]]</f>
        <v>PA04C#14</v>
      </c>
      <c r="B212" s="932">
        <f>Inek2020A1a2a[[#This Row],[Klasse2]]</f>
        <v>14</v>
      </c>
      <c r="C212" s="933">
        <f>Inek2020A1a2a[[#This Row],[BewJeTag2]]</f>
        <v>0.96389999999999998</v>
      </c>
      <c r="D212" s="932" t="s">
        <v>394</v>
      </c>
      <c r="E212" s="932" t="s">
        <v>404</v>
      </c>
      <c r="F212" s="932" t="s">
        <v>425</v>
      </c>
      <c r="G212" s="932" t="s">
        <v>426</v>
      </c>
      <c r="H212" s="932">
        <v>14</v>
      </c>
      <c r="I212" s="933">
        <v>0.96389999999999998</v>
      </c>
    </row>
    <row r="213" spans="1:9" x14ac:dyDescent="0.25">
      <c r="A213" s="932" t="str">
        <f>Inek2020A1a2a[[#This Row],[PEPP]]&amp;"#"&amp;Inek2020A1a2a[[#This Row],[Klasse]]</f>
        <v>PA04C#15</v>
      </c>
      <c r="B213" s="932">
        <f>Inek2020A1a2a[[#This Row],[Klasse2]]</f>
        <v>15</v>
      </c>
      <c r="C213" s="933">
        <f>Inek2020A1a2a[[#This Row],[BewJeTag2]]</f>
        <v>0.95079999999999998</v>
      </c>
      <c r="D213" s="932" t="s">
        <v>394</v>
      </c>
      <c r="E213" s="932" t="s">
        <v>404</v>
      </c>
      <c r="F213" s="932" t="s">
        <v>425</v>
      </c>
      <c r="G213" s="932" t="s">
        <v>426</v>
      </c>
      <c r="H213" s="932">
        <v>15</v>
      </c>
      <c r="I213" s="933">
        <v>0.95079999999999998</v>
      </c>
    </row>
    <row r="214" spans="1:9" x14ac:dyDescent="0.25">
      <c r="A214" s="932" t="str">
        <f>Inek2020A1a2a[[#This Row],[PEPP]]&amp;"#"&amp;Inek2020A1a2a[[#This Row],[Klasse]]</f>
        <v>PA04C#16</v>
      </c>
      <c r="B214" s="932">
        <f>Inek2020A1a2a[[#This Row],[Klasse2]]</f>
        <v>16</v>
      </c>
      <c r="C214" s="933">
        <f>Inek2020A1a2a[[#This Row],[BewJeTag2]]</f>
        <v>0.93779999999999997</v>
      </c>
      <c r="D214" s="932" t="s">
        <v>394</v>
      </c>
      <c r="E214" s="932" t="s">
        <v>404</v>
      </c>
      <c r="F214" s="932" t="s">
        <v>425</v>
      </c>
      <c r="G214" s="932" t="s">
        <v>426</v>
      </c>
      <c r="H214" s="932">
        <v>16</v>
      </c>
      <c r="I214" s="933">
        <v>0.93779999999999997</v>
      </c>
    </row>
    <row r="215" spans="1:9" x14ac:dyDescent="0.25">
      <c r="A215" s="932" t="str">
        <f>Inek2020A1a2a[[#This Row],[PEPP]]&amp;"#"&amp;Inek2020A1a2a[[#This Row],[Klasse]]</f>
        <v>PA04C#17</v>
      </c>
      <c r="B215" s="932">
        <f>Inek2020A1a2a[[#This Row],[Klasse2]]</f>
        <v>17</v>
      </c>
      <c r="C215" s="933">
        <f>Inek2020A1a2a[[#This Row],[BewJeTag2]]</f>
        <v>0.92479999999999996</v>
      </c>
      <c r="D215" s="932" t="s">
        <v>394</v>
      </c>
      <c r="E215" s="932" t="s">
        <v>404</v>
      </c>
      <c r="F215" s="932" t="s">
        <v>425</v>
      </c>
      <c r="G215" s="932" t="s">
        <v>426</v>
      </c>
      <c r="H215" s="932">
        <v>17</v>
      </c>
      <c r="I215" s="933">
        <v>0.92479999999999996</v>
      </c>
    </row>
    <row r="216" spans="1:9" x14ac:dyDescent="0.25">
      <c r="A216" s="932" t="str">
        <f>Inek2020A1a2a[[#This Row],[PEPP]]&amp;"#"&amp;Inek2020A1a2a[[#This Row],[Klasse]]</f>
        <v>PA04C#18</v>
      </c>
      <c r="B216" s="932">
        <f>Inek2020A1a2a[[#This Row],[Klasse2]]</f>
        <v>18</v>
      </c>
      <c r="C216" s="933">
        <f>Inek2020A1a2a[[#This Row],[BewJeTag2]]</f>
        <v>0.91169999999999995</v>
      </c>
      <c r="D216" s="932" t="s">
        <v>394</v>
      </c>
      <c r="E216" s="932" t="s">
        <v>404</v>
      </c>
      <c r="F216" s="932" t="s">
        <v>425</v>
      </c>
      <c r="G216" s="932" t="s">
        <v>426</v>
      </c>
      <c r="H216" s="932">
        <v>18</v>
      </c>
      <c r="I216" s="933">
        <v>0.91169999999999995</v>
      </c>
    </row>
    <row r="217" spans="1:9" x14ac:dyDescent="0.25">
      <c r="A217" s="932" t="str">
        <f>Inek2020A1a2a[[#This Row],[PEPP]]&amp;"#"&amp;Inek2020A1a2a[[#This Row],[Klasse]]</f>
        <v>PA04C#19</v>
      </c>
      <c r="B217" s="932">
        <f>Inek2020A1a2a[[#This Row],[Klasse2]]</f>
        <v>19</v>
      </c>
      <c r="C217" s="933">
        <f>Inek2020A1a2a[[#This Row],[BewJeTag2]]</f>
        <v>0.89870000000000005</v>
      </c>
      <c r="D217" s="932" t="s">
        <v>394</v>
      </c>
      <c r="E217" s="932" t="s">
        <v>404</v>
      </c>
      <c r="F217" s="932" t="s">
        <v>425</v>
      </c>
      <c r="G217" s="932" t="s">
        <v>426</v>
      </c>
      <c r="H217" s="932">
        <v>19</v>
      </c>
      <c r="I217" s="933">
        <v>0.89870000000000005</v>
      </c>
    </row>
    <row r="218" spans="1:9" x14ac:dyDescent="0.25">
      <c r="A218" s="932" t="str">
        <f>Inek2020A1a2a[[#This Row],[PEPP]]&amp;"#"&amp;Inek2020A1a2a[[#This Row],[Klasse]]</f>
        <v>PA04C#20</v>
      </c>
      <c r="B218" s="932">
        <f>Inek2020A1a2a[[#This Row],[Klasse2]]</f>
        <v>20</v>
      </c>
      <c r="C218" s="933">
        <f>Inek2020A1a2a[[#This Row],[BewJeTag2]]</f>
        <v>0.88560000000000005</v>
      </c>
      <c r="D218" s="932" t="s">
        <v>394</v>
      </c>
      <c r="E218" s="932" t="s">
        <v>404</v>
      </c>
      <c r="F218" s="932" t="s">
        <v>425</v>
      </c>
      <c r="G218" s="932" t="s">
        <v>426</v>
      </c>
      <c r="H218" s="932">
        <v>20</v>
      </c>
      <c r="I218" s="933">
        <v>0.88560000000000005</v>
      </c>
    </row>
    <row r="219" spans="1:9" x14ac:dyDescent="0.25">
      <c r="A219" s="932" t="str">
        <f>Inek2020A1a2a[[#This Row],[PEPP]]&amp;"#"&amp;Inek2020A1a2a[[#This Row],[Klasse]]</f>
        <v>PA14A#1</v>
      </c>
      <c r="B219" s="932">
        <f>Inek2020A1a2a[[#This Row],[Klasse2]]</f>
        <v>1</v>
      </c>
      <c r="C219" s="933">
        <f>Inek2020A1a2a[[#This Row],[BewJeTag2]]</f>
        <v>1.3503000000000001</v>
      </c>
      <c r="D219" s="932" t="s">
        <v>394</v>
      </c>
      <c r="E219" s="932" t="s">
        <v>404</v>
      </c>
      <c r="F219" s="932" t="s">
        <v>427</v>
      </c>
      <c r="G219" s="932" t="s">
        <v>428</v>
      </c>
      <c r="H219" s="932">
        <v>1</v>
      </c>
      <c r="I219" s="933">
        <v>1.3503000000000001</v>
      </c>
    </row>
    <row r="220" spans="1:9" x14ac:dyDescent="0.25">
      <c r="A220" s="932" t="str">
        <f>Inek2020A1a2a[[#This Row],[PEPP]]&amp;"#"&amp;Inek2020A1a2a[[#This Row],[Klasse]]</f>
        <v>PA14A#2</v>
      </c>
      <c r="B220" s="932">
        <f>Inek2020A1a2a[[#This Row],[Klasse2]]</f>
        <v>2</v>
      </c>
      <c r="C220" s="933">
        <f>Inek2020A1a2a[[#This Row],[BewJeTag2]]</f>
        <v>1.2588999999999999</v>
      </c>
      <c r="D220" s="932" t="s">
        <v>394</v>
      </c>
      <c r="E220" s="932" t="s">
        <v>404</v>
      </c>
      <c r="F220" s="932" t="s">
        <v>427</v>
      </c>
      <c r="G220" s="932" t="s">
        <v>428</v>
      </c>
      <c r="H220" s="932">
        <v>2</v>
      </c>
      <c r="I220" s="933">
        <v>1.2588999999999999</v>
      </c>
    </row>
    <row r="221" spans="1:9" x14ac:dyDescent="0.25">
      <c r="A221" s="932" t="str">
        <f>Inek2020A1a2a[[#This Row],[PEPP]]&amp;"#"&amp;Inek2020A1a2a[[#This Row],[Klasse]]</f>
        <v>PA14A#3</v>
      </c>
      <c r="B221" s="932">
        <f>Inek2020A1a2a[[#This Row],[Klasse2]]</f>
        <v>3</v>
      </c>
      <c r="C221" s="933">
        <f>Inek2020A1a2a[[#This Row],[BewJeTag2]]</f>
        <v>1.2350000000000001</v>
      </c>
      <c r="D221" s="932" t="s">
        <v>394</v>
      </c>
      <c r="E221" s="932" t="s">
        <v>404</v>
      </c>
      <c r="F221" s="932" t="s">
        <v>427</v>
      </c>
      <c r="G221" s="932" t="s">
        <v>428</v>
      </c>
      <c r="H221" s="932">
        <v>3</v>
      </c>
      <c r="I221" s="933">
        <v>1.2350000000000001</v>
      </c>
    </row>
    <row r="222" spans="1:9" x14ac:dyDescent="0.25">
      <c r="A222" s="932" t="str">
        <f>Inek2020A1a2a[[#This Row],[PEPP]]&amp;"#"&amp;Inek2020A1a2a[[#This Row],[Klasse]]</f>
        <v>PA14A#4</v>
      </c>
      <c r="B222" s="932">
        <f>Inek2020A1a2a[[#This Row],[Klasse2]]</f>
        <v>4</v>
      </c>
      <c r="C222" s="933">
        <f>Inek2020A1a2a[[#This Row],[BewJeTag2]]</f>
        <v>1.2111000000000001</v>
      </c>
      <c r="D222" s="932" t="s">
        <v>394</v>
      </c>
      <c r="E222" s="932" t="s">
        <v>404</v>
      </c>
      <c r="F222" s="932" t="s">
        <v>427</v>
      </c>
      <c r="G222" s="932" t="s">
        <v>428</v>
      </c>
      <c r="H222" s="932">
        <v>4</v>
      </c>
      <c r="I222" s="933">
        <v>1.2111000000000001</v>
      </c>
    </row>
    <row r="223" spans="1:9" x14ac:dyDescent="0.25">
      <c r="A223" s="932" t="str">
        <f>Inek2020A1a2a[[#This Row],[PEPP]]&amp;"#"&amp;Inek2020A1a2a[[#This Row],[Klasse]]</f>
        <v>PA14A#5</v>
      </c>
      <c r="B223" s="932">
        <f>Inek2020A1a2a[[#This Row],[Klasse2]]</f>
        <v>5</v>
      </c>
      <c r="C223" s="933">
        <f>Inek2020A1a2a[[#This Row],[BewJeTag2]]</f>
        <v>1.1871</v>
      </c>
      <c r="D223" s="932" t="s">
        <v>394</v>
      </c>
      <c r="E223" s="932" t="s">
        <v>404</v>
      </c>
      <c r="F223" s="932" t="s">
        <v>427</v>
      </c>
      <c r="G223" s="932" t="s">
        <v>428</v>
      </c>
      <c r="H223" s="932">
        <v>5</v>
      </c>
      <c r="I223" s="933">
        <v>1.1871</v>
      </c>
    </row>
    <row r="224" spans="1:9" x14ac:dyDescent="0.25">
      <c r="A224" s="932" t="str">
        <f>Inek2020A1a2a[[#This Row],[PEPP]]&amp;"#"&amp;Inek2020A1a2a[[#This Row],[Klasse]]</f>
        <v>PA14A#6</v>
      </c>
      <c r="B224" s="932">
        <f>Inek2020A1a2a[[#This Row],[Klasse2]]</f>
        <v>6</v>
      </c>
      <c r="C224" s="933">
        <f>Inek2020A1a2a[[#This Row],[BewJeTag2]]</f>
        <v>1.1632</v>
      </c>
      <c r="D224" s="932" t="s">
        <v>394</v>
      </c>
      <c r="E224" s="932" t="s">
        <v>404</v>
      </c>
      <c r="F224" s="932" t="s">
        <v>427</v>
      </c>
      <c r="G224" s="932" t="s">
        <v>428</v>
      </c>
      <c r="H224" s="932">
        <v>6</v>
      </c>
      <c r="I224" s="933">
        <v>1.1632</v>
      </c>
    </row>
    <row r="225" spans="1:9" x14ac:dyDescent="0.25">
      <c r="A225" s="932" t="str">
        <f>Inek2020A1a2a[[#This Row],[PEPP]]&amp;"#"&amp;Inek2020A1a2a[[#This Row],[Klasse]]</f>
        <v>PA14A#7</v>
      </c>
      <c r="B225" s="932">
        <f>Inek2020A1a2a[[#This Row],[Klasse2]]</f>
        <v>7</v>
      </c>
      <c r="C225" s="933">
        <f>Inek2020A1a2a[[#This Row],[BewJeTag2]]</f>
        <v>1.1392</v>
      </c>
      <c r="D225" s="932" t="s">
        <v>394</v>
      </c>
      <c r="E225" s="932" t="s">
        <v>404</v>
      </c>
      <c r="F225" s="932" t="s">
        <v>427</v>
      </c>
      <c r="G225" s="932" t="s">
        <v>428</v>
      </c>
      <c r="H225" s="932">
        <v>7</v>
      </c>
      <c r="I225" s="933">
        <v>1.1392</v>
      </c>
    </row>
    <row r="226" spans="1:9" x14ac:dyDescent="0.25">
      <c r="A226" s="932" t="str">
        <f>Inek2020A1a2a[[#This Row],[PEPP]]&amp;"#"&amp;Inek2020A1a2a[[#This Row],[Klasse]]</f>
        <v>PA14A#8</v>
      </c>
      <c r="B226" s="932">
        <f>Inek2020A1a2a[[#This Row],[Klasse2]]</f>
        <v>8</v>
      </c>
      <c r="C226" s="933">
        <f>Inek2020A1a2a[[#This Row],[BewJeTag2]]</f>
        <v>1.1152</v>
      </c>
      <c r="D226" s="932" t="s">
        <v>394</v>
      </c>
      <c r="E226" s="932" t="s">
        <v>404</v>
      </c>
      <c r="F226" s="932" t="s">
        <v>427</v>
      </c>
      <c r="G226" s="932" t="s">
        <v>428</v>
      </c>
      <c r="H226" s="932">
        <v>8</v>
      </c>
      <c r="I226" s="933">
        <v>1.1152</v>
      </c>
    </row>
    <row r="227" spans="1:9" x14ac:dyDescent="0.25">
      <c r="A227" s="932" t="str">
        <f>Inek2020A1a2a[[#This Row],[PEPP]]&amp;"#"&amp;Inek2020A1a2a[[#This Row],[Klasse]]</f>
        <v>PA14A#9</v>
      </c>
      <c r="B227" s="932">
        <f>Inek2020A1a2a[[#This Row],[Klasse2]]</f>
        <v>9</v>
      </c>
      <c r="C227" s="933">
        <f>Inek2020A1a2a[[#This Row],[BewJeTag2]]</f>
        <v>1.0912999999999999</v>
      </c>
      <c r="D227" s="932" t="s">
        <v>394</v>
      </c>
      <c r="E227" s="932" t="s">
        <v>404</v>
      </c>
      <c r="F227" s="932" t="s">
        <v>427</v>
      </c>
      <c r="G227" s="932" t="s">
        <v>428</v>
      </c>
      <c r="H227" s="932">
        <v>9</v>
      </c>
      <c r="I227" s="933">
        <v>1.0912999999999999</v>
      </c>
    </row>
    <row r="228" spans="1:9" x14ac:dyDescent="0.25">
      <c r="A228" s="932" t="str">
        <f>Inek2020A1a2a[[#This Row],[PEPP]]&amp;"#"&amp;Inek2020A1a2a[[#This Row],[Klasse]]</f>
        <v>PA14A#10</v>
      </c>
      <c r="B228" s="932">
        <f>Inek2020A1a2a[[#This Row],[Klasse2]]</f>
        <v>10</v>
      </c>
      <c r="C228" s="933">
        <f>Inek2020A1a2a[[#This Row],[BewJeTag2]]</f>
        <v>1.0672999999999999</v>
      </c>
      <c r="D228" s="932" t="s">
        <v>394</v>
      </c>
      <c r="E228" s="932" t="s">
        <v>404</v>
      </c>
      <c r="F228" s="932" t="s">
        <v>427</v>
      </c>
      <c r="G228" s="932" t="s">
        <v>428</v>
      </c>
      <c r="H228" s="932">
        <v>10</v>
      </c>
      <c r="I228" s="933">
        <v>1.0672999999999999</v>
      </c>
    </row>
    <row r="229" spans="1:9" x14ac:dyDescent="0.25">
      <c r="A229" s="932" t="str">
        <f>Inek2020A1a2a[[#This Row],[PEPP]]&amp;"#"&amp;Inek2020A1a2a[[#This Row],[Klasse]]</f>
        <v>PA14B#1</v>
      </c>
      <c r="B229" s="932">
        <f>Inek2020A1a2a[[#This Row],[Klasse2]]</f>
        <v>1</v>
      </c>
      <c r="C229" s="933">
        <f>Inek2020A1a2a[[#This Row],[BewJeTag2]]</f>
        <v>1.2831999999999999</v>
      </c>
      <c r="D229" s="932" t="s">
        <v>394</v>
      </c>
      <c r="E229" s="932" t="s">
        <v>404</v>
      </c>
      <c r="F229" s="932" t="s">
        <v>429</v>
      </c>
      <c r="G229" s="932" t="s">
        <v>430</v>
      </c>
      <c r="H229" s="932">
        <v>1</v>
      </c>
      <c r="I229" s="933">
        <v>1.2831999999999999</v>
      </c>
    </row>
    <row r="230" spans="1:9" x14ac:dyDescent="0.25">
      <c r="A230" s="932" t="str">
        <f>Inek2020A1a2a[[#This Row],[PEPP]]&amp;"#"&amp;Inek2020A1a2a[[#This Row],[Klasse]]</f>
        <v>PA14B#2</v>
      </c>
      <c r="B230" s="932">
        <f>Inek2020A1a2a[[#This Row],[Klasse2]]</f>
        <v>2</v>
      </c>
      <c r="C230" s="933">
        <f>Inek2020A1a2a[[#This Row],[BewJeTag2]]</f>
        <v>1.2110000000000001</v>
      </c>
      <c r="D230" s="932" t="s">
        <v>394</v>
      </c>
      <c r="E230" s="932" t="s">
        <v>404</v>
      </c>
      <c r="F230" s="932" t="s">
        <v>429</v>
      </c>
      <c r="G230" s="932" t="s">
        <v>430</v>
      </c>
      <c r="H230" s="932">
        <v>2</v>
      </c>
      <c r="I230" s="933">
        <v>1.2110000000000001</v>
      </c>
    </row>
    <row r="231" spans="1:9" x14ac:dyDescent="0.25">
      <c r="A231" s="932" t="str">
        <f>Inek2020A1a2a[[#This Row],[PEPP]]&amp;"#"&amp;Inek2020A1a2a[[#This Row],[Klasse]]</f>
        <v>PA14B#3</v>
      </c>
      <c r="B231" s="932">
        <f>Inek2020A1a2a[[#This Row],[Klasse2]]</f>
        <v>3</v>
      </c>
      <c r="C231" s="933">
        <f>Inek2020A1a2a[[#This Row],[BewJeTag2]]</f>
        <v>1.1822999999999999</v>
      </c>
      <c r="D231" s="932" t="s">
        <v>394</v>
      </c>
      <c r="E231" s="932" t="s">
        <v>404</v>
      </c>
      <c r="F231" s="932" t="s">
        <v>429</v>
      </c>
      <c r="G231" s="932" t="s">
        <v>430</v>
      </c>
      <c r="H231" s="932">
        <v>3</v>
      </c>
      <c r="I231" s="933">
        <v>1.1822999999999999</v>
      </c>
    </row>
    <row r="232" spans="1:9" x14ac:dyDescent="0.25">
      <c r="A232" s="932" t="str">
        <f>Inek2020A1a2a[[#This Row],[PEPP]]&amp;"#"&amp;Inek2020A1a2a[[#This Row],[Klasse]]</f>
        <v>PA14B#4</v>
      </c>
      <c r="B232" s="932">
        <f>Inek2020A1a2a[[#This Row],[Klasse2]]</f>
        <v>4</v>
      </c>
      <c r="C232" s="933">
        <f>Inek2020A1a2a[[#This Row],[BewJeTag2]]</f>
        <v>1.1547000000000001</v>
      </c>
      <c r="D232" s="932" t="s">
        <v>394</v>
      </c>
      <c r="E232" s="932" t="s">
        <v>404</v>
      </c>
      <c r="F232" s="932" t="s">
        <v>429</v>
      </c>
      <c r="G232" s="932" t="s">
        <v>430</v>
      </c>
      <c r="H232" s="932">
        <v>4</v>
      </c>
      <c r="I232" s="933">
        <v>1.1547000000000001</v>
      </c>
    </row>
    <row r="233" spans="1:9" x14ac:dyDescent="0.25">
      <c r="A233" s="932" t="str">
        <f>Inek2020A1a2a[[#This Row],[PEPP]]&amp;"#"&amp;Inek2020A1a2a[[#This Row],[Klasse]]</f>
        <v>PA14B#5</v>
      </c>
      <c r="B233" s="932">
        <f>Inek2020A1a2a[[#This Row],[Klasse2]]</f>
        <v>5</v>
      </c>
      <c r="C233" s="933">
        <f>Inek2020A1a2a[[#This Row],[BewJeTag2]]</f>
        <v>1.127</v>
      </c>
      <c r="D233" s="932" t="s">
        <v>394</v>
      </c>
      <c r="E233" s="932" t="s">
        <v>404</v>
      </c>
      <c r="F233" s="932" t="s">
        <v>429</v>
      </c>
      <c r="G233" s="932" t="s">
        <v>430</v>
      </c>
      <c r="H233" s="932">
        <v>5</v>
      </c>
      <c r="I233" s="933">
        <v>1.127</v>
      </c>
    </row>
    <row r="234" spans="1:9" x14ac:dyDescent="0.25">
      <c r="A234" s="932" t="str">
        <f>Inek2020A1a2a[[#This Row],[PEPP]]&amp;"#"&amp;Inek2020A1a2a[[#This Row],[Klasse]]</f>
        <v>PA14B#6</v>
      </c>
      <c r="B234" s="932">
        <f>Inek2020A1a2a[[#This Row],[Klasse2]]</f>
        <v>6</v>
      </c>
      <c r="C234" s="933">
        <f>Inek2020A1a2a[[#This Row],[BewJeTag2]]</f>
        <v>1.0993999999999999</v>
      </c>
      <c r="D234" s="932" t="s">
        <v>394</v>
      </c>
      <c r="E234" s="932" t="s">
        <v>404</v>
      </c>
      <c r="F234" s="932" t="s">
        <v>429</v>
      </c>
      <c r="G234" s="932" t="s">
        <v>430</v>
      </c>
      <c r="H234" s="932">
        <v>6</v>
      </c>
      <c r="I234" s="933">
        <v>1.0993999999999999</v>
      </c>
    </row>
    <row r="235" spans="1:9" x14ac:dyDescent="0.25">
      <c r="A235" s="932" t="str">
        <f>Inek2020A1a2a[[#This Row],[PEPP]]&amp;"#"&amp;Inek2020A1a2a[[#This Row],[Klasse]]</f>
        <v>PA14B#7</v>
      </c>
      <c r="B235" s="932">
        <f>Inek2020A1a2a[[#This Row],[Klasse2]]</f>
        <v>7</v>
      </c>
      <c r="C235" s="933">
        <f>Inek2020A1a2a[[#This Row],[BewJeTag2]]</f>
        <v>1.0718000000000001</v>
      </c>
      <c r="D235" s="932" t="s">
        <v>394</v>
      </c>
      <c r="E235" s="932" t="s">
        <v>404</v>
      </c>
      <c r="F235" s="932" t="s">
        <v>429</v>
      </c>
      <c r="G235" s="932" t="s">
        <v>430</v>
      </c>
      <c r="H235" s="932">
        <v>7</v>
      </c>
      <c r="I235" s="933">
        <v>1.0718000000000001</v>
      </c>
    </row>
    <row r="236" spans="1:9" x14ac:dyDescent="0.25">
      <c r="A236" s="932" t="str">
        <f>Inek2020A1a2a[[#This Row],[PEPP]]&amp;"#"&amp;Inek2020A1a2a[[#This Row],[Klasse]]</f>
        <v>PA14B#8</v>
      </c>
      <c r="B236" s="932">
        <f>Inek2020A1a2a[[#This Row],[Klasse2]]</f>
        <v>8</v>
      </c>
      <c r="C236" s="933">
        <f>Inek2020A1a2a[[#This Row],[BewJeTag2]]</f>
        <v>1.0442</v>
      </c>
      <c r="D236" s="932" t="s">
        <v>394</v>
      </c>
      <c r="E236" s="932" t="s">
        <v>404</v>
      </c>
      <c r="F236" s="932" t="s">
        <v>429</v>
      </c>
      <c r="G236" s="932" t="s">
        <v>430</v>
      </c>
      <c r="H236" s="932">
        <v>8</v>
      </c>
      <c r="I236" s="933">
        <v>1.0442</v>
      </c>
    </row>
    <row r="237" spans="1:9" x14ac:dyDescent="0.25">
      <c r="A237" s="932" t="str">
        <f>Inek2020A1a2a[[#This Row],[PEPP]]&amp;"#"&amp;Inek2020A1a2a[[#This Row],[Klasse]]</f>
        <v>PA14B#9</v>
      </c>
      <c r="B237" s="932">
        <f>Inek2020A1a2a[[#This Row],[Klasse2]]</f>
        <v>9</v>
      </c>
      <c r="C237" s="933">
        <f>Inek2020A1a2a[[#This Row],[BewJeTag2]]</f>
        <v>1.0165999999999999</v>
      </c>
      <c r="D237" s="932" t="s">
        <v>394</v>
      </c>
      <c r="E237" s="932" t="s">
        <v>404</v>
      </c>
      <c r="F237" s="932" t="s">
        <v>429</v>
      </c>
      <c r="G237" s="932" t="s">
        <v>430</v>
      </c>
      <c r="H237" s="932">
        <v>9</v>
      </c>
      <c r="I237" s="933">
        <v>1.0165999999999999</v>
      </c>
    </row>
    <row r="238" spans="1:9" x14ac:dyDescent="0.25">
      <c r="A238" s="932" t="str">
        <f>Inek2020A1a2a[[#This Row],[PEPP]]&amp;"#"&amp;Inek2020A1a2a[[#This Row],[Klasse]]</f>
        <v>PA14B#10</v>
      </c>
      <c r="B238" s="932">
        <f>Inek2020A1a2a[[#This Row],[Klasse2]]</f>
        <v>10</v>
      </c>
      <c r="C238" s="933">
        <f>Inek2020A1a2a[[#This Row],[BewJeTag2]]</f>
        <v>0.9889</v>
      </c>
      <c r="D238" s="932" t="s">
        <v>394</v>
      </c>
      <c r="E238" s="932" t="s">
        <v>404</v>
      </c>
      <c r="F238" s="932" t="s">
        <v>429</v>
      </c>
      <c r="G238" s="932" t="s">
        <v>430</v>
      </c>
      <c r="H238" s="932">
        <v>10</v>
      </c>
      <c r="I238" s="933">
        <v>0.9889</v>
      </c>
    </row>
    <row r="239" spans="1:9" x14ac:dyDescent="0.25">
      <c r="A239" s="932" t="str">
        <f>Inek2020A1a2a[[#This Row],[PEPP]]&amp;"#"&amp;Inek2020A1a2a[[#This Row],[Klasse]]</f>
        <v>PA14B#11</v>
      </c>
      <c r="B239" s="932">
        <f>Inek2020A1a2a[[#This Row],[Klasse2]]</f>
        <v>11</v>
      </c>
      <c r="C239" s="933">
        <f>Inek2020A1a2a[[#This Row],[BewJeTag2]]</f>
        <v>0.96130000000000004</v>
      </c>
      <c r="D239" s="932" t="s">
        <v>394</v>
      </c>
      <c r="E239" s="932" t="s">
        <v>404</v>
      </c>
      <c r="F239" s="932" t="s">
        <v>429</v>
      </c>
      <c r="G239" s="932" t="s">
        <v>430</v>
      </c>
      <c r="H239" s="932">
        <v>11</v>
      </c>
      <c r="I239" s="933">
        <v>0.96130000000000004</v>
      </c>
    </row>
    <row r="240" spans="1:9" x14ac:dyDescent="0.25">
      <c r="A240" s="932" t="str">
        <f>Inek2020A1a2a[[#This Row],[PEPP]]&amp;"#"&amp;Inek2020A1a2a[[#This Row],[Klasse]]</f>
        <v>PA14B#12</v>
      </c>
      <c r="B240" s="932">
        <f>Inek2020A1a2a[[#This Row],[Klasse2]]</f>
        <v>12</v>
      </c>
      <c r="C240" s="933">
        <f>Inek2020A1a2a[[#This Row],[BewJeTag2]]</f>
        <v>0.93369999999999997</v>
      </c>
      <c r="D240" s="932" t="s">
        <v>394</v>
      </c>
      <c r="E240" s="932" t="s">
        <v>404</v>
      </c>
      <c r="F240" s="932" t="s">
        <v>429</v>
      </c>
      <c r="G240" s="932" t="s">
        <v>430</v>
      </c>
      <c r="H240" s="932">
        <v>12</v>
      </c>
      <c r="I240" s="933">
        <v>0.93369999999999997</v>
      </c>
    </row>
    <row r="241" spans="1:9" x14ac:dyDescent="0.25">
      <c r="A241" s="932" t="str">
        <f>Inek2020A1a2a[[#This Row],[PEPP]]&amp;"#"&amp;Inek2020A1a2a[[#This Row],[Klasse]]</f>
        <v>PA15A#1</v>
      </c>
      <c r="B241" s="932">
        <f>Inek2020A1a2a[[#This Row],[Klasse2]]</f>
        <v>1</v>
      </c>
      <c r="C241" s="933">
        <f>Inek2020A1a2a[[#This Row],[BewJeTag2]]</f>
        <v>1.6003000000000001</v>
      </c>
      <c r="D241" s="932" t="s">
        <v>394</v>
      </c>
      <c r="E241" s="932" t="s">
        <v>404</v>
      </c>
      <c r="F241" s="932" t="s">
        <v>431</v>
      </c>
      <c r="G241" s="932" t="s">
        <v>504</v>
      </c>
      <c r="H241" s="932">
        <v>1</v>
      </c>
      <c r="I241" s="933">
        <v>1.6003000000000001</v>
      </c>
    </row>
    <row r="242" spans="1:9" x14ac:dyDescent="0.25">
      <c r="A242" s="932" t="str">
        <f>Inek2020A1a2a[[#This Row],[PEPP]]&amp;"#"&amp;Inek2020A1a2a[[#This Row],[Klasse]]</f>
        <v>PA15A#2</v>
      </c>
      <c r="B242" s="932">
        <f>Inek2020A1a2a[[#This Row],[Klasse2]]</f>
        <v>2</v>
      </c>
      <c r="C242" s="933">
        <f>Inek2020A1a2a[[#This Row],[BewJeTag2]]</f>
        <v>1.5649</v>
      </c>
      <c r="D242" s="932" t="s">
        <v>394</v>
      </c>
      <c r="E242" s="932" t="s">
        <v>404</v>
      </c>
      <c r="F242" s="932" t="s">
        <v>431</v>
      </c>
      <c r="G242" s="932" t="s">
        <v>504</v>
      </c>
      <c r="H242" s="932">
        <v>2</v>
      </c>
      <c r="I242" s="933">
        <v>1.5649</v>
      </c>
    </row>
    <row r="243" spans="1:9" x14ac:dyDescent="0.25">
      <c r="A243" s="932" t="str">
        <f>Inek2020A1a2a[[#This Row],[PEPP]]&amp;"#"&amp;Inek2020A1a2a[[#This Row],[Klasse]]</f>
        <v>PA15A#3</v>
      </c>
      <c r="B243" s="932">
        <f>Inek2020A1a2a[[#This Row],[Klasse2]]</f>
        <v>3</v>
      </c>
      <c r="C243" s="933">
        <f>Inek2020A1a2a[[#This Row],[BewJeTag2]]</f>
        <v>1.5412999999999999</v>
      </c>
      <c r="D243" s="932" t="s">
        <v>394</v>
      </c>
      <c r="E243" s="932" t="s">
        <v>404</v>
      </c>
      <c r="F243" s="932" t="s">
        <v>431</v>
      </c>
      <c r="G243" s="932" t="s">
        <v>504</v>
      </c>
      <c r="H243" s="932">
        <v>3</v>
      </c>
      <c r="I243" s="933">
        <v>1.5412999999999999</v>
      </c>
    </row>
    <row r="244" spans="1:9" x14ac:dyDescent="0.25">
      <c r="A244" s="932" t="str">
        <f>Inek2020A1a2a[[#This Row],[PEPP]]&amp;"#"&amp;Inek2020A1a2a[[#This Row],[Klasse]]</f>
        <v>PA15A#4</v>
      </c>
      <c r="B244" s="932">
        <f>Inek2020A1a2a[[#This Row],[Klasse2]]</f>
        <v>4</v>
      </c>
      <c r="C244" s="933">
        <f>Inek2020A1a2a[[#This Row],[BewJeTag2]]</f>
        <v>1.5176000000000001</v>
      </c>
      <c r="D244" s="932" t="s">
        <v>394</v>
      </c>
      <c r="E244" s="932" t="s">
        <v>404</v>
      </c>
      <c r="F244" s="932" t="s">
        <v>431</v>
      </c>
      <c r="G244" s="932" t="s">
        <v>504</v>
      </c>
      <c r="H244" s="932">
        <v>4</v>
      </c>
      <c r="I244" s="933">
        <v>1.5176000000000001</v>
      </c>
    </row>
    <row r="245" spans="1:9" x14ac:dyDescent="0.25">
      <c r="A245" s="932" t="str">
        <f>Inek2020A1a2a[[#This Row],[PEPP]]&amp;"#"&amp;Inek2020A1a2a[[#This Row],[Klasse]]</f>
        <v>PA15A#5</v>
      </c>
      <c r="B245" s="932">
        <f>Inek2020A1a2a[[#This Row],[Klasse2]]</f>
        <v>5</v>
      </c>
      <c r="C245" s="933">
        <f>Inek2020A1a2a[[#This Row],[BewJeTag2]]</f>
        <v>1.4939</v>
      </c>
      <c r="D245" s="932" t="s">
        <v>394</v>
      </c>
      <c r="E245" s="932" t="s">
        <v>404</v>
      </c>
      <c r="F245" s="932" t="s">
        <v>431</v>
      </c>
      <c r="G245" s="932" t="s">
        <v>504</v>
      </c>
      <c r="H245" s="932">
        <v>5</v>
      </c>
      <c r="I245" s="933">
        <v>1.4939</v>
      </c>
    </row>
    <row r="246" spans="1:9" x14ac:dyDescent="0.25">
      <c r="A246" s="932" t="str">
        <f>Inek2020A1a2a[[#This Row],[PEPP]]&amp;"#"&amp;Inek2020A1a2a[[#This Row],[Klasse]]</f>
        <v>PA15A#6</v>
      </c>
      <c r="B246" s="932">
        <f>Inek2020A1a2a[[#This Row],[Klasse2]]</f>
        <v>6</v>
      </c>
      <c r="C246" s="933">
        <f>Inek2020A1a2a[[#This Row],[BewJeTag2]]</f>
        <v>1.4702999999999999</v>
      </c>
      <c r="D246" s="932" t="s">
        <v>394</v>
      </c>
      <c r="E246" s="932" t="s">
        <v>404</v>
      </c>
      <c r="F246" s="932" t="s">
        <v>431</v>
      </c>
      <c r="G246" s="932" t="s">
        <v>504</v>
      </c>
      <c r="H246" s="932">
        <v>6</v>
      </c>
      <c r="I246" s="933">
        <v>1.4702999999999999</v>
      </c>
    </row>
    <row r="247" spans="1:9" x14ac:dyDescent="0.25">
      <c r="A247" s="932" t="str">
        <f>Inek2020A1a2a[[#This Row],[PEPP]]&amp;"#"&amp;Inek2020A1a2a[[#This Row],[Klasse]]</f>
        <v>PA15A#7</v>
      </c>
      <c r="B247" s="932">
        <f>Inek2020A1a2a[[#This Row],[Klasse2]]</f>
        <v>7</v>
      </c>
      <c r="C247" s="933">
        <f>Inek2020A1a2a[[#This Row],[BewJeTag2]]</f>
        <v>1.4466000000000001</v>
      </c>
      <c r="D247" s="932" t="s">
        <v>394</v>
      </c>
      <c r="E247" s="932" t="s">
        <v>404</v>
      </c>
      <c r="F247" s="932" t="s">
        <v>431</v>
      </c>
      <c r="G247" s="932" t="s">
        <v>504</v>
      </c>
      <c r="H247" s="932">
        <v>7</v>
      </c>
      <c r="I247" s="933">
        <v>1.4466000000000001</v>
      </c>
    </row>
    <row r="248" spans="1:9" x14ac:dyDescent="0.25">
      <c r="A248" s="932" t="str">
        <f>Inek2020A1a2a[[#This Row],[PEPP]]&amp;"#"&amp;Inek2020A1a2a[[#This Row],[Klasse]]</f>
        <v>PA15A#8</v>
      </c>
      <c r="B248" s="932">
        <f>Inek2020A1a2a[[#This Row],[Klasse2]]</f>
        <v>8</v>
      </c>
      <c r="C248" s="933">
        <f>Inek2020A1a2a[[#This Row],[BewJeTag2]]</f>
        <v>1.423</v>
      </c>
      <c r="D248" s="932" t="s">
        <v>394</v>
      </c>
      <c r="E248" s="932" t="s">
        <v>404</v>
      </c>
      <c r="F248" s="932" t="s">
        <v>431</v>
      </c>
      <c r="G248" s="932" t="s">
        <v>504</v>
      </c>
      <c r="H248" s="932">
        <v>8</v>
      </c>
      <c r="I248" s="933">
        <v>1.423</v>
      </c>
    </row>
    <row r="249" spans="1:9" x14ac:dyDescent="0.25">
      <c r="A249" s="932" t="str">
        <f>Inek2020A1a2a[[#This Row],[PEPP]]&amp;"#"&amp;Inek2020A1a2a[[#This Row],[Klasse]]</f>
        <v>PA15A#9</v>
      </c>
      <c r="B249" s="932">
        <f>Inek2020A1a2a[[#This Row],[Klasse2]]</f>
        <v>9</v>
      </c>
      <c r="C249" s="933">
        <f>Inek2020A1a2a[[#This Row],[BewJeTag2]]</f>
        <v>1.3993</v>
      </c>
      <c r="D249" s="932" t="s">
        <v>394</v>
      </c>
      <c r="E249" s="932" t="s">
        <v>404</v>
      </c>
      <c r="F249" s="932" t="s">
        <v>431</v>
      </c>
      <c r="G249" s="932" t="s">
        <v>504</v>
      </c>
      <c r="H249" s="932">
        <v>9</v>
      </c>
      <c r="I249" s="933">
        <v>1.3993</v>
      </c>
    </row>
    <row r="250" spans="1:9" x14ac:dyDescent="0.25">
      <c r="A250" s="932" t="str">
        <f>Inek2020A1a2a[[#This Row],[PEPP]]&amp;"#"&amp;Inek2020A1a2a[[#This Row],[Klasse]]</f>
        <v>PA15A#10</v>
      </c>
      <c r="B250" s="932">
        <f>Inek2020A1a2a[[#This Row],[Klasse2]]</f>
        <v>10</v>
      </c>
      <c r="C250" s="933">
        <f>Inek2020A1a2a[[#This Row],[BewJeTag2]]</f>
        <v>1.3756999999999999</v>
      </c>
      <c r="D250" s="932" t="s">
        <v>394</v>
      </c>
      <c r="E250" s="932" t="s">
        <v>404</v>
      </c>
      <c r="F250" s="932" t="s">
        <v>431</v>
      </c>
      <c r="G250" s="932" t="s">
        <v>504</v>
      </c>
      <c r="H250" s="932">
        <v>10</v>
      </c>
      <c r="I250" s="933">
        <v>1.3756999999999999</v>
      </c>
    </row>
    <row r="251" spans="1:9" x14ac:dyDescent="0.25">
      <c r="A251" s="932" t="str">
        <f>Inek2020A1a2a[[#This Row],[PEPP]]&amp;"#"&amp;Inek2020A1a2a[[#This Row],[Klasse]]</f>
        <v>PA15A#11</v>
      </c>
      <c r="B251" s="932">
        <f>Inek2020A1a2a[[#This Row],[Klasse2]]</f>
        <v>11</v>
      </c>
      <c r="C251" s="933">
        <f>Inek2020A1a2a[[#This Row],[BewJeTag2]]</f>
        <v>1.3520000000000001</v>
      </c>
      <c r="D251" s="932" t="s">
        <v>394</v>
      </c>
      <c r="E251" s="932" t="s">
        <v>404</v>
      </c>
      <c r="F251" s="932" t="s">
        <v>431</v>
      </c>
      <c r="G251" s="932" t="s">
        <v>504</v>
      </c>
      <c r="H251" s="932">
        <v>11</v>
      </c>
      <c r="I251" s="933">
        <v>1.3520000000000001</v>
      </c>
    </row>
    <row r="252" spans="1:9" x14ac:dyDescent="0.25">
      <c r="A252" s="932" t="str">
        <f>Inek2020A1a2a[[#This Row],[PEPP]]&amp;"#"&amp;Inek2020A1a2a[[#This Row],[Klasse]]</f>
        <v>PA15A#12</v>
      </c>
      <c r="B252" s="932">
        <f>Inek2020A1a2a[[#This Row],[Klasse2]]</f>
        <v>12</v>
      </c>
      <c r="C252" s="933">
        <f>Inek2020A1a2a[[#This Row],[BewJeTag2]]</f>
        <v>1.3284</v>
      </c>
      <c r="D252" s="932" t="s">
        <v>394</v>
      </c>
      <c r="E252" s="932" t="s">
        <v>404</v>
      </c>
      <c r="F252" s="932" t="s">
        <v>431</v>
      </c>
      <c r="G252" s="932" t="s">
        <v>504</v>
      </c>
      <c r="H252" s="932">
        <v>12</v>
      </c>
      <c r="I252" s="933">
        <v>1.3284</v>
      </c>
    </row>
    <row r="253" spans="1:9" x14ac:dyDescent="0.25">
      <c r="A253" s="932" t="str">
        <f>Inek2020A1a2a[[#This Row],[PEPP]]&amp;"#"&amp;Inek2020A1a2a[[#This Row],[Klasse]]</f>
        <v>PA15A#13</v>
      </c>
      <c r="B253" s="932">
        <f>Inek2020A1a2a[[#This Row],[Klasse2]]</f>
        <v>13</v>
      </c>
      <c r="C253" s="933">
        <f>Inek2020A1a2a[[#This Row],[BewJeTag2]]</f>
        <v>1.3047</v>
      </c>
      <c r="D253" s="932" t="s">
        <v>394</v>
      </c>
      <c r="E253" s="932" t="s">
        <v>404</v>
      </c>
      <c r="F253" s="932" t="s">
        <v>431</v>
      </c>
      <c r="G253" s="932" t="s">
        <v>504</v>
      </c>
      <c r="H253" s="932">
        <v>13</v>
      </c>
      <c r="I253" s="933">
        <v>1.3047</v>
      </c>
    </row>
    <row r="254" spans="1:9" x14ac:dyDescent="0.25">
      <c r="A254" s="932" t="str">
        <f>Inek2020A1a2a[[#This Row],[PEPP]]&amp;"#"&amp;Inek2020A1a2a[[#This Row],[Klasse]]</f>
        <v>PA15A#14</v>
      </c>
      <c r="B254" s="932">
        <f>Inek2020A1a2a[[#This Row],[Klasse2]]</f>
        <v>14</v>
      </c>
      <c r="C254" s="933">
        <f>Inek2020A1a2a[[#This Row],[BewJeTag2]]</f>
        <v>1.2810999999999999</v>
      </c>
      <c r="D254" s="932" t="s">
        <v>394</v>
      </c>
      <c r="E254" s="932" t="s">
        <v>404</v>
      </c>
      <c r="F254" s="932" t="s">
        <v>431</v>
      </c>
      <c r="G254" s="932" t="s">
        <v>504</v>
      </c>
      <c r="H254" s="932">
        <v>14</v>
      </c>
      <c r="I254" s="933">
        <v>1.2810999999999999</v>
      </c>
    </row>
    <row r="255" spans="1:9" x14ac:dyDescent="0.25">
      <c r="A255" s="932" t="str">
        <f>Inek2020A1a2a[[#This Row],[PEPP]]&amp;"#"&amp;Inek2020A1a2a[[#This Row],[Klasse]]</f>
        <v>PA15A#15</v>
      </c>
      <c r="B255" s="932">
        <f>Inek2020A1a2a[[#This Row],[Klasse2]]</f>
        <v>15</v>
      </c>
      <c r="C255" s="933">
        <f>Inek2020A1a2a[[#This Row],[BewJeTag2]]</f>
        <v>1.2574000000000001</v>
      </c>
      <c r="D255" s="932" t="s">
        <v>394</v>
      </c>
      <c r="E255" s="932" t="s">
        <v>404</v>
      </c>
      <c r="F255" s="932" t="s">
        <v>431</v>
      </c>
      <c r="G255" s="932" t="s">
        <v>504</v>
      </c>
      <c r="H255" s="932">
        <v>15</v>
      </c>
      <c r="I255" s="933">
        <v>1.2574000000000001</v>
      </c>
    </row>
    <row r="256" spans="1:9" x14ac:dyDescent="0.25">
      <c r="A256" s="932" t="str">
        <f>Inek2020A1a2a[[#This Row],[PEPP]]&amp;"#"&amp;Inek2020A1a2a[[#This Row],[Klasse]]</f>
        <v>PA15B#1</v>
      </c>
      <c r="B256" s="932">
        <f>Inek2020A1a2a[[#This Row],[Klasse2]]</f>
        <v>1</v>
      </c>
      <c r="C256" s="933">
        <f>Inek2020A1a2a[[#This Row],[BewJeTag2]]</f>
        <v>1.5428999999999999</v>
      </c>
      <c r="D256" s="932" t="s">
        <v>394</v>
      </c>
      <c r="E256" s="932" t="s">
        <v>404</v>
      </c>
      <c r="F256" s="932" t="s">
        <v>433</v>
      </c>
      <c r="G256" s="932" t="s">
        <v>505</v>
      </c>
      <c r="H256" s="932">
        <v>1</v>
      </c>
      <c r="I256" s="933">
        <v>1.5428999999999999</v>
      </c>
    </row>
    <row r="257" spans="1:9" x14ac:dyDescent="0.25">
      <c r="A257" s="932" t="str">
        <f>Inek2020A1a2a[[#This Row],[PEPP]]&amp;"#"&amp;Inek2020A1a2a[[#This Row],[Klasse]]</f>
        <v>PA15B#2</v>
      </c>
      <c r="B257" s="932">
        <f>Inek2020A1a2a[[#This Row],[Klasse2]]</f>
        <v>2</v>
      </c>
      <c r="C257" s="933">
        <f>Inek2020A1a2a[[#This Row],[BewJeTag2]]</f>
        <v>1.5098</v>
      </c>
      <c r="D257" s="932" t="s">
        <v>394</v>
      </c>
      <c r="E257" s="932" t="s">
        <v>404</v>
      </c>
      <c r="F257" s="932" t="s">
        <v>433</v>
      </c>
      <c r="G257" s="932" t="s">
        <v>505</v>
      </c>
      <c r="H257" s="932">
        <v>2</v>
      </c>
      <c r="I257" s="933">
        <v>1.5098</v>
      </c>
    </row>
    <row r="258" spans="1:9" x14ac:dyDescent="0.25">
      <c r="A258" s="932" t="str">
        <f>Inek2020A1a2a[[#This Row],[PEPP]]&amp;"#"&amp;Inek2020A1a2a[[#This Row],[Klasse]]</f>
        <v>PA15B#3</v>
      </c>
      <c r="B258" s="932">
        <f>Inek2020A1a2a[[#This Row],[Klasse2]]</f>
        <v>3</v>
      </c>
      <c r="C258" s="933">
        <f>Inek2020A1a2a[[#This Row],[BewJeTag2]]</f>
        <v>1.4866999999999999</v>
      </c>
      <c r="D258" s="932" t="s">
        <v>394</v>
      </c>
      <c r="E258" s="932" t="s">
        <v>404</v>
      </c>
      <c r="F258" s="932" t="s">
        <v>433</v>
      </c>
      <c r="G258" s="932" t="s">
        <v>505</v>
      </c>
      <c r="H258" s="932">
        <v>3</v>
      </c>
      <c r="I258" s="933">
        <v>1.4866999999999999</v>
      </c>
    </row>
    <row r="259" spans="1:9" x14ac:dyDescent="0.25">
      <c r="A259" s="932" t="str">
        <f>Inek2020A1a2a[[#This Row],[PEPP]]&amp;"#"&amp;Inek2020A1a2a[[#This Row],[Klasse]]</f>
        <v>PA15B#4</v>
      </c>
      <c r="B259" s="932">
        <f>Inek2020A1a2a[[#This Row],[Klasse2]]</f>
        <v>4</v>
      </c>
      <c r="C259" s="933">
        <f>Inek2020A1a2a[[#This Row],[BewJeTag2]]</f>
        <v>1.4636</v>
      </c>
      <c r="D259" s="932" t="s">
        <v>394</v>
      </c>
      <c r="E259" s="932" t="s">
        <v>404</v>
      </c>
      <c r="F259" s="932" t="s">
        <v>433</v>
      </c>
      <c r="G259" s="932" t="s">
        <v>505</v>
      </c>
      <c r="H259" s="932">
        <v>4</v>
      </c>
      <c r="I259" s="933">
        <v>1.4636</v>
      </c>
    </row>
    <row r="260" spans="1:9" x14ac:dyDescent="0.25">
      <c r="A260" s="932" t="str">
        <f>Inek2020A1a2a[[#This Row],[PEPP]]&amp;"#"&amp;Inek2020A1a2a[[#This Row],[Klasse]]</f>
        <v>PA15B#5</v>
      </c>
      <c r="B260" s="932">
        <f>Inek2020A1a2a[[#This Row],[Klasse2]]</f>
        <v>5</v>
      </c>
      <c r="C260" s="933">
        <f>Inek2020A1a2a[[#This Row],[BewJeTag2]]</f>
        <v>1.4403999999999999</v>
      </c>
      <c r="D260" s="932" t="s">
        <v>394</v>
      </c>
      <c r="E260" s="932" t="s">
        <v>404</v>
      </c>
      <c r="F260" s="932" t="s">
        <v>433</v>
      </c>
      <c r="G260" s="932" t="s">
        <v>505</v>
      </c>
      <c r="H260" s="932">
        <v>5</v>
      </c>
      <c r="I260" s="933">
        <v>1.4403999999999999</v>
      </c>
    </row>
    <row r="261" spans="1:9" x14ac:dyDescent="0.25">
      <c r="A261" s="932" t="str">
        <f>Inek2020A1a2a[[#This Row],[PEPP]]&amp;"#"&amp;Inek2020A1a2a[[#This Row],[Klasse]]</f>
        <v>PA15B#6</v>
      </c>
      <c r="B261" s="932">
        <f>Inek2020A1a2a[[#This Row],[Klasse2]]</f>
        <v>6</v>
      </c>
      <c r="C261" s="933">
        <f>Inek2020A1a2a[[#This Row],[BewJeTag2]]</f>
        <v>1.4173</v>
      </c>
      <c r="D261" s="932" t="s">
        <v>394</v>
      </c>
      <c r="E261" s="932" t="s">
        <v>404</v>
      </c>
      <c r="F261" s="932" t="s">
        <v>433</v>
      </c>
      <c r="G261" s="932" t="s">
        <v>505</v>
      </c>
      <c r="H261" s="932">
        <v>6</v>
      </c>
      <c r="I261" s="933">
        <v>1.4173</v>
      </c>
    </row>
    <row r="262" spans="1:9" x14ac:dyDescent="0.25">
      <c r="A262" s="932" t="str">
        <f>Inek2020A1a2a[[#This Row],[PEPP]]&amp;"#"&amp;Inek2020A1a2a[[#This Row],[Klasse]]</f>
        <v>PA15B#7</v>
      </c>
      <c r="B262" s="932">
        <f>Inek2020A1a2a[[#This Row],[Klasse2]]</f>
        <v>7</v>
      </c>
      <c r="C262" s="933">
        <f>Inek2020A1a2a[[#This Row],[BewJeTag2]]</f>
        <v>1.3942000000000001</v>
      </c>
      <c r="D262" s="932" t="s">
        <v>394</v>
      </c>
      <c r="E262" s="932" t="s">
        <v>404</v>
      </c>
      <c r="F262" s="932" t="s">
        <v>433</v>
      </c>
      <c r="G262" s="932" t="s">
        <v>505</v>
      </c>
      <c r="H262" s="932">
        <v>7</v>
      </c>
      <c r="I262" s="933">
        <v>1.3942000000000001</v>
      </c>
    </row>
    <row r="263" spans="1:9" x14ac:dyDescent="0.25">
      <c r="A263" s="932" t="str">
        <f>Inek2020A1a2a[[#This Row],[PEPP]]&amp;"#"&amp;Inek2020A1a2a[[#This Row],[Klasse]]</f>
        <v>PA15B#8</v>
      </c>
      <c r="B263" s="932">
        <f>Inek2020A1a2a[[#This Row],[Klasse2]]</f>
        <v>8</v>
      </c>
      <c r="C263" s="933">
        <f>Inek2020A1a2a[[#This Row],[BewJeTag2]]</f>
        <v>1.371</v>
      </c>
      <c r="D263" s="932" t="s">
        <v>394</v>
      </c>
      <c r="E263" s="932" t="s">
        <v>404</v>
      </c>
      <c r="F263" s="932" t="s">
        <v>433</v>
      </c>
      <c r="G263" s="932" t="s">
        <v>505</v>
      </c>
      <c r="H263" s="932">
        <v>8</v>
      </c>
      <c r="I263" s="933">
        <v>1.371</v>
      </c>
    </row>
    <row r="264" spans="1:9" x14ac:dyDescent="0.25">
      <c r="A264" s="932" t="str">
        <f>Inek2020A1a2a[[#This Row],[PEPP]]&amp;"#"&amp;Inek2020A1a2a[[#This Row],[Klasse]]</f>
        <v>PA15B#9</v>
      </c>
      <c r="B264" s="932">
        <f>Inek2020A1a2a[[#This Row],[Klasse2]]</f>
        <v>9</v>
      </c>
      <c r="C264" s="933">
        <f>Inek2020A1a2a[[#This Row],[BewJeTag2]]</f>
        <v>1.3479000000000001</v>
      </c>
      <c r="D264" s="932" t="s">
        <v>394</v>
      </c>
      <c r="E264" s="932" t="s">
        <v>404</v>
      </c>
      <c r="F264" s="932" t="s">
        <v>433</v>
      </c>
      <c r="G264" s="932" t="s">
        <v>505</v>
      </c>
      <c r="H264" s="932">
        <v>9</v>
      </c>
      <c r="I264" s="933">
        <v>1.3479000000000001</v>
      </c>
    </row>
    <row r="265" spans="1:9" x14ac:dyDescent="0.25">
      <c r="A265" s="932" t="str">
        <f>Inek2020A1a2a[[#This Row],[PEPP]]&amp;"#"&amp;Inek2020A1a2a[[#This Row],[Klasse]]</f>
        <v>PA15B#10</v>
      </c>
      <c r="B265" s="932">
        <f>Inek2020A1a2a[[#This Row],[Klasse2]]</f>
        <v>10</v>
      </c>
      <c r="C265" s="933">
        <f>Inek2020A1a2a[[#This Row],[BewJeTag2]]</f>
        <v>1.3248</v>
      </c>
      <c r="D265" s="932" t="s">
        <v>394</v>
      </c>
      <c r="E265" s="932" t="s">
        <v>404</v>
      </c>
      <c r="F265" s="932" t="s">
        <v>433</v>
      </c>
      <c r="G265" s="932" t="s">
        <v>505</v>
      </c>
      <c r="H265" s="932">
        <v>10</v>
      </c>
      <c r="I265" s="933">
        <v>1.3248</v>
      </c>
    </row>
    <row r="266" spans="1:9" x14ac:dyDescent="0.25">
      <c r="A266" s="932" t="str">
        <f>Inek2020A1a2a[[#This Row],[PEPP]]&amp;"#"&amp;Inek2020A1a2a[[#This Row],[Klasse]]</f>
        <v>PA15B#11</v>
      </c>
      <c r="B266" s="932">
        <f>Inek2020A1a2a[[#This Row],[Klasse2]]</f>
        <v>11</v>
      </c>
      <c r="C266" s="933">
        <f>Inek2020A1a2a[[#This Row],[BewJeTag2]]</f>
        <v>1.3016000000000001</v>
      </c>
      <c r="D266" s="932" t="s">
        <v>394</v>
      </c>
      <c r="E266" s="932" t="s">
        <v>404</v>
      </c>
      <c r="F266" s="932" t="s">
        <v>433</v>
      </c>
      <c r="G266" s="932" t="s">
        <v>505</v>
      </c>
      <c r="H266" s="932">
        <v>11</v>
      </c>
      <c r="I266" s="933">
        <v>1.3016000000000001</v>
      </c>
    </row>
    <row r="267" spans="1:9" x14ac:dyDescent="0.25">
      <c r="A267" s="932" t="str">
        <f>Inek2020A1a2a[[#This Row],[PEPP]]&amp;"#"&amp;Inek2020A1a2a[[#This Row],[Klasse]]</f>
        <v>PA15B#12</v>
      </c>
      <c r="B267" s="932">
        <f>Inek2020A1a2a[[#This Row],[Klasse2]]</f>
        <v>12</v>
      </c>
      <c r="C267" s="933">
        <f>Inek2020A1a2a[[#This Row],[BewJeTag2]]</f>
        <v>1.2785</v>
      </c>
      <c r="D267" s="932" t="s">
        <v>394</v>
      </c>
      <c r="E267" s="932" t="s">
        <v>404</v>
      </c>
      <c r="F267" s="932" t="s">
        <v>433</v>
      </c>
      <c r="G267" s="932" t="s">
        <v>505</v>
      </c>
      <c r="H267" s="932">
        <v>12</v>
      </c>
      <c r="I267" s="933">
        <v>1.2785</v>
      </c>
    </row>
    <row r="268" spans="1:9" x14ac:dyDescent="0.25">
      <c r="A268" s="932" t="str">
        <f>Inek2020A1a2a[[#This Row],[PEPP]]&amp;"#"&amp;Inek2020A1a2a[[#This Row],[Klasse]]</f>
        <v>PA15B#13</v>
      </c>
      <c r="B268" s="932">
        <f>Inek2020A1a2a[[#This Row],[Klasse2]]</f>
        <v>13</v>
      </c>
      <c r="C268" s="933">
        <f>Inek2020A1a2a[[#This Row],[BewJeTag2]]</f>
        <v>1.2554000000000001</v>
      </c>
      <c r="D268" s="932" t="s">
        <v>394</v>
      </c>
      <c r="E268" s="932" t="s">
        <v>404</v>
      </c>
      <c r="F268" s="932" t="s">
        <v>433</v>
      </c>
      <c r="G268" s="932" t="s">
        <v>505</v>
      </c>
      <c r="H268" s="932">
        <v>13</v>
      </c>
      <c r="I268" s="933">
        <v>1.2554000000000001</v>
      </c>
    </row>
    <row r="269" spans="1:9" x14ac:dyDescent="0.25">
      <c r="A269" s="932" t="str">
        <f>Inek2020A1a2a[[#This Row],[PEPP]]&amp;"#"&amp;Inek2020A1a2a[[#This Row],[Klasse]]</f>
        <v>PA15B#14</v>
      </c>
      <c r="B269" s="932">
        <f>Inek2020A1a2a[[#This Row],[Klasse2]]</f>
        <v>14</v>
      </c>
      <c r="C269" s="933">
        <f>Inek2020A1a2a[[#This Row],[BewJeTag2]]</f>
        <v>1.2322</v>
      </c>
      <c r="D269" s="932" t="s">
        <v>394</v>
      </c>
      <c r="E269" s="932" t="s">
        <v>404</v>
      </c>
      <c r="F269" s="932" t="s">
        <v>433</v>
      </c>
      <c r="G269" s="932" t="s">
        <v>505</v>
      </c>
      <c r="H269" s="932">
        <v>14</v>
      </c>
      <c r="I269" s="933">
        <v>1.2322</v>
      </c>
    </row>
    <row r="270" spans="1:9" x14ac:dyDescent="0.25">
      <c r="A270" s="932" t="str">
        <f>Inek2020A1a2a[[#This Row],[PEPP]]&amp;"#"&amp;Inek2020A1a2a[[#This Row],[Klasse]]</f>
        <v>PA15B#15</v>
      </c>
      <c r="B270" s="932">
        <f>Inek2020A1a2a[[#This Row],[Klasse2]]</f>
        <v>15</v>
      </c>
      <c r="C270" s="933">
        <f>Inek2020A1a2a[[#This Row],[BewJeTag2]]</f>
        <v>1.2091000000000001</v>
      </c>
      <c r="D270" s="932" t="s">
        <v>394</v>
      </c>
      <c r="E270" s="932" t="s">
        <v>404</v>
      </c>
      <c r="F270" s="932" t="s">
        <v>433</v>
      </c>
      <c r="G270" s="932" t="s">
        <v>505</v>
      </c>
      <c r="H270" s="932">
        <v>15</v>
      </c>
      <c r="I270" s="933">
        <v>1.2091000000000001</v>
      </c>
    </row>
    <row r="271" spans="1:9" x14ac:dyDescent="0.25">
      <c r="A271" s="932" t="str">
        <f>Inek2020A1a2a[[#This Row],[PEPP]]&amp;"#"&amp;Inek2020A1a2a[[#This Row],[Klasse]]</f>
        <v>PA15B#16</v>
      </c>
      <c r="B271" s="932">
        <f>Inek2020A1a2a[[#This Row],[Klasse2]]</f>
        <v>16</v>
      </c>
      <c r="C271" s="933">
        <f>Inek2020A1a2a[[#This Row],[BewJeTag2]]</f>
        <v>1.1859</v>
      </c>
      <c r="D271" s="932" t="s">
        <v>394</v>
      </c>
      <c r="E271" s="932" t="s">
        <v>404</v>
      </c>
      <c r="F271" s="932" t="s">
        <v>433</v>
      </c>
      <c r="G271" s="932" t="s">
        <v>505</v>
      </c>
      <c r="H271" s="932">
        <v>16</v>
      </c>
      <c r="I271" s="933">
        <v>1.1859</v>
      </c>
    </row>
    <row r="272" spans="1:9" x14ac:dyDescent="0.25">
      <c r="A272" s="932" t="str">
        <f>Inek2020A1a2a[[#This Row],[PEPP]]&amp;"#"&amp;Inek2020A1a2a[[#This Row],[Klasse]]</f>
        <v>PA15C#1</v>
      </c>
      <c r="B272" s="932">
        <f>Inek2020A1a2a[[#This Row],[Klasse2]]</f>
        <v>1</v>
      </c>
      <c r="C272" s="933">
        <f>Inek2020A1a2a[[#This Row],[BewJeTag2]]</f>
        <v>1.4681999999999999</v>
      </c>
      <c r="D272" s="932" t="s">
        <v>394</v>
      </c>
      <c r="E272" s="932" t="s">
        <v>404</v>
      </c>
      <c r="F272" s="932" t="s">
        <v>435</v>
      </c>
      <c r="G272" s="935" t="s">
        <v>506</v>
      </c>
      <c r="H272" s="932">
        <v>1</v>
      </c>
      <c r="I272" s="933">
        <v>1.4681999999999999</v>
      </c>
    </row>
    <row r="273" spans="1:9" x14ac:dyDescent="0.25">
      <c r="A273" s="932" t="str">
        <f>Inek2020A1a2a[[#This Row],[PEPP]]&amp;"#"&amp;Inek2020A1a2a[[#This Row],[Klasse]]</f>
        <v>PA15C#2</v>
      </c>
      <c r="B273" s="932">
        <f>Inek2020A1a2a[[#This Row],[Klasse2]]</f>
        <v>2</v>
      </c>
      <c r="C273" s="933">
        <f>Inek2020A1a2a[[#This Row],[BewJeTag2]]</f>
        <v>1.4361999999999999</v>
      </c>
      <c r="D273" s="932" t="s">
        <v>394</v>
      </c>
      <c r="E273" s="932" t="s">
        <v>404</v>
      </c>
      <c r="F273" s="932" t="s">
        <v>435</v>
      </c>
      <c r="G273" s="935" t="s">
        <v>506</v>
      </c>
      <c r="H273" s="932">
        <v>2</v>
      </c>
      <c r="I273" s="933">
        <v>1.4361999999999999</v>
      </c>
    </row>
    <row r="274" spans="1:9" x14ac:dyDescent="0.25">
      <c r="A274" s="932" t="str">
        <f>Inek2020A1a2a[[#This Row],[PEPP]]&amp;"#"&amp;Inek2020A1a2a[[#This Row],[Klasse]]</f>
        <v>PA15C#3</v>
      </c>
      <c r="B274" s="932">
        <f>Inek2020A1a2a[[#This Row],[Klasse2]]</f>
        <v>3</v>
      </c>
      <c r="C274" s="933">
        <f>Inek2020A1a2a[[#This Row],[BewJeTag2]]</f>
        <v>1.4133</v>
      </c>
      <c r="D274" s="932" t="s">
        <v>394</v>
      </c>
      <c r="E274" s="932" t="s">
        <v>404</v>
      </c>
      <c r="F274" s="932" t="s">
        <v>435</v>
      </c>
      <c r="G274" s="935" t="s">
        <v>506</v>
      </c>
      <c r="H274" s="932">
        <v>3</v>
      </c>
      <c r="I274" s="933">
        <v>1.4133</v>
      </c>
    </row>
    <row r="275" spans="1:9" x14ac:dyDescent="0.25">
      <c r="A275" s="932" t="str">
        <f>Inek2020A1a2a[[#This Row],[PEPP]]&amp;"#"&amp;Inek2020A1a2a[[#This Row],[Klasse]]</f>
        <v>PA15C#4</v>
      </c>
      <c r="B275" s="932">
        <f>Inek2020A1a2a[[#This Row],[Klasse2]]</f>
        <v>4</v>
      </c>
      <c r="C275" s="933">
        <f>Inek2020A1a2a[[#This Row],[BewJeTag2]]</f>
        <v>1.3904000000000001</v>
      </c>
      <c r="D275" s="932" t="s">
        <v>394</v>
      </c>
      <c r="E275" s="932" t="s">
        <v>404</v>
      </c>
      <c r="F275" s="932" t="s">
        <v>435</v>
      </c>
      <c r="G275" s="935" t="s">
        <v>506</v>
      </c>
      <c r="H275" s="932">
        <v>4</v>
      </c>
      <c r="I275" s="933">
        <v>1.3904000000000001</v>
      </c>
    </row>
    <row r="276" spans="1:9" x14ac:dyDescent="0.25">
      <c r="A276" s="932" t="str">
        <f>Inek2020A1a2a[[#This Row],[PEPP]]&amp;"#"&amp;Inek2020A1a2a[[#This Row],[Klasse]]</f>
        <v>PA15C#5</v>
      </c>
      <c r="B276" s="932">
        <f>Inek2020A1a2a[[#This Row],[Klasse2]]</f>
        <v>5</v>
      </c>
      <c r="C276" s="933">
        <f>Inek2020A1a2a[[#This Row],[BewJeTag2]]</f>
        <v>1.3674999999999999</v>
      </c>
      <c r="D276" s="932" t="s">
        <v>394</v>
      </c>
      <c r="E276" s="932" t="s">
        <v>404</v>
      </c>
      <c r="F276" s="932" t="s">
        <v>435</v>
      </c>
      <c r="G276" s="935" t="s">
        <v>506</v>
      </c>
      <c r="H276" s="932">
        <v>5</v>
      </c>
      <c r="I276" s="933">
        <v>1.3674999999999999</v>
      </c>
    </row>
    <row r="277" spans="1:9" x14ac:dyDescent="0.25">
      <c r="A277" s="932" t="str">
        <f>Inek2020A1a2a[[#This Row],[PEPP]]&amp;"#"&amp;Inek2020A1a2a[[#This Row],[Klasse]]</f>
        <v>PA15C#6</v>
      </c>
      <c r="B277" s="932">
        <f>Inek2020A1a2a[[#This Row],[Klasse2]]</f>
        <v>6</v>
      </c>
      <c r="C277" s="933">
        <f>Inek2020A1a2a[[#This Row],[BewJeTag2]]</f>
        <v>1.3446</v>
      </c>
      <c r="D277" s="932" t="s">
        <v>394</v>
      </c>
      <c r="E277" s="932" t="s">
        <v>404</v>
      </c>
      <c r="F277" s="932" t="s">
        <v>435</v>
      </c>
      <c r="G277" s="935" t="s">
        <v>506</v>
      </c>
      <c r="H277" s="932">
        <v>6</v>
      </c>
      <c r="I277" s="933">
        <v>1.3446</v>
      </c>
    </row>
    <row r="278" spans="1:9" x14ac:dyDescent="0.25">
      <c r="A278" s="932" t="str">
        <f>Inek2020A1a2a[[#This Row],[PEPP]]&amp;"#"&amp;Inek2020A1a2a[[#This Row],[Klasse]]</f>
        <v>PA15C#7</v>
      </c>
      <c r="B278" s="932">
        <f>Inek2020A1a2a[[#This Row],[Klasse2]]</f>
        <v>7</v>
      </c>
      <c r="C278" s="933">
        <f>Inek2020A1a2a[[#This Row],[BewJeTag2]]</f>
        <v>1.3216000000000001</v>
      </c>
      <c r="D278" s="932" t="s">
        <v>394</v>
      </c>
      <c r="E278" s="932" t="s">
        <v>404</v>
      </c>
      <c r="F278" s="932" t="s">
        <v>435</v>
      </c>
      <c r="G278" s="935" t="s">
        <v>506</v>
      </c>
      <c r="H278" s="932">
        <v>7</v>
      </c>
      <c r="I278" s="933">
        <v>1.3216000000000001</v>
      </c>
    </row>
    <row r="279" spans="1:9" x14ac:dyDescent="0.25">
      <c r="A279" s="932" t="str">
        <f>Inek2020A1a2a[[#This Row],[PEPP]]&amp;"#"&amp;Inek2020A1a2a[[#This Row],[Klasse]]</f>
        <v>PA15C#8</v>
      </c>
      <c r="B279" s="932">
        <f>Inek2020A1a2a[[#This Row],[Klasse2]]</f>
        <v>8</v>
      </c>
      <c r="C279" s="933">
        <f>Inek2020A1a2a[[#This Row],[BewJeTag2]]</f>
        <v>1.2987</v>
      </c>
      <c r="D279" s="932" t="s">
        <v>394</v>
      </c>
      <c r="E279" s="932" t="s">
        <v>404</v>
      </c>
      <c r="F279" s="932" t="s">
        <v>435</v>
      </c>
      <c r="G279" s="935" t="s">
        <v>506</v>
      </c>
      <c r="H279" s="932">
        <v>8</v>
      </c>
      <c r="I279" s="933">
        <v>1.2987</v>
      </c>
    </row>
    <row r="280" spans="1:9" x14ac:dyDescent="0.25">
      <c r="A280" s="932" t="str">
        <f>Inek2020A1a2a[[#This Row],[PEPP]]&amp;"#"&amp;Inek2020A1a2a[[#This Row],[Klasse]]</f>
        <v>PA15C#9</v>
      </c>
      <c r="B280" s="932">
        <f>Inek2020A1a2a[[#This Row],[Klasse2]]</f>
        <v>9</v>
      </c>
      <c r="C280" s="933">
        <f>Inek2020A1a2a[[#This Row],[BewJeTag2]]</f>
        <v>1.2758</v>
      </c>
      <c r="D280" s="932" t="s">
        <v>394</v>
      </c>
      <c r="E280" s="932" t="s">
        <v>404</v>
      </c>
      <c r="F280" s="932" t="s">
        <v>435</v>
      </c>
      <c r="G280" s="935" t="s">
        <v>506</v>
      </c>
      <c r="H280" s="932">
        <v>9</v>
      </c>
      <c r="I280" s="933">
        <v>1.2758</v>
      </c>
    </row>
    <row r="281" spans="1:9" x14ac:dyDescent="0.25">
      <c r="A281" s="932" t="str">
        <f>Inek2020A1a2a[[#This Row],[PEPP]]&amp;"#"&amp;Inek2020A1a2a[[#This Row],[Klasse]]</f>
        <v>PA15C#10</v>
      </c>
      <c r="B281" s="932">
        <f>Inek2020A1a2a[[#This Row],[Klasse2]]</f>
        <v>10</v>
      </c>
      <c r="C281" s="933">
        <f>Inek2020A1a2a[[#This Row],[BewJeTag2]]</f>
        <v>1.2528999999999999</v>
      </c>
      <c r="D281" s="932" t="s">
        <v>394</v>
      </c>
      <c r="E281" s="932" t="s">
        <v>404</v>
      </c>
      <c r="F281" s="932" t="s">
        <v>435</v>
      </c>
      <c r="G281" s="935" t="s">
        <v>506</v>
      </c>
      <c r="H281" s="932">
        <v>10</v>
      </c>
      <c r="I281" s="933">
        <v>1.2528999999999999</v>
      </c>
    </row>
    <row r="282" spans="1:9" x14ac:dyDescent="0.25">
      <c r="A282" s="932" t="str">
        <f>Inek2020A1a2a[[#This Row],[PEPP]]&amp;"#"&amp;Inek2020A1a2a[[#This Row],[Klasse]]</f>
        <v>PA15C#11</v>
      </c>
      <c r="B282" s="932">
        <f>Inek2020A1a2a[[#This Row],[Klasse2]]</f>
        <v>11</v>
      </c>
      <c r="C282" s="933">
        <f>Inek2020A1a2a[[#This Row],[BewJeTag2]]</f>
        <v>1.23</v>
      </c>
      <c r="D282" s="932" t="s">
        <v>394</v>
      </c>
      <c r="E282" s="932" t="s">
        <v>404</v>
      </c>
      <c r="F282" s="932" t="s">
        <v>435</v>
      </c>
      <c r="G282" s="935" t="s">
        <v>506</v>
      </c>
      <c r="H282" s="932">
        <v>11</v>
      </c>
      <c r="I282" s="933">
        <v>1.23</v>
      </c>
    </row>
    <row r="283" spans="1:9" x14ac:dyDescent="0.25">
      <c r="A283" s="932" t="str">
        <f>Inek2020A1a2a[[#This Row],[PEPP]]&amp;"#"&amp;Inek2020A1a2a[[#This Row],[Klasse]]</f>
        <v>PA15C#12</v>
      </c>
      <c r="B283" s="932">
        <f>Inek2020A1a2a[[#This Row],[Klasse2]]</f>
        <v>12</v>
      </c>
      <c r="C283" s="933">
        <f>Inek2020A1a2a[[#This Row],[BewJeTag2]]</f>
        <v>1.2071000000000001</v>
      </c>
      <c r="D283" s="932" t="s">
        <v>394</v>
      </c>
      <c r="E283" s="932" t="s">
        <v>404</v>
      </c>
      <c r="F283" s="932" t="s">
        <v>435</v>
      </c>
      <c r="G283" s="935" t="s">
        <v>506</v>
      </c>
      <c r="H283" s="932">
        <v>12</v>
      </c>
      <c r="I283" s="933">
        <v>1.2071000000000001</v>
      </c>
    </row>
    <row r="284" spans="1:9" x14ac:dyDescent="0.25">
      <c r="A284" s="932" t="str">
        <f>Inek2020A1a2a[[#This Row],[PEPP]]&amp;"#"&amp;Inek2020A1a2a[[#This Row],[Klasse]]</f>
        <v>PA15C#13</v>
      </c>
      <c r="B284" s="932">
        <f>Inek2020A1a2a[[#This Row],[Klasse2]]</f>
        <v>13</v>
      </c>
      <c r="C284" s="933">
        <f>Inek2020A1a2a[[#This Row],[BewJeTag2]]</f>
        <v>1.1840999999999999</v>
      </c>
      <c r="D284" s="932" t="s">
        <v>394</v>
      </c>
      <c r="E284" s="932" t="s">
        <v>404</v>
      </c>
      <c r="F284" s="932" t="s">
        <v>435</v>
      </c>
      <c r="G284" s="935" t="s">
        <v>506</v>
      </c>
      <c r="H284" s="932">
        <v>13</v>
      </c>
      <c r="I284" s="933">
        <v>1.1840999999999999</v>
      </c>
    </row>
    <row r="285" spans="1:9" x14ac:dyDescent="0.25">
      <c r="A285" s="932" t="str">
        <f>Inek2020A1a2a[[#This Row],[PEPP]]&amp;"#"&amp;Inek2020A1a2a[[#This Row],[Klasse]]</f>
        <v>PA15C#14</v>
      </c>
      <c r="B285" s="932">
        <f>Inek2020A1a2a[[#This Row],[Klasse2]]</f>
        <v>14</v>
      </c>
      <c r="C285" s="933">
        <f>Inek2020A1a2a[[#This Row],[BewJeTag2]]</f>
        <v>1.1612</v>
      </c>
      <c r="D285" s="932" t="s">
        <v>394</v>
      </c>
      <c r="E285" s="932" t="s">
        <v>404</v>
      </c>
      <c r="F285" s="932" t="s">
        <v>435</v>
      </c>
      <c r="G285" s="935" t="s">
        <v>506</v>
      </c>
      <c r="H285" s="932">
        <v>14</v>
      </c>
      <c r="I285" s="933">
        <v>1.1612</v>
      </c>
    </row>
    <row r="286" spans="1:9" x14ac:dyDescent="0.25">
      <c r="A286" s="932" t="str">
        <f>Inek2020A1a2a[[#This Row],[PEPP]]&amp;"#"&amp;Inek2020A1a2a[[#This Row],[Klasse]]</f>
        <v>PA15C#15</v>
      </c>
      <c r="B286" s="932">
        <f>Inek2020A1a2a[[#This Row],[Klasse2]]</f>
        <v>15</v>
      </c>
      <c r="C286" s="933">
        <f>Inek2020A1a2a[[#This Row],[BewJeTag2]]</f>
        <v>1.1383000000000001</v>
      </c>
      <c r="D286" s="932" t="s">
        <v>394</v>
      </c>
      <c r="E286" s="932" t="s">
        <v>404</v>
      </c>
      <c r="F286" s="932" t="s">
        <v>435</v>
      </c>
      <c r="G286" s="935" t="s">
        <v>506</v>
      </c>
      <c r="H286" s="932">
        <v>15</v>
      </c>
      <c r="I286" s="933">
        <v>1.1383000000000001</v>
      </c>
    </row>
    <row r="287" spans="1:9" x14ac:dyDescent="0.25">
      <c r="A287" s="932" t="str">
        <f>Inek2020A1a2a[[#This Row],[PEPP]]&amp;"#"&amp;Inek2020A1a2a[[#This Row],[Klasse]]</f>
        <v>PA15C#16</v>
      </c>
      <c r="B287" s="932">
        <f>Inek2020A1a2a[[#This Row],[Klasse2]]</f>
        <v>16</v>
      </c>
      <c r="C287" s="933">
        <f>Inek2020A1a2a[[#This Row],[BewJeTag2]]</f>
        <v>1.1153999999999999</v>
      </c>
      <c r="D287" s="932" t="s">
        <v>394</v>
      </c>
      <c r="E287" s="932" t="s">
        <v>404</v>
      </c>
      <c r="F287" s="932" t="s">
        <v>435</v>
      </c>
      <c r="G287" s="935" t="s">
        <v>506</v>
      </c>
      <c r="H287" s="932">
        <v>16</v>
      </c>
      <c r="I287" s="933">
        <v>1.1153999999999999</v>
      </c>
    </row>
    <row r="288" spans="1:9" x14ac:dyDescent="0.25">
      <c r="A288" s="932" t="str">
        <f>Inek2020A1a2a[[#This Row],[PEPP]]&amp;"#"&amp;Inek2020A1a2a[[#This Row],[Klasse]]</f>
        <v>PA15C#17</v>
      </c>
      <c r="B288" s="932">
        <f>Inek2020A1a2a[[#This Row],[Klasse2]]</f>
        <v>17</v>
      </c>
      <c r="C288" s="933">
        <f>Inek2020A1a2a[[#This Row],[BewJeTag2]]</f>
        <v>1.0925</v>
      </c>
      <c r="D288" s="932" t="s">
        <v>394</v>
      </c>
      <c r="E288" s="932" t="s">
        <v>404</v>
      </c>
      <c r="F288" s="932" t="s">
        <v>435</v>
      </c>
      <c r="G288" s="935" t="s">
        <v>506</v>
      </c>
      <c r="H288" s="932">
        <v>17</v>
      </c>
      <c r="I288" s="933">
        <v>1.0925</v>
      </c>
    </row>
    <row r="289" spans="1:9" x14ac:dyDescent="0.25">
      <c r="A289" s="932" t="str">
        <f>Inek2020A1a2a[[#This Row],[PEPP]]&amp;"#"&amp;Inek2020A1a2a[[#This Row],[Klasse]]</f>
        <v>PA15C#18</v>
      </c>
      <c r="B289" s="932">
        <f>Inek2020A1a2a[[#This Row],[Klasse2]]</f>
        <v>18</v>
      </c>
      <c r="C289" s="933">
        <f>Inek2020A1a2a[[#This Row],[BewJeTag2]]</f>
        <v>1.0694999999999999</v>
      </c>
      <c r="D289" s="932" t="s">
        <v>394</v>
      </c>
      <c r="E289" s="932" t="s">
        <v>404</v>
      </c>
      <c r="F289" s="932" t="s">
        <v>435</v>
      </c>
      <c r="G289" s="935" t="s">
        <v>506</v>
      </c>
      <c r="H289" s="932">
        <v>18</v>
      </c>
      <c r="I289" s="933">
        <v>1.0694999999999999</v>
      </c>
    </row>
    <row r="290" spans="1:9" x14ac:dyDescent="0.25">
      <c r="A290" s="932" t="str">
        <f>Inek2020A1a2a[[#This Row],[PEPP]]&amp;"#"&amp;Inek2020A1a2a[[#This Row],[Klasse]]</f>
        <v>PK01A#1</v>
      </c>
      <c r="B290" s="932">
        <f>Inek2020A1a2a[[#This Row],[Klasse2]]</f>
        <v>1</v>
      </c>
      <c r="C290" s="933">
        <f>Inek2020A1a2a[[#This Row],[BewJeTag2]]</f>
        <v>2.3081</v>
      </c>
      <c r="D290" s="932" t="s">
        <v>394</v>
      </c>
      <c r="E290" s="932" t="s">
        <v>437</v>
      </c>
      <c r="F290" s="932" t="s">
        <v>438</v>
      </c>
      <c r="G290" s="932" t="s">
        <v>406</v>
      </c>
      <c r="H290" s="932">
        <v>1</v>
      </c>
      <c r="I290" s="933">
        <v>2.3081</v>
      </c>
    </row>
    <row r="291" spans="1:9" x14ac:dyDescent="0.25">
      <c r="A291" s="932" t="str">
        <f>Inek2020A1a2a[[#This Row],[PEPP]]&amp;"#"&amp;Inek2020A1a2a[[#This Row],[Klasse]]</f>
        <v>PK01A#2</v>
      </c>
      <c r="B291" s="932">
        <f>Inek2020A1a2a[[#This Row],[Klasse2]]</f>
        <v>2</v>
      </c>
      <c r="C291" s="933">
        <f>Inek2020A1a2a[[#This Row],[BewJeTag2]]</f>
        <v>2.3081</v>
      </c>
      <c r="D291" s="932" t="s">
        <v>394</v>
      </c>
      <c r="E291" s="932" t="s">
        <v>437</v>
      </c>
      <c r="F291" s="932" t="s">
        <v>438</v>
      </c>
      <c r="G291" s="932" t="s">
        <v>406</v>
      </c>
      <c r="H291" s="932">
        <v>2</v>
      </c>
      <c r="I291" s="933">
        <v>2.3081</v>
      </c>
    </row>
    <row r="292" spans="1:9" x14ac:dyDescent="0.25">
      <c r="A292" s="932" t="str">
        <f>Inek2020A1a2a[[#This Row],[PEPP]]&amp;"#"&amp;Inek2020A1a2a[[#This Row],[Klasse]]</f>
        <v>PK01A#3</v>
      </c>
      <c r="B292" s="932">
        <f>Inek2020A1a2a[[#This Row],[Klasse2]]</f>
        <v>3</v>
      </c>
      <c r="C292" s="933">
        <f>Inek2020A1a2a[[#This Row],[BewJeTag2]]</f>
        <v>2.2486000000000002</v>
      </c>
      <c r="D292" s="932" t="s">
        <v>394</v>
      </c>
      <c r="E292" s="932" t="s">
        <v>437</v>
      </c>
      <c r="F292" s="932" t="s">
        <v>438</v>
      </c>
      <c r="G292" s="932" t="s">
        <v>406</v>
      </c>
      <c r="H292" s="932">
        <v>3</v>
      </c>
      <c r="I292" s="933">
        <v>2.2486000000000002</v>
      </c>
    </row>
    <row r="293" spans="1:9" x14ac:dyDescent="0.25">
      <c r="A293" s="932" t="str">
        <f>Inek2020A1a2a[[#This Row],[PEPP]]&amp;"#"&amp;Inek2020A1a2a[[#This Row],[Klasse]]</f>
        <v>PK01A#4</v>
      </c>
      <c r="B293" s="932">
        <f>Inek2020A1a2a[[#This Row],[Klasse2]]</f>
        <v>4</v>
      </c>
      <c r="C293" s="933">
        <f>Inek2020A1a2a[[#This Row],[BewJeTag2]]</f>
        <v>2.1903000000000001</v>
      </c>
      <c r="D293" s="932" t="s">
        <v>394</v>
      </c>
      <c r="E293" s="932" t="s">
        <v>437</v>
      </c>
      <c r="F293" s="932" t="s">
        <v>438</v>
      </c>
      <c r="G293" s="932" t="s">
        <v>406</v>
      </c>
      <c r="H293" s="932">
        <v>4</v>
      </c>
      <c r="I293" s="933">
        <v>2.1903000000000001</v>
      </c>
    </row>
    <row r="294" spans="1:9" x14ac:dyDescent="0.25">
      <c r="A294" s="932" t="str">
        <f>Inek2020A1a2a[[#This Row],[PEPP]]&amp;"#"&amp;Inek2020A1a2a[[#This Row],[Klasse]]</f>
        <v>PK01A#5</v>
      </c>
      <c r="B294" s="932">
        <f>Inek2020A1a2a[[#This Row],[Klasse2]]</f>
        <v>5</v>
      </c>
      <c r="C294" s="933">
        <f>Inek2020A1a2a[[#This Row],[BewJeTag2]]</f>
        <v>2.1318999999999999</v>
      </c>
      <c r="D294" s="932" t="s">
        <v>394</v>
      </c>
      <c r="E294" s="932" t="s">
        <v>437</v>
      </c>
      <c r="F294" s="932" t="s">
        <v>438</v>
      </c>
      <c r="G294" s="932" t="s">
        <v>406</v>
      </c>
      <c r="H294" s="932">
        <v>5</v>
      </c>
      <c r="I294" s="933">
        <v>2.1318999999999999</v>
      </c>
    </row>
    <row r="295" spans="1:9" x14ac:dyDescent="0.25">
      <c r="A295" s="932" t="str">
        <f>Inek2020A1a2a[[#This Row],[PEPP]]&amp;"#"&amp;Inek2020A1a2a[[#This Row],[Klasse]]</f>
        <v>PK01A#6</v>
      </c>
      <c r="B295" s="932">
        <f>Inek2020A1a2a[[#This Row],[Klasse2]]</f>
        <v>6</v>
      </c>
      <c r="C295" s="933">
        <f>Inek2020A1a2a[[#This Row],[BewJeTag2]]</f>
        <v>2.0735000000000001</v>
      </c>
      <c r="D295" s="932" t="s">
        <v>394</v>
      </c>
      <c r="E295" s="932" t="s">
        <v>437</v>
      </c>
      <c r="F295" s="932" t="s">
        <v>438</v>
      </c>
      <c r="G295" s="932" t="s">
        <v>406</v>
      </c>
      <c r="H295" s="932">
        <v>6</v>
      </c>
      <c r="I295" s="933">
        <v>2.0735000000000001</v>
      </c>
    </row>
    <row r="296" spans="1:9" x14ac:dyDescent="0.25">
      <c r="A296" s="932" t="str">
        <f>Inek2020A1a2a[[#This Row],[PEPP]]&amp;"#"&amp;Inek2020A1a2a[[#This Row],[Klasse]]</f>
        <v>PK01A#7</v>
      </c>
      <c r="B296" s="932">
        <f>Inek2020A1a2a[[#This Row],[Klasse2]]</f>
        <v>7</v>
      </c>
      <c r="C296" s="933">
        <f>Inek2020A1a2a[[#This Row],[BewJeTag2]]</f>
        <v>2.0150999999999999</v>
      </c>
      <c r="D296" s="932" t="s">
        <v>394</v>
      </c>
      <c r="E296" s="932" t="s">
        <v>437</v>
      </c>
      <c r="F296" s="932" t="s">
        <v>438</v>
      </c>
      <c r="G296" s="932" t="s">
        <v>406</v>
      </c>
      <c r="H296" s="932">
        <v>7</v>
      </c>
      <c r="I296" s="933">
        <v>2.0150999999999999</v>
      </c>
    </row>
    <row r="297" spans="1:9" x14ac:dyDescent="0.25">
      <c r="A297" s="932" t="str">
        <f>Inek2020A1a2a[[#This Row],[PEPP]]&amp;"#"&amp;Inek2020A1a2a[[#This Row],[Klasse]]</f>
        <v>PK01A#8</v>
      </c>
      <c r="B297" s="932">
        <f>Inek2020A1a2a[[#This Row],[Klasse2]]</f>
        <v>8</v>
      </c>
      <c r="C297" s="933">
        <f>Inek2020A1a2a[[#This Row],[BewJeTag2]]</f>
        <v>1.9567000000000001</v>
      </c>
      <c r="D297" s="932" t="s">
        <v>394</v>
      </c>
      <c r="E297" s="932" t="s">
        <v>437</v>
      </c>
      <c r="F297" s="932" t="s">
        <v>438</v>
      </c>
      <c r="G297" s="932" t="s">
        <v>406</v>
      </c>
      <c r="H297" s="932">
        <v>8</v>
      </c>
      <c r="I297" s="933">
        <v>1.9567000000000001</v>
      </c>
    </row>
    <row r="298" spans="1:9" x14ac:dyDescent="0.25">
      <c r="A298" s="932" t="str">
        <f>Inek2020A1a2a[[#This Row],[PEPP]]&amp;"#"&amp;Inek2020A1a2a[[#This Row],[Klasse]]</f>
        <v>PK01A#9</v>
      </c>
      <c r="B298" s="932">
        <f>Inek2020A1a2a[[#This Row],[Klasse2]]</f>
        <v>9</v>
      </c>
      <c r="C298" s="933">
        <f>Inek2020A1a2a[[#This Row],[BewJeTag2]]</f>
        <v>1.8983000000000001</v>
      </c>
      <c r="D298" s="932" t="s">
        <v>394</v>
      </c>
      <c r="E298" s="932" t="s">
        <v>437</v>
      </c>
      <c r="F298" s="932" t="s">
        <v>438</v>
      </c>
      <c r="G298" s="932" t="s">
        <v>406</v>
      </c>
      <c r="H298" s="932">
        <v>9</v>
      </c>
      <c r="I298" s="933">
        <v>1.8983000000000001</v>
      </c>
    </row>
    <row r="299" spans="1:9" x14ac:dyDescent="0.25">
      <c r="A299" s="932" t="str">
        <f>Inek2020A1a2a[[#This Row],[PEPP]]&amp;"#"&amp;Inek2020A1a2a[[#This Row],[Klasse]]</f>
        <v>PK01A#10</v>
      </c>
      <c r="B299" s="932">
        <f>Inek2020A1a2a[[#This Row],[Klasse2]]</f>
        <v>10</v>
      </c>
      <c r="C299" s="933">
        <f>Inek2020A1a2a[[#This Row],[BewJeTag2]]</f>
        <v>1.8399000000000001</v>
      </c>
      <c r="D299" s="932" t="s">
        <v>394</v>
      </c>
      <c r="E299" s="932" t="s">
        <v>437</v>
      </c>
      <c r="F299" s="932" t="s">
        <v>438</v>
      </c>
      <c r="G299" s="932" t="s">
        <v>406</v>
      </c>
      <c r="H299" s="932">
        <v>10</v>
      </c>
      <c r="I299" s="933">
        <v>1.8399000000000001</v>
      </c>
    </row>
    <row r="300" spans="1:9" x14ac:dyDescent="0.25">
      <c r="A300" s="932" t="str">
        <f>Inek2020A1a2a[[#This Row],[PEPP]]&amp;"#"&amp;Inek2020A1a2a[[#This Row],[Klasse]]</f>
        <v>PK01A#11</v>
      </c>
      <c r="B300" s="932">
        <f>Inek2020A1a2a[[#This Row],[Klasse2]]</f>
        <v>11</v>
      </c>
      <c r="C300" s="933">
        <f>Inek2020A1a2a[[#This Row],[BewJeTag2]]</f>
        <v>1.7815000000000001</v>
      </c>
      <c r="D300" s="932" t="s">
        <v>394</v>
      </c>
      <c r="E300" s="932" t="s">
        <v>437</v>
      </c>
      <c r="F300" s="932" t="s">
        <v>438</v>
      </c>
      <c r="G300" s="932" t="s">
        <v>406</v>
      </c>
      <c r="H300" s="932">
        <v>11</v>
      </c>
      <c r="I300" s="933">
        <v>1.7815000000000001</v>
      </c>
    </row>
    <row r="301" spans="1:9" x14ac:dyDescent="0.25">
      <c r="A301" s="932" t="str">
        <f>Inek2020A1a2a[[#This Row],[PEPP]]&amp;"#"&amp;Inek2020A1a2a[[#This Row],[Klasse]]</f>
        <v>PK01B#1</v>
      </c>
      <c r="B301" s="932">
        <f>Inek2020A1a2a[[#This Row],[Klasse2]]</f>
        <v>1</v>
      </c>
      <c r="C301" s="933">
        <f>Inek2020A1a2a[[#This Row],[BewJeTag2]]</f>
        <v>2.0270000000000001</v>
      </c>
      <c r="D301" s="932" t="s">
        <v>394</v>
      </c>
      <c r="E301" s="932" t="s">
        <v>437</v>
      </c>
      <c r="F301" s="932" t="s">
        <v>439</v>
      </c>
      <c r="G301" s="932" t="s">
        <v>408</v>
      </c>
      <c r="H301" s="932">
        <v>1</v>
      </c>
      <c r="I301" s="933">
        <v>2.0270000000000001</v>
      </c>
    </row>
    <row r="302" spans="1:9" x14ac:dyDescent="0.25">
      <c r="A302" s="932" t="str">
        <f>Inek2020A1a2a[[#This Row],[PEPP]]&amp;"#"&amp;Inek2020A1a2a[[#This Row],[Klasse]]</f>
        <v>PK01B#2</v>
      </c>
      <c r="B302" s="932">
        <f>Inek2020A1a2a[[#This Row],[Klasse2]]</f>
        <v>2</v>
      </c>
      <c r="C302" s="933">
        <f>Inek2020A1a2a[[#This Row],[BewJeTag2]]</f>
        <v>2.0270000000000001</v>
      </c>
      <c r="D302" s="932" t="s">
        <v>394</v>
      </c>
      <c r="E302" s="932" t="s">
        <v>437</v>
      </c>
      <c r="F302" s="932" t="s">
        <v>439</v>
      </c>
      <c r="G302" s="932" t="s">
        <v>408</v>
      </c>
      <c r="H302" s="932">
        <v>2</v>
      </c>
      <c r="I302" s="933">
        <v>2.0270000000000001</v>
      </c>
    </row>
    <row r="303" spans="1:9" x14ac:dyDescent="0.25">
      <c r="A303" s="932" t="str">
        <f>Inek2020A1a2a[[#This Row],[PEPP]]&amp;"#"&amp;Inek2020A1a2a[[#This Row],[Klasse]]</f>
        <v>PK01B#3</v>
      </c>
      <c r="B303" s="932">
        <f>Inek2020A1a2a[[#This Row],[Klasse2]]</f>
        <v>3</v>
      </c>
      <c r="C303" s="933">
        <f>Inek2020A1a2a[[#This Row],[BewJeTag2]]</f>
        <v>1.9766999999999999</v>
      </c>
      <c r="D303" s="932" t="s">
        <v>394</v>
      </c>
      <c r="E303" s="932" t="s">
        <v>437</v>
      </c>
      <c r="F303" s="932" t="s">
        <v>439</v>
      </c>
      <c r="G303" s="932" t="s">
        <v>408</v>
      </c>
      <c r="H303" s="932">
        <v>3</v>
      </c>
      <c r="I303" s="933">
        <v>1.9766999999999999</v>
      </c>
    </row>
    <row r="304" spans="1:9" x14ac:dyDescent="0.25">
      <c r="A304" s="932" t="str">
        <f>Inek2020A1a2a[[#This Row],[PEPP]]&amp;"#"&amp;Inek2020A1a2a[[#This Row],[Klasse]]</f>
        <v>PK01B#4</v>
      </c>
      <c r="B304" s="932">
        <f>Inek2020A1a2a[[#This Row],[Klasse2]]</f>
        <v>4</v>
      </c>
      <c r="C304" s="933">
        <f>Inek2020A1a2a[[#This Row],[BewJeTag2]]</f>
        <v>1.9273</v>
      </c>
      <c r="D304" s="932" t="s">
        <v>394</v>
      </c>
      <c r="E304" s="932" t="s">
        <v>437</v>
      </c>
      <c r="F304" s="932" t="s">
        <v>439</v>
      </c>
      <c r="G304" s="932" t="s">
        <v>408</v>
      </c>
      <c r="H304" s="932">
        <v>4</v>
      </c>
      <c r="I304" s="933">
        <v>1.9273</v>
      </c>
    </row>
    <row r="305" spans="1:9" x14ac:dyDescent="0.25">
      <c r="A305" s="932" t="str">
        <f>Inek2020A1a2a[[#This Row],[PEPP]]&amp;"#"&amp;Inek2020A1a2a[[#This Row],[Klasse]]</f>
        <v>PK01B#5</v>
      </c>
      <c r="B305" s="932">
        <f>Inek2020A1a2a[[#This Row],[Klasse2]]</f>
        <v>5</v>
      </c>
      <c r="C305" s="933">
        <f>Inek2020A1a2a[[#This Row],[BewJeTag2]]</f>
        <v>1.8778999999999999</v>
      </c>
      <c r="D305" s="932" t="s">
        <v>394</v>
      </c>
      <c r="E305" s="932" t="s">
        <v>437</v>
      </c>
      <c r="F305" s="932" t="s">
        <v>439</v>
      </c>
      <c r="G305" s="932" t="s">
        <v>408</v>
      </c>
      <c r="H305" s="932">
        <v>5</v>
      </c>
      <c r="I305" s="933">
        <v>1.8778999999999999</v>
      </c>
    </row>
    <row r="306" spans="1:9" x14ac:dyDescent="0.25">
      <c r="A306" s="932" t="str">
        <f>Inek2020A1a2a[[#This Row],[PEPP]]&amp;"#"&amp;Inek2020A1a2a[[#This Row],[Klasse]]</f>
        <v>PK01B#6</v>
      </c>
      <c r="B306" s="932">
        <f>Inek2020A1a2a[[#This Row],[Klasse2]]</f>
        <v>6</v>
      </c>
      <c r="C306" s="933">
        <f>Inek2020A1a2a[[#This Row],[BewJeTag2]]</f>
        <v>1.8284</v>
      </c>
      <c r="D306" s="932" t="s">
        <v>394</v>
      </c>
      <c r="E306" s="932" t="s">
        <v>437</v>
      </c>
      <c r="F306" s="932" t="s">
        <v>439</v>
      </c>
      <c r="G306" s="932" t="s">
        <v>408</v>
      </c>
      <c r="H306" s="932">
        <v>6</v>
      </c>
      <c r="I306" s="933">
        <v>1.8284</v>
      </c>
    </row>
    <row r="307" spans="1:9" x14ac:dyDescent="0.25">
      <c r="A307" s="932" t="str">
        <f>Inek2020A1a2a[[#This Row],[PEPP]]&amp;"#"&amp;Inek2020A1a2a[[#This Row],[Klasse]]</f>
        <v>PK01B#7</v>
      </c>
      <c r="B307" s="932">
        <f>Inek2020A1a2a[[#This Row],[Klasse2]]</f>
        <v>7</v>
      </c>
      <c r="C307" s="933">
        <f>Inek2020A1a2a[[#This Row],[BewJeTag2]]</f>
        <v>1.7789999999999999</v>
      </c>
      <c r="D307" s="932" t="s">
        <v>394</v>
      </c>
      <c r="E307" s="932" t="s">
        <v>437</v>
      </c>
      <c r="F307" s="932" t="s">
        <v>439</v>
      </c>
      <c r="G307" s="932" t="s">
        <v>408</v>
      </c>
      <c r="H307" s="932">
        <v>7</v>
      </c>
      <c r="I307" s="933">
        <v>1.7789999999999999</v>
      </c>
    </row>
    <row r="308" spans="1:9" x14ac:dyDescent="0.25">
      <c r="A308" s="932" t="str">
        <f>Inek2020A1a2a[[#This Row],[PEPP]]&amp;"#"&amp;Inek2020A1a2a[[#This Row],[Klasse]]</f>
        <v>PK01B#8</v>
      </c>
      <c r="B308" s="932">
        <f>Inek2020A1a2a[[#This Row],[Klasse2]]</f>
        <v>8</v>
      </c>
      <c r="C308" s="933">
        <f>Inek2020A1a2a[[#This Row],[BewJeTag2]]</f>
        <v>1.7295</v>
      </c>
      <c r="D308" s="932" t="s">
        <v>394</v>
      </c>
      <c r="E308" s="932" t="s">
        <v>437</v>
      </c>
      <c r="F308" s="932" t="s">
        <v>439</v>
      </c>
      <c r="G308" s="932" t="s">
        <v>408</v>
      </c>
      <c r="H308" s="932">
        <v>8</v>
      </c>
      <c r="I308" s="933">
        <v>1.7295</v>
      </c>
    </row>
    <row r="309" spans="1:9" x14ac:dyDescent="0.25">
      <c r="A309" s="932" t="str">
        <f>Inek2020A1a2a[[#This Row],[PEPP]]&amp;"#"&amp;Inek2020A1a2a[[#This Row],[Klasse]]</f>
        <v>PK01B#9</v>
      </c>
      <c r="B309" s="932">
        <f>Inek2020A1a2a[[#This Row],[Klasse2]]</f>
        <v>9</v>
      </c>
      <c r="C309" s="933">
        <f>Inek2020A1a2a[[#This Row],[BewJeTag2]]</f>
        <v>1.6800999999999999</v>
      </c>
      <c r="D309" s="932" t="s">
        <v>394</v>
      </c>
      <c r="E309" s="932" t="s">
        <v>437</v>
      </c>
      <c r="F309" s="932" t="s">
        <v>439</v>
      </c>
      <c r="G309" s="932" t="s">
        <v>408</v>
      </c>
      <c r="H309" s="932">
        <v>9</v>
      </c>
      <c r="I309" s="933">
        <v>1.6800999999999999</v>
      </c>
    </row>
    <row r="310" spans="1:9" x14ac:dyDescent="0.25">
      <c r="A310" s="932" t="str">
        <f>Inek2020A1a2a[[#This Row],[PEPP]]&amp;"#"&amp;Inek2020A1a2a[[#This Row],[Klasse]]</f>
        <v>PK01B#10</v>
      </c>
      <c r="B310" s="932">
        <f>Inek2020A1a2a[[#This Row],[Klasse2]]</f>
        <v>10</v>
      </c>
      <c r="C310" s="933">
        <f>Inek2020A1a2a[[#This Row],[BewJeTag2]]</f>
        <v>1.6307</v>
      </c>
      <c r="D310" s="932" t="s">
        <v>394</v>
      </c>
      <c r="E310" s="932" t="s">
        <v>437</v>
      </c>
      <c r="F310" s="932" t="s">
        <v>439</v>
      </c>
      <c r="G310" s="932" t="s">
        <v>408</v>
      </c>
      <c r="H310" s="932">
        <v>10</v>
      </c>
      <c r="I310" s="933">
        <v>1.6307</v>
      </c>
    </row>
    <row r="311" spans="1:9" x14ac:dyDescent="0.25">
      <c r="A311" s="932" t="str">
        <f>Inek2020A1a2a[[#This Row],[PEPP]]&amp;"#"&amp;Inek2020A1a2a[[#This Row],[Klasse]]</f>
        <v>PK01B#11</v>
      </c>
      <c r="B311" s="932">
        <f>Inek2020A1a2a[[#This Row],[Klasse2]]</f>
        <v>11</v>
      </c>
      <c r="C311" s="933">
        <f>Inek2020A1a2a[[#This Row],[BewJeTag2]]</f>
        <v>1.5811999999999999</v>
      </c>
      <c r="D311" s="932" t="s">
        <v>394</v>
      </c>
      <c r="E311" s="932" t="s">
        <v>437</v>
      </c>
      <c r="F311" s="932" t="s">
        <v>439</v>
      </c>
      <c r="G311" s="932" t="s">
        <v>408</v>
      </c>
      <c r="H311" s="932">
        <v>11</v>
      </c>
      <c r="I311" s="933">
        <v>1.5811999999999999</v>
      </c>
    </row>
    <row r="312" spans="1:9" x14ac:dyDescent="0.25">
      <c r="A312" s="932" t="str">
        <f>Inek2020A1a2a[[#This Row],[PEPP]]&amp;"#"&amp;Inek2020A1a2a[[#This Row],[Klasse]]</f>
        <v>PK02A#1</v>
      </c>
      <c r="B312" s="932">
        <f>Inek2020A1a2a[[#This Row],[Klasse2]]</f>
        <v>1</v>
      </c>
      <c r="C312" s="933">
        <f>Inek2020A1a2a[[#This Row],[BewJeTag2]]</f>
        <v>2.3792</v>
      </c>
      <c r="D312" s="932" t="s">
        <v>394</v>
      </c>
      <c r="E312" s="932" t="s">
        <v>437</v>
      </c>
      <c r="F312" s="932" t="s">
        <v>440</v>
      </c>
      <c r="G312" s="932" t="s">
        <v>441</v>
      </c>
      <c r="H312" s="932">
        <v>1</v>
      </c>
      <c r="I312" s="933">
        <v>2.3792</v>
      </c>
    </row>
    <row r="313" spans="1:9" x14ac:dyDescent="0.25">
      <c r="A313" s="932" t="str">
        <f>Inek2020A1a2a[[#This Row],[PEPP]]&amp;"#"&amp;Inek2020A1a2a[[#This Row],[Klasse]]</f>
        <v>PK02A#2</v>
      </c>
      <c r="B313" s="932">
        <f>Inek2020A1a2a[[#This Row],[Klasse2]]</f>
        <v>2</v>
      </c>
      <c r="C313" s="933">
        <f>Inek2020A1a2a[[#This Row],[BewJeTag2]]</f>
        <v>2.3254999999999999</v>
      </c>
      <c r="D313" s="932" t="s">
        <v>394</v>
      </c>
      <c r="E313" s="932" t="s">
        <v>437</v>
      </c>
      <c r="F313" s="932" t="s">
        <v>440</v>
      </c>
      <c r="G313" s="932" t="s">
        <v>441</v>
      </c>
      <c r="H313" s="932">
        <v>2</v>
      </c>
      <c r="I313" s="933">
        <v>2.3254999999999999</v>
      </c>
    </row>
    <row r="314" spans="1:9" x14ac:dyDescent="0.25">
      <c r="A314" s="932" t="str">
        <f>Inek2020A1a2a[[#This Row],[PEPP]]&amp;"#"&amp;Inek2020A1a2a[[#This Row],[Klasse]]</f>
        <v>PK02A#3</v>
      </c>
      <c r="B314" s="932">
        <f>Inek2020A1a2a[[#This Row],[Klasse2]]</f>
        <v>3</v>
      </c>
      <c r="C314" s="933">
        <f>Inek2020A1a2a[[#This Row],[BewJeTag2]]</f>
        <v>2.2835999999999999</v>
      </c>
      <c r="D314" s="932" t="s">
        <v>394</v>
      </c>
      <c r="E314" s="932" t="s">
        <v>437</v>
      </c>
      <c r="F314" s="932" t="s">
        <v>440</v>
      </c>
      <c r="G314" s="932" t="s">
        <v>441</v>
      </c>
      <c r="H314" s="932">
        <v>3</v>
      </c>
      <c r="I314" s="933">
        <v>2.2835999999999999</v>
      </c>
    </row>
    <row r="315" spans="1:9" x14ac:dyDescent="0.25">
      <c r="A315" s="932" t="str">
        <f>Inek2020A1a2a[[#This Row],[PEPP]]&amp;"#"&amp;Inek2020A1a2a[[#This Row],[Klasse]]</f>
        <v>PK02A#4</v>
      </c>
      <c r="B315" s="932">
        <f>Inek2020A1a2a[[#This Row],[Klasse2]]</f>
        <v>4</v>
      </c>
      <c r="C315" s="933">
        <f>Inek2020A1a2a[[#This Row],[BewJeTag2]]</f>
        <v>2.2416999999999998</v>
      </c>
      <c r="D315" s="932" t="s">
        <v>394</v>
      </c>
      <c r="E315" s="932" t="s">
        <v>437</v>
      </c>
      <c r="F315" s="932" t="s">
        <v>440</v>
      </c>
      <c r="G315" s="932" t="s">
        <v>441</v>
      </c>
      <c r="H315" s="932">
        <v>4</v>
      </c>
      <c r="I315" s="933">
        <v>2.2416999999999998</v>
      </c>
    </row>
    <row r="316" spans="1:9" x14ac:dyDescent="0.25">
      <c r="A316" s="932" t="str">
        <f>Inek2020A1a2a[[#This Row],[PEPP]]&amp;"#"&amp;Inek2020A1a2a[[#This Row],[Klasse]]</f>
        <v>PK02A#5</v>
      </c>
      <c r="B316" s="932">
        <f>Inek2020A1a2a[[#This Row],[Klasse2]]</f>
        <v>5</v>
      </c>
      <c r="C316" s="933">
        <f>Inek2020A1a2a[[#This Row],[BewJeTag2]]</f>
        <v>2.1998000000000002</v>
      </c>
      <c r="D316" s="932" t="s">
        <v>394</v>
      </c>
      <c r="E316" s="932" t="s">
        <v>437</v>
      </c>
      <c r="F316" s="932" t="s">
        <v>440</v>
      </c>
      <c r="G316" s="932" t="s">
        <v>441</v>
      </c>
      <c r="H316" s="932">
        <v>5</v>
      </c>
      <c r="I316" s="933">
        <v>2.1998000000000002</v>
      </c>
    </row>
    <row r="317" spans="1:9" x14ac:dyDescent="0.25">
      <c r="A317" s="932" t="str">
        <f>Inek2020A1a2a[[#This Row],[PEPP]]&amp;"#"&amp;Inek2020A1a2a[[#This Row],[Klasse]]</f>
        <v>PK02A#6</v>
      </c>
      <c r="B317" s="932">
        <f>Inek2020A1a2a[[#This Row],[Klasse2]]</f>
        <v>6</v>
      </c>
      <c r="C317" s="933">
        <f>Inek2020A1a2a[[#This Row],[BewJeTag2]]</f>
        <v>2.1579000000000002</v>
      </c>
      <c r="D317" s="932" t="s">
        <v>394</v>
      </c>
      <c r="E317" s="932" t="s">
        <v>437</v>
      </c>
      <c r="F317" s="932" t="s">
        <v>440</v>
      </c>
      <c r="G317" s="932" t="s">
        <v>441</v>
      </c>
      <c r="H317" s="932">
        <v>6</v>
      </c>
      <c r="I317" s="933">
        <v>2.1579000000000002</v>
      </c>
    </row>
    <row r="318" spans="1:9" x14ac:dyDescent="0.25">
      <c r="A318" s="932" t="str">
        <f>Inek2020A1a2a[[#This Row],[PEPP]]&amp;"#"&amp;Inek2020A1a2a[[#This Row],[Klasse]]</f>
        <v>PK02A#7</v>
      </c>
      <c r="B318" s="932">
        <f>Inek2020A1a2a[[#This Row],[Klasse2]]</f>
        <v>7</v>
      </c>
      <c r="C318" s="933">
        <f>Inek2020A1a2a[[#This Row],[BewJeTag2]]</f>
        <v>2.1160000000000001</v>
      </c>
      <c r="D318" s="932" t="s">
        <v>394</v>
      </c>
      <c r="E318" s="932" t="s">
        <v>437</v>
      </c>
      <c r="F318" s="932" t="s">
        <v>440</v>
      </c>
      <c r="G318" s="932" t="s">
        <v>441</v>
      </c>
      <c r="H318" s="932">
        <v>7</v>
      </c>
      <c r="I318" s="933">
        <v>2.1160000000000001</v>
      </c>
    </row>
    <row r="319" spans="1:9" x14ac:dyDescent="0.25">
      <c r="A319" s="932" t="str">
        <f>Inek2020A1a2a[[#This Row],[PEPP]]&amp;"#"&amp;Inek2020A1a2a[[#This Row],[Klasse]]</f>
        <v>PK02A#8</v>
      </c>
      <c r="B319" s="932">
        <f>Inek2020A1a2a[[#This Row],[Klasse2]]</f>
        <v>8</v>
      </c>
      <c r="C319" s="933">
        <f>Inek2020A1a2a[[#This Row],[BewJeTag2]]</f>
        <v>2.0741000000000001</v>
      </c>
      <c r="D319" s="932" t="s">
        <v>394</v>
      </c>
      <c r="E319" s="932" t="s">
        <v>437</v>
      </c>
      <c r="F319" s="932" t="s">
        <v>440</v>
      </c>
      <c r="G319" s="932" t="s">
        <v>441</v>
      </c>
      <c r="H319" s="932">
        <v>8</v>
      </c>
      <c r="I319" s="933">
        <v>2.0741000000000001</v>
      </c>
    </row>
    <row r="320" spans="1:9" x14ac:dyDescent="0.25">
      <c r="A320" s="932" t="str">
        <f>Inek2020A1a2a[[#This Row],[PEPP]]&amp;"#"&amp;Inek2020A1a2a[[#This Row],[Klasse]]</f>
        <v>PK02A#9</v>
      </c>
      <c r="B320" s="932">
        <f>Inek2020A1a2a[[#This Row],[Klasse2]]</f>
        <v>9</v>
      </c>
      <c r="C320" s="933">
        <f>Inek2020A1a2a[[#This Row],[BewJeTag2]]</f>
        <v>2.0322</v>
      </c>
      <c r="D320" s="932" t="s">
        <v>394</v>
      </c>
      <c r="E320" s="932" t="s">
        <v>437</v>
      </c>
      <c r="F320" s="932" t="s">
        <v>440</v>
      </c>
      <c r="G320" s="932" t="s">
        <v>441</v>
      </c>
      <c r="H320" s="932">
        <v>9</v>
      </c>
      <c r="I320" s="933">
        <v>2.0322</v>
      </c>
    </row>
    <row r="321" spans="1:9" x14ac:dyDescent="0.25">
      <c r="A321" s="932" t="str">
        <f>Inek2020A1a2a[[#This Row],[PEPP]]&amp;"#"&amp;Inek2020A1a2a[[#This Row],[Klasse]]</f>
        <v>PK02A#10</v>
      </c>
      <c r="B321" s="932">
        <f>Inek2020A1a2a[[#This Row],[Klasse2]]</f>
        <v>10</v>
      </c>
      <c r="C321" s="933">
        <f>Inek2020A1a2a[[#This Row],[BewJeTag2]]</f>
        <v>1.9903</v>
      </c>
      <c r="D321" s="932" t="s">
        <v>394</v>
      </c>
      <c r="E321" s="932" t="s">
        <v>437</v>
      </c>
      <c r="F321" s="932" t="s">
        <v>440</v>
      </c>
      <c r="G321" s="932" t="s">
        <v>441</v>
      </c>
      <c r="H321" s="932">
        <v>10</v>
      </c>
      <c r="I321" s="933">
        <v>1.9903</v>
      </c>
    </row>
    <row r="322" spans="1:9" x14ac:dyDescent="0.25">
      <c r="A322" s="932" t="str">
        <f>Inek2020A1a2a[[#This Row],[PEPP]]&amp;"#"&amp;Inek2020A1a2a[[#This Row],[Klasse]]</f>
        <v>PK02A#11</v>
      </c>
      <c r="B322" s="932">
        <f>Inek2020A1a2a[[#This Row],[Klasse2]]</f>
        <v>11</v>
      </c>
      <c r="C322" s="933">
        <f>Inek2020A1a2a[[#This Row],[BewJeTag2]]</f>
        <v>1.9483999999999999</v>
      </c>
      <c r="D322" s="932" t="s">
        <v>394</v>
      </c>
      <c r="E322" s="932" t="s">
        <v>437</v>
      </c>
      <c r="F322" s="932" t="s">
        <v>440</v>
      </c>
      <c r="G322" s="932" t="s">
        <v>441</v>
      </c>
      <c r="H322" s="932">
        <v>11</v>
      </c>
      <c r="I322" s="933">
        <v>1.9483999999999999</v>
      </c>
    </row>
    <row r="323" spans="1:9" x14ac:dyDescent="0.25">
      <c r="A323" s="932" t="str">
        <f>Inek2020A1a2a[[#This Row],[PEPP]]&amp;"#"&amp;Inek2020A1a2a[[#This Row],[Klasse]]</f>
        <v>PK02A#12</v>
      </c>
      <c r="B323" s="932">
        <f>Inek2020A1a2a[[#This Row],[Klasse2]]</f>
        <v>12</v>
      </c>
      <c r="C323" s="933">
        <f>Inek2020A1a2a[[#This Row],[BewJeTag2]]</f>
        <v>1.9065000000000001</v>
      </c>
      <c r="D323" s="932" t="s">
        <v>394</v>
      </c>
      <c r="E323" s="932" t="s">
        <v>437</v>
      </c>
      <c r="F323" s="932" t="s">
        <v>440</v>
      </c>
      <c r="G323" s="932" t="s">
        <v>441</v>
      </c>
      <c r="H323" s="932">
        <v>12</v>
      </c>
      <c r="I323" s="933">
        <v>1.9065000000000001</v>
      </c>
    </row>
    <row r="324" spans="1:9" x14ac:dyDescent="0.25">
      <c r="A324" s="932" t="str">
        <f>Inek2020A1a2a[[#This Row],[PEPP]]&amp;"#"&amp;Inek2020A1a2a[[#This Row],[Klasse]]</f>
        <v>PK02A#13</v>
      </c>
      <c r="B324" s="932">
        <f>Inek2020A1a2a[[#This Row],[Klasse2]]</f>
        <v>13</v>
      </c>
      <c r="C324" s="933">
        <f>Inek2020A1a2a[[#This Row],[BewJeTag2]]</f>
        <v>1.8646</v>
      </c>
      <c r="D324" s="932" t="s">
        <v>394</v>
      </c>
      <c r="E324" s="932" t="s">
        <v>437</v>
      </c>
      <c r="F324" s="932" t="s">
        <v>440</v>
      </c>
      <c r="G324" s="932" t="s">
        <v>441</v>
      </c>
      <c r="H324" s="932">
        <v>13</v>
      </c>
      <c r="I324" s="933">
        <v>1.8646</v>
      </c>
    </row>
    <row r="325" spans="1:9" x14ac:dyDescent="0.25">
      <c r="A325" s="932" t="str">
        <f>Inek2020A1a2a[[#This Row],[PEPP]]&amp;"#"&amp;Inek2020A1a2a[[#This Row],[Klasse]]</f>
        <v>PK02A#14</v>
      </c>
      <c r="B325" s="932">
        <f>Inek2020A1a2a[[#This Row],[Klasse2]]</f>
        <v>14</v>
      </c>
      <c r="C325" s="933">
        <f>Inek2020A1a2a[[#This Row],[BewJeTag2]]</f>
        <v>1.8226</v>
      </c>
      <c r="D325" s="932" t="s">
        <v>394</v>
      </c>
      <c r="E325" s="932" t="s">
        <v>437</v>
      </c>
      <c r="F325" s="932" t="s">
        <v>440</v>
      </c>
      <c r="G325" s="932" t="s">
        <v>441</v>
      </c>
      <c r="H325" s="932">
        <v>14</v>
      </c>
      <c r="I325" s="933">
        <v>1.8226</v>
      </c>
    </row>
    <row r="326" spans="1:9" x14ac:dyDescent="0.25">
      <c r="A326" s="932" t="str">
        <f>Inek2020A1a2a[[#This Row],[PEPP]]&amp;"#"&amp;Inek2020A1a2a[[#This Row],[Klasse]]</f>
        <v>PK02B#1</v>
      </c>
      <c r="B326" s="932">
        <f>Inek2020A1a2a[[#This Row],[Klasse2]]</f>
        <v>1</v>
      </c>
      <c r="C326" s="933">
        <f>Inek2020A1a2a[[#This Row],[BewJeTag2]]</f>
        <v>2.2341000000000002</v>
      </c>
      <c r="D326" s="932" t="s">
        <v>394</v>
      </c>
      <c r="E326" s="932" t="s">
        <v>437</v>
      </c>
      <c r="F326" s="932" t="s">
        <v>442</v>
      </c>
      <c r="G326" s="932" t="s">
        <v>443</v>
      </c>
      <c r="H326" s="932">
        <v>1</v>
      </c>
      <c r="I326" s="933">
        <v>2.2341000000000002</v>
      </c>
    </row>
    <row r="327" spans="1:9" x14ac:dyDescent="0.25">
      <c r="A327" s="932" t="str">
        <f>Inek2020A1a2a[[#This Row],[PEPP]]&amp;"#"&amp;Inek2020A1a2a[[#This Row],[Klasse]]</f>
        <v>PK02B#2</v>
      </c>
      <c r="B327" s="932">
        <f>Inek2020A1a2a[[#This Row],[Klasse2]]</f>
        <v>2</v>
      </c>
      <c r="C327" s="933">
        <f>Inek2020A1a2a[[#This Row],[BewJeTag2]]</f>
        <v>2.1371000000000002</v>
      </c>
      <c r="D327" s="932" t="s">
        <v>394</v>
      </c>
      <c r="E327" s="932" t="s">
        <v>437</v>
      </c>
      <c r="F327" s="932" t="s">
        <v>442</v>
      </c>
      <c r="G327" s="932" t="s">
        <v>443</v>
      </c>
      <c r="H327" s="932">
        <v>2</v>
      </c>
      <c r="I327" s="933">
        <v>2.1371000000000002</v>
      </c>
    </row>
    <row r="328" spans="1:9" x14ac:dyDescent="0.25">
      <c r="A328" s="932" t="str">
        <f>Inek2020A1a2a[[#This Row],[PEPP]]&amp;"#"&amp;Inek2020A1a2a[[#This Row],[Klasse]]</f>
        <v>PK02B#3</v>
      </c>
      <c r="B328" s="932">
        <f>Inek2020A1a2a[[#This Row],[Klasse2]]</f>
        <v>3</v>
      </c>
      <c r="C328" s="933">
        <f>Inek2020A1a2a[[#This Row],[BewJeTag2]]</f>
        <v>2.0829</v>
      </c>
      <c r="D328" s="932" t="s">
        <v>394</v>
      </c>
      <c r="E328" s="932" t="s">
        <v>437</v>
      </c>
      <c r="F328" s="932" t="s">
        <v>442</v>
      </c>
      <c r="G328" s="932" t="s">
        <v>443</v>
      </c>
      <c r="H328" s="932">
        <v>3</v>
      </c>
      <c r="I328" s="933">
        <v>2.0829</v>
      </c>
    </row>
    <row r="329" spans="1:9" x14ac:dyDescent="0.25">
      <c r="A329" s="932" t="str">
        <f>Inek2020A1a2a[[#This Row],[PEPP]]&amp;"#"&amp;Inek2020A1a2a[[#This Row],[Klasse]]</f>
        <v>PK02B#4</v>
      </c>
      <c r="B329" s="932">
        <f>Inek2020A1a2a[[#This Row],[Klasse2]]</f>
        <v>4</v>
      </c>
      <c r="C329" s="933">
        <f>Inek2020A1a2a[[#This Row],[BewJeTag2]]</f>
        <v>2.0287000000000002</v>
      </c>
      <c r="D329" s="932" t="s">
        <v>394</v>
      </c>
      <c r="E329" s="932" t="s">
        <v>437</v>
      </c>
      <c r="F329" s="932" t="s">
        <v>442</v>
      </c>
      <c r="G329" s="932" t="s">
        <v>443</v>
      </c>
      <c r="H329" s="932">
        <v>4</v>
      </c>
      <c r="I329" s="933">
        <v>2.0287000000000002</v>
      </c>
    </row>
    <row r="330" spans="1:9" x14ac:dyDescent="0.25">
      <c r="A330" s="932" t="str">
        <f>Inek2020A1a2a[[#This Row],[PEPP]]&amp;"#"&amp;Inek2020A1a2a[[#This Row],[Klasse]]</f>
        <v>PK02B#5</v>
      </c>
      <c r="B330" s="932">
        <f>Inek2020A1a2a[[#This Row],[Klasse2]]</f>
        <v>5</v>
      </c>
      <c r="C330" s="933">
        <f>Inek2020A1a2a[[#This Row],[BewJeTag2]]</f>
        <v>1.9744999999999999</v>
      </c>
      <c r="D330" s="932" t="s">
        <v>394</v>
      </c>
      <c r="E330" s="932" t="s">
        <v>437</v>
      </c>
      <c r="F330" s="932" t="s">
        <v>442</v>
      </c>
      <c r="G330" s="932" t="s">
        <v>443</v>
      </c>
      <c r="H330" s="932">
        <v>5</v>
      </c>
      <c r="I330" s="933">
        <v>1.9744999999999999</v>
      </c>
    </row>
    <row r="331" spans="1:9" x14ac:dyDescent="0.25">
      <c r="A331" s="932" t="str">
        <f>Inek2020A1a2a[[#This Row],[PEPP]]&amp;"#"&amp;Inek2020A1a2a[[#This Row],[Klasse]]</f>
        <v>PK02B#6</v>
      </c>
      <c r="B331" s="932">
        <f>Inek2020A1a2a[[#This Row],[Klasse2]]</f>
        <v>6</v>
      </c>
      <c r="C331" s="933">
        <f>Inek2020A1a2a[[#This Row],[BewJeTag2]]</f>
        <v>1.9201999999999999</v>
      </c>
      <c r="D331" s="932" t="s">
        <v>394</v>
      </c>
      <c r="E331" s="932" t="s">
        <v>437</v>
      </c>
      <c r="F331" s="932" t="s">
        <v>442</v>
      </c>
      <c r="G331" s="932" t="s">
        <v>443</v>
      </c>
      <c r="H331" s="932">
        <v>6</v>
      </c>
      <c r="I331" s="933">
        <v>1.9201999999999999</v>
      </c>
    </row>
    <row r="332" spans="1:9" x14ac:dyDescent="0.25">
      <c r="A332" s="932" t="str">
        <f>Inek2020A1a2a[[#This Row],[PEPP]]&amp;"#"&amp;Inek2020A1a2a[[#This Row],[Klasse]]</f>
        <v>PK02B#7</v>
      </c>
      <c r="B332" s="932">
        <f>Inek2020A1a2a[[#This Row],[Klasse2]]</f>
        <v>7</v>
      </c>
      <c r="C332" s="933">
        <f>Inek2020A1a2a[[#This Row],[BewJeTag2]]</f>
        <v>1.8660000000000001</v>
      </c>
      <c r="D332" s="932" t="s">
        <v>394</v>
      </c>
      <c r="E332" s="932" t="s">
        <v>437</v>
      </c>
      <c r="F332" s="932" t="s">
        <v>442</v>
      </c>
      <c r="G332" s="932" t="s">
        <v>443</v>
      </c>
      <c r="H332" s="932">
        <v>7</v>
      </c>
      <c r="I332" s="933">
        <v>1.8660000000000001</v>
      </c>
    </row>
    <row r="333" spans="1:9" x14ac:dyDescent="0.25">
      <c r="A333" s="932" t="str">
        <f>Inek2020A1a2a[[#This Row],[PEPP]]&amp;"#"&amp;Inek2020A1a2a[[#This Row],[Klasse]]</f>
        <v>PK02B#8</v>
      </c>
      <c r="B333" s="932">
        <f>Inek2020A1a2a[[#This Row],[Klasse2]]</f>
        <v>8</v>
      </c>
      <c r="C333" s="933">
        <f>Inek2020A1a2a[[#This Row],[BewJeTag2]]</f>
        <v>1.8118000000000001</v>
      </c>
      <c r="D333" s="932" t="s">
        <v>394</v>
      </c>
      <c r="E333" s="932" t="s">
        <v>437</v>
      </c>
      <c r="F333" s="932" t="s">
        <v>442</v>
      </c>
      <c r="G333" s="932" t="s">
        <v>443</v>
      </c>
      <c r="H333" s="932">
        <v>8</v>
      </c>
      <c r="I333" s="933">
        <v>1.8118000000000001</v>
      </c>
    </row>
    <row r="334" spans="1:9" x14ac:dyDescent="0.25">
      <c r="A334" s="932" t="str">
        <f>Inek2020A1a2a[[#This Row],[PEPP]]&amp;"#"&amp;Inek2020A1a2a[[#This Row],[Klasse]]</f>
        <v>PK02B#9</v>
      </c>
      <c r="B334" s="932">
        <f>Inek2020A1a2a[[#This Row],[Klasse2]]</f>
        <v>9</v>
      </c>
      <c r="C334" s="933">
        <f>Inek2020A1a2a[[#This Row],[BewJeTag2]]</f>
        <v>1.7576000000000001</v>
      </c>
      <c r="D334" s="932" t="s">
        <v>394</v>
      </c>
      <c r="E334" s="932" t="s">
        <v>437</v>
      </c>
      <c r="F334" s="932" t="s">
        <v>442</v>
      </c>
      <c r="G334" s="932" t="s">
        <v>443</v>
      </c>
      <c r="H334" s="932">
        <v>9</v>
      </c>
      <c r="I334" s="933">
        <v>1.7576000000000001</v>
      </c>
    </row>
    <row r="335" spans="1:9" x14ac:dyDescent="0.25">
      <c r="A335" s="932" t="str">
        <f>Inek2020A1a2a[[#This Row],[PEPP]]&amp;"#"&amp;Inek2020A1a2a[[#This Row],[Klasse]]</f>
        <v>PK02B#10</v>
      </c>
      <c r="B335" s="932">
        <f>Inek2020A1a2a[[#This Row],[Klasse2]]</f>
        <v>10</v>
      </c>
      <c r="C335" s="933">
        <f>Inek2020A1a2a[[#This Row],[BewJeTag2]]</f>
        <v>1.7034</v>
      </c>
      <c r="D335" s="932" t="s">
        <v>394</v>
      </c>
      <c r="E335" s="932" t="s">
        <v>437</v>
      </c>
      <c r="F335" s="932" t="s">
        <v>442</v>
      </c>
      <c r="G335" s="932" t="s">
        <v>443</v>
      </c>
      <c r="H335" s="932">
        <v>10</v>
      </c>
      <c r="I335" s="933">
        <v>1.7034</v>
      </c>
    </row>
    <row r="336" spans="1:9" x14ac:dyDescent="0.25">
      <c r="A336" s="932" t="str">
        <f>Inek2020A1a2a[[#This Row],[PEPP]]&amp;"#"&amp;Inek2020A1a2a[[#This Row],[Klasse]]</f>
        <v>PK02B#11</v>
      </c>
      <c r="B336" s="932">
        <f>Inek2020A1a2a[[#This Row],[Klasse2]]</f>
        <v>11</v>
      </c>
      <c r="C336" s="933">
        <f>Inek2020A1a2a[[#This Row],[BewJeTag2]]</f>
        <v>1.6492</v>
      </c>
      <c r="D336" s="932" t="s">
        <v>394</v>
      </c>
      <c r="E336" s="932" t="s">
        <v>437</v>
      </c>
      <c r="F336" s="932" t="s">
        <v>442</v>
      </c>
      <c r="G336" s="932" t="s">
        <v>443</v>
      </c>
      <c r="H336" s="932">
        <v>11</v>
      </c>
      <c r="I336" s="933">
        <v>1.6492</v>
      </c>
    </row>
    <row r="337" spans="1:9" x14ac:dyDescent="0.25">
      <c r="A337" s="932" t="str">
        <f>Inek2020A1a2a[[#This Row],[PEPP]]&amp;"#"&amp;Inek2020A1a2a[[#This Row],[Klasse]]</f>
        <v>PK02B#12</v>
      </c>
      <c r="B337" s="932">
        <f>Inek2020A1a2a[[#This Row],[Klasse2]]</f>
        <v>12</v>
      </c>
      <c r="C337" s="933">
        <f>Inek2020A1a2a[[#This Row],[BewJeTag2]]</f>
        <v>1.595</v>
      </c>
      <c r="D337" s="932" t="s">
        <v>394</v>
      </c>
      <c r="E337" s="932" t="s">
        <v>437</v>
      </c>
      <c r="F337" s="932" t="s">
        <v>442</v>
      </c>
      <c r="G337" s="932" t="s">
        <v>443</v>
      </c>
      <c r="H337" s="932">
        <v>12</v>
      </c>
      <c r="I337" s="933">
        <v>1.595</v>
      </c>
    </row>
    <row r="338" spans="1:9" x14ac:dyDescent="0.25">
      <c r="A338" s="932" t="str">
        <f>Inek2020A1a2a[[#This Row],[PEPP]]&amp;"#"&amp;Inek2020A1a2a[[#This Row],[Klasse]]</f>
        <v>PK02B#13</v>
      </c>
      <c r="B338" s="932">
        <f>Inek2020A1a2a[[#This Row],[Klasse2]]</f>
        <v>13</v>
      </c>
      <c r="C338" s="933">
        <f>Inek2020A1a2a[[#This Row],[BewJeTag2]]</f>
        <v>1.5407999999999999</v>
      </c>
      <c r="D338" s="932" t="s">
        <v>394</v>
      </c>
      <c r="E338" s="932" t="s">
        <v>437</v>
      </c>
      <c r="F338" s="932" t="s">
        <v>442</v>
      </c>
      <c r="G338" s="932" t="s">
        <v>443</v>
      </c>
      <c r="H338" s="932">
        <v>13</v>
      </c>
      <c r="I338" s="933">
        <v>1.5407999999999999</v>
      </c>
    </row>
    <row r="339" spans="1:9" x14ac:dyDescent="0.25">
      <c r="A339" s="932" t="str">
        <f>Inek2020A1a2a[[#This Row],[PEPP]]&amp;"#"&amp;Inek2020A1a2a[[#This Row],[Klasse]]</f>
        <v>PK02B#14</v>
      </c>
      <c r="B339" s="932">
        <f>Inek2020A1a2a[[#This Row],[Klasse2]]</f>
        <v>14</v>
      </c>
      <c r="C339" s="933">
        <f>Inek2020A1a2a[[#This Row],[BewJeTag2]]</f>
        <v>1.4865999999999999</v>
      </c>
      <c r="D339" s="932" t="s">
        <v>394</v>
      </c>
      <c r="E339" s="932" t="s">
        <v>437</v>
      </c>
      <c r="F339" s="932" t="s">
        <v>442</v>
      </c>
      <c r="G339" s="932" t="s">
        <v>443</v>
      </c>
      <c r="H339" s="932">
        <v>14</v>
      </c>
      <c r="I339" s="933">
        <v>1.4865999999999999</v>
      </c>
    </row>
    <row r="340" spans="1:9" x14ac:dyDescent="0.25">
      <c r="A340" s="932" t="str">
        <f>Inek2020A1a2a[[#This Row],[PEPP]]&amp;"#"&amp;Inek2020A1a2a[[#This Row],[Klasse]]</f>
        <v>PK02B#15</v>
      </c>
      <c r="B340" s="932">
        <f>Inek2020A1a2a[[#This Row],[Klasse2]]</f>
        <v>15</v>
      </c>
      <c r="C340" s="933">
        <f>Inek2020A1a2a[[#This Row],[BewJeTag2]]</f>
        <v>1.4322999999999999</v>
      </c>
      <c r="D340" s="932" t="s">
        <v>394</v>
      </c>
      <c r="E340" s="932" t="s">
        <v>437</v>
      </c>
      <c r="F340" s="932" t="s">
        <v>442</v>
      </c>
      <c r="G340" s="932" t="s">
        <v>443</v>
      </c>
      <c r="H340" s="932">
        <v>15</v>
      </c>
      <c r="I340" s="933">
        <v>1.4322999999999999</v>
      </c>
    </row>
    <row r="341" spans="1:9" x14ac:dyDescent="0.25">
      <c r="A341" s="932" t="str">
        <f>Inek2020A1a2a[[#This Row],[PEPP]]&amp;"#"&amp;Inek2020A1a2a[[#This Row],[Klasse]]</f>
        <v>PK03Z#1</v>
      </c>
      <c r="B341" s="932">
        <f>Inek2020A1a2a[[#This Row],[Klasse2]]</f>
        <v>1</v>
      </c>
      <c r="C341" s="933">
        <f>Inek2020A1a2a[[#This Row],[BewJeTag2]]</f>
        <v>2.1711999999999998</v>
      </c>
      <c r="D341" s="932" t="s">
        <v>394</v>
      </c>
      <c r="E341" s="932" t="s">
        <v>437</v>
      </c>
      <c r="F341" s="932" t="s">
        <v>444</v>
      </c>
      <c r="G341" s="932" t="s">
        <v>445</v>
      </c>
      <c r="H341" s="932">
        <v>1</v>
      </c>
      <c r="I341" s="933">
        <v>2.1711999999999998</v>
      </c>
    </row>
    <row r="342" spans="1:9" x14ac:dyDescent="0.25">
      <c r="A342" s="932" t="str">
        <f>Inek2020A1a2a[[#This Row],[PEPP]]&amp;"#"&amp;Inek2020A1a2a[[#This Row],[Klasse]]</f>
        <v>PK03Z#2</v>
      </c>
      <c r="B342" s="932">
        <f>Inek2020A1a2a[[#This Row],[Klasse2]]</f>
        <v>2</v>
      </c>
      <c r="C342" s="933">
        <f>Inek2020A1a2a[[#This Row],[BewJeTag2]]</f>
        <v>2.1711999999999998</v>
      </c>
      <c r="D342" s="932" t="s">
        <v>394</v>
      </c>
      <c r="E342" s="932" t="s">
        <v>437</v>
      </c>
      <c r="F342" s="932" t="s">
        <v>444</v>
      </c>
      <c r="G342" s="932" t="s">
        <v>445</v>
      </c>
      <c r="H342" s="932">
        <v>2</v>
      </c>
      <c r="I342" s="933">
        <v>2.1711999999999998</v>
      </c>
    </row>
    <row r="343" spans="1:9" x14ac:dyDescent="0.25">
      <c r="A343" s="932" t="str">
        <f>Inek2020A1a2a[[#This Row],[PEPP]]&amp;"#"&amp;Inek2020A1a2a[[#This Row],[Klasse]]</f>
        <v>PK03Z#3</v>
      </c>
      <c r="B343" s="932">
        <f>Inek2020A1a2a[[#This Row],[Klasse2]]</f>
        <v>3</v>
      </c>
      <c r="C343" s="933">
        <f>Inek2020A1a2a[[#This Row],[BewJeTag2]]</f>
        <v>2.1381000000000001</v>
      </c>
      <c r="D343" s="932" t="s">
        <v>394</v>
      </c>
      <c r="E343" s="932" t="s">
        <v>437</v>
      </c>
      <c r="F343" s="932" t="s">
        <v>444</v>
      </c>
      <c r="G343" s="932" t="s">
        <v>445</v>
      </c>
      <c r="H343" s="932">
        <v>3</v>
      </c>
      <c r="I343" s="933">
        <v>2.1381000000000001</v>
      </c>
    </row>
    <row r="344" spans="1:9" x14ac:dyDescent="0.25">
      <c r="A344" s="932" t="str">
        <f>Inek2020A1a2a[[#This Row],[PEPP]]&amp;"#"&amp;Inek2020A1a2a[[#This Row],[Klasse]]</f>
        <v>PK03Z#4</v>
      </c>
      <c r="B344" s="932">
        <f>Inek2020A1a2a[[#This Row],[Klasse2]]</f>
        <v>4</v>
      </c>
      <c r="C344" s="933">
        <f>Inek2020A1a2a[[#This Row],[BewJeTag2]]</f>
        <v>2.1046</v>
      </c>
      <c r="D344" s="932" t="s">
        <v>394</v>
      </c>
      <c r="E344" s="932" t="s">
        <v>437</v>
      </c>
      <c r="F344" s="932" t="s">
        <v>444</v>
      </c>
      <c r="G344" s="932" t="s">
        <v>445</v>
      </c>
      <c r="H344" s="932">
        <v>4</v>
      </c>
      <c r="I344" s="933">
        <v>2.1046</v>
      </c>
    </row>
    <row r="345" spans="1:9" x14ac:dyDescent="0.25">
      <c r="A345" s="932" t="str">
        <f>Inek2020A1a2a[[#This Row],[PEPP]]&amp;"#"&amp;Inek2020A1a2a[[#This Row],[Klasse]]</f>
        <v>PK03Z#5</v>
      </c>
      <c r="B345" s="932">
        <f>Inek2020A1a2a[[#This Row],[Klasse2]]</f>
        <v>5</v>
      </c>
      <c r="C345" s="933">
        <f>Inek2020A1a2a[[#This Row],[BewJeTag2]]</f>
        <v>2.0710999999999999</v>
      </c>
      <c r="D345" s="932" t="s">
        <v>394</v>
      </c>
      <c r="E345" s="932" t="s">
        <v>437</v>
      </c>
      <c r="F345" s="932" t="s">
        <v>444</v>
      </c>
      <c r="G345" s="932" t="s">
        <v>445</v>
      </c>
      <c r="H345" s="932">
        <v>5</v>
      </c>
      <c r="I345" s="933">
        <v>2.0710999999999999</v>
      </c>
    </row>
    <row r="346" spans="1:9" x14ac:dyDescent="0.25">
      <c r="A346" s="932" t="str">
        <f>Inek2020A1a2a[[#This Row],[PEPP]]&amp;"#"&amp;Inek2020A1a2a[[#This Row],[Klasse]]</f>
        <v>PK03Z#6</v>
      </c>
      <c r="B346" s="932">
        <f>Inek2020A1a2a[[#This Row],[Klasse2]]</f>
        <v>6</v>
      </c>
      <c r="C346" s="933">
        <f>Inek2020A1a2a[[#This Row],[BewJeTag2]]</f>
        <v>2.0375000000000001</v>
      </c>
      <c r="D346" s="932" t="s">
        <v>394</v>
      </c>
      <c r="E346" s="932" t="s">
        <v>437</v>
      </c>
      <c r="F346" s="932" t="s">
        <v>444</v>
      </c>
      <c r="G346" s="932" t="s">
        <v>445</v>
      </c>
      <c r="H346" s="932">
        <v>6</v>
      </c>
      <c r="I346" s="933">
        <v>2.0375000000000001</v>
      </c>
    </row>
    <row r="347" spans="1:9" x14ac:dyDescent="0.25">
      <c r="A347" s="932" t="str">
        <f>Inek2020A1a2a[[#This Row],[PEPP]]&amp;"#"&amp;Inek2020A1a2a[[#This Row],[Klasse]]</f>
        <v>PK03Z#7</v>
      </c>
      <c r="B347" s="932">
        <f>Inek2020A1a2a[[#This Row],[Klasse2]]</f>
        <v>7</v>
      </c>
      <c r="C347" s="933">
        <f>Inek2020A1a2a[[#This Row],[BewJeTag2]]</f>
        <v>2.004</v>
      </c>
      <c r="D347" s="932" t="s">
        <v>394</v>
      </c>
      <c r="E347" s="932" t="s">
        <v>437</v>
      </c>
      <c r="F347" s="932" t="s">
        <v>444</v>
      </c>
      <c r="G347" s="932" t="s">
        <v>445</v>
      </c>
      <c r="H347" s="932">
        <v>7</v>
      </c>
      <c r="I347" s="933">
        <v>2.004</v>
      </c>
    </row>
    <row r="348" spans="1:9" x14ac:dyDescent="0.25">
      <c r="A348" s="932" t="str">
        <f>Inek2020A1a2a[[#This Row],[PEPP]]&amp;"#"&amp;Inek2020A1a2a[[#This Row],[Klasse]]</f>
        <v>PK03Z#8</v>
      </c>
      <c r="B348" s="932">
        <f>Inek2020A1a2a[[#This Row],[Klasse2]]</f>
        <v>8</v>
      </c>
      <c r="C348" s="933">
        <f>Inek2020A1a2a[[#This Row],[BewJeTag2]]</f>
        <v>1.9704999999999999</v>
      </c>
      <c r="D348" s="932" t="s">
        <v>394</v>
      </c>
      <c r="E348" s="932" t="s">
        <v>437</v>
      </c>
      <c r="F348" s="932" t="s">
        <v>444</v>
      </c>
      <c r="G348" s="932" t="s">
        <v>445</v>
      </c>
      <c r="H348" s="932">
        <v>8</v>
      </c>
      <c r="I348" s="933">
        <v>1.9704999999999999</v>
      </c>
    </row>
    <row r="349" spans="1:9" x14ac:dyDescent="0.25">
      <c r="A349" s="932" t="str">
        <f>Inek2020A1a2a[[#This Row],[PEPP]]&amp;"#"&amp;Inek2020A1a2a[[#This Row],[Klasse]]</f>
        <v>PK03Z#9</v>
      </c>
      <c r="B349" s="932">
        <f>Inek2020A1a2a[[#This Row],[Klasse2]]</f>
        <v>9</v>
      </c>
      <c r="C349" s="933">
        <f>Inek2020A1a2a[[#This Row],[BewJeTag2]]</f>
        <v>1.9370000000000001</v>
      </c>
      <c r="D349" s="932" t="s">
        <v>394</v>
      </c>
      <c r="E349" s="932" t="s">
        <v>437</v>
      </c>
      <c r="F349" s="932" t="s">
        <v>444</v>
      </c>
      <c r="G349" s="932" t="s">
        <v>445</v>
      </c>
      <c r="H349" s="932">
        <v>9</v>
      </c>
      <c r="I349" s="933">
        <v>1.9370000000000001</v>
      </c>
    </row>
    <row r="350" spans="1:9" x14ac:dyDescent="0.25">
      <c r="A350" s="932" t="str">
        <f>Inek2020A1a2a[[#This Row],[PEPP]]&amp;"#"&amp;Inek2020A1a2a[[#This Row],[Klasse]]</f>
        <v>PK03Z#10</v>
      </c>
      <c r="B350" s="932">
        <f>Inek2020A1a2a[[#This Row],[Klasse2]]</f>
        <v>10</v>
      </c>
      <c r="C350" s="933">
        <f>Inek2020A1a2a[[#This Row],[BewJeTag2]]</f>
        <v>1.9035</v>
      </c>
      <c r="D350" s="932" t="s">
        <v>394</v>
      </c>
      <c r="E350" s="932" t="s">
        <v>437</v>
      </c>
      <c r="F350" s="932" t="s">
        <v>444</v>
      </c>
      <c r="G350" s="932" t="s">
        <v>445</v>
      </c>
      <c r="H350" s="932">
        <v>10</v>
      </c>
      <c r="I350" s="933">
        <v>1.9035</v>
      </c>
    </row>
    <row r="351" spans="1:9" x14ac:dyDescent="0.25">
      <c r="A351" s="932" t="str">
        <f>Inek2020A1a2a[[#This Row],[PEPP]]&amp;"#"&amp;Inek2020A1a2a[[#This Row],[Klasse]]</f>
        <v>PK03Z#11</v>
      </c>
      <c r="B351" s="932">
        <f>Inek2020A1a2a[[#This Row],[Klasse2]]</f>
        <v>11</v>
      </c>
      <c r="C351" s="933">
        <f>Inek2020A1a2a[[#This Row],[BewJeTag2]]</f>
        <v>1.87</v>
      </c>
      <c r="D351" s="932" t="s">
        <v>394</v>
      </c>
      <c r="E351" s="932" t="s">
        <v>437</v>
      </c>
      <c r="F351" s="932" t="s">
        <v>444</v>
      </c>
      <c r="G351" s="932" t="s">
        <v>445</v>
      </c>
      <c r="H351" s="932">
        <v>11</v>
      </c>
      <c r="I351" s="933">
        <v>1.87</v>
      </c>
    </row>
    <row r="352" spans="1:9" x14ac:dyDescent="0.25">
      <c r="A352" s="932" t="str">
        <f>Inek2020A1a2a[[#This Row],[PEPP]]&amp;"#"&amp;Inek2020A1a2a[[#This Row],[Klasse]]</f>
        <v>PK03Z#12</v>
      </c>
      <c r="B352" s="932">
        <f>Inek2020A1a2a[[#This Row],[Klasse2]]</f>
        <v>12</v>
      </c>
      <c r="C352" s="933">
        <f>Inek2020A1a2a[[#This Row],[BewJeTag2]]</f>
        <v>1.8365</v>
      </c>
      <c r="D352" s="932" t="s">
        <v>394</v>
      </c>
      <c r="E352" s="932" t="s">
        <v>437</v>
      </c>
      <c r="F352" s="932" t="s">
        <v>444</v>
      </c>
      <c r="G352" s="932" t="s">
        <v>445</v>
      </c>
      <c r="H352" s="932">
        <v>12</v>
      </c>
      <c r="I352" s="933">
        <v>1.8365</v>
      </c>
    </row>
    <row r="353" spans="1:9" x14ac:dyDescent="0.25">
      <c r="A353" s="932" t="str">
        <f>Inek2020A1a2a[[#This Row],[PEPP]]&amp;"#"&amp;Inek2020A1a2a[[#This Row],[Klasse]]</f>
        <v>PK03Z#13</v>
      </c>
      <c r="B353" s="932">
        <f>Inek2020A1a2a[[#This Row],[Klasse2]]</f>
        <v>13</v>
      </c>
      <c r="C353" s="933">
        <f>Inek2020A1a2a[[#This Row],[BewJeTag2]]</f>
        <v>1.8029999999999999</v>
      </c>
      <c r="D353" s="932" t="s">
        <v>394</v>
      </c>
      <c r="E353" s="932" t="s">
        <v>437</v>
      </c>
      <c r="F353" s="932" t="s">
        <v>444</v>
      </c>
      <c r="G353" s="932" t="s">
        <v>445</v>
      </c>
      <c r="H353" s="932">
        <v>13</v>
      </c>
      <c r="I353" s="933">
        <v>1.8029999999999999</v>
      </c>
    </row>
    <row r="354" spans="1:9" x14ac:dyDescent="0.25">
      <c r="A354" s="932" t="str">
        <f>Inek2020A1a2a[[#This Row],[PEPP]]&amp;"#"&amp;Inek2020A1a2a[[#This Row],[Klasse]]</f>
        <v>PK03Z#14</v>
      </c>
      <c r="B354" s="932">
        <f>Inek2020A1a2a[[#This Row],[Klasse2]]</f>
        <v>14</v>
      </c>
      <c r="C354" s="933">
        <f>Inek2020A1a2a[[#This Row],[BewJeTag2]]</f>
        <v>1.7695000000000001</v>
      </c>
      <c r="D354" s="932" t="s">
        <v>394</v>
      </c>
      <c r="E354" s="932" t="s">
        <v>437</v>
      </c>
      <c r="F354" s="932" t="s">
        <v>444</v>
      </c>
      <c r="G354" s="932" t="s">
        <v>445</v>
      </c>
      <c r="H354" s="932">
        <v>14</v>
      </c>
      <c r="I354" s="933">
        <v>1.7695000000000001</v>
      </c>
    </row>
    <row r="355" spans="1:9" x14ac:dyDescent="0.25">
      <c r="A355" s="932" t="str">
        <f>Inek2020A1a2a[[#This Row],[PEPP]]&amp;"#"&amp;Inek2020A1a2a[[#This Row],[Klasse]]</f>
        <v>PK03Z#15</v>
      </c>
      <c r="B355" s="932">
        <f>Inek2020A1a2a[[#This Row],[Klasse2]]</f>
        <v>15</v>
      </c>
      <c r="C355" s="933">
        <f>Inek2020A1a2a[[#This Row],[BewJeTag2]]</f>
        <v>1.7359</v>
      </c>
      <c r="D355" s="932" t="s">
        <v>394</v>
      </c>
      <c r="E355" s="932" t="s">
        <v>437</v>
      </c>
      <c r="F355" s="932" t="s">
        <v>444</v>
      </c>
      <c r="G355" s="932" t="s">
        <v>445</v>
      </c>
      <c r="H355" s="932">
        <v>15</v>
      </c>
      <c r="I355" s="933">
        <v>1.7359</v>
      </c>
    </row>
    <row r="356" spans="1:9" x14ac:dyDescent="0.25">
      <c r="A356" s="932" t="str">
        <f>Inek2020A1a2a[[#This Row],[PEPP]]&amp;"#"&amp;Inek2020A1a2a[[#This Row],[Klasse]]</f>
        <v>PK04A#1</v>
      </c>
      <c r="B356" s="932">
        <f>Inek2020A1a2a[[#This Row],[Klasse2]]</f>
        <v>1</v>
      </c>
      <c r="C356" s="933">
        <f>Inek2020A1a2a[[#This Row],[BewJeTag2]]</f>
        <v>2.2633999999999999</v>
      </c>
      <c r="D356" s="932" t="s">
        <v>394</v>
      </c>
      <c r="E356" s="932" t="s">
        <v>437</v>
      </c>
      <c r="F356" s="932" t="s">
        <v>446</v>
      </c>
      <c r="G356" s="932" t="s">
        <v>507</v>
      </c>
      <c r="H356" s="932">
        <v>1</v>
      </c>
      <c r="I356" s="933">
        <v>2.2633999999999999</v>
      </c>
    </row>
    <row r="357" spans="1:9" x14ac:dyDescent="0.25">
      <c r="A357" s="932" t="str">
        <f>Inek2020A1a2a[[#This Row],[PEPP]]&amp;"#"&amp;Inek2020A1a2a[[#This Row],[Klasse]]</f>
        <v>PK04A#2</v>
      </c>
      <c r="B357" s="932">
        <f>Inek2020A1a2a[[#This Row],[Klasse2]]</f>
        <v>2</v>
      </c>
      <c r="C357" s="933">
        <f>Inek2020A1a2a[[#This Row],[BewJeTag2]]</f>
        <v>2.0543</v>
      </c>
      <c r="D357" s="932" t="s">
        <v>394</v>
      </c>
      <c r="E357" s="932" t="s">
        <v>437</v>
      </c>
      <c r="F357" s="932" t="s">
        <v>446</v>
      </c>
      <c r="G357" s="932" t="s">
        <v>507</v>
      </c>
      <c r="H357" s="932">
        <v>2</v>
      </c>
      <c r="I357" s="933">
        <v>2.0543</v>
      </c>
    </row>
    <row r="358" spans="1:9" x14ac:dyDescent="0.25">
      <c r="A358" s="932" t="str">
        <f>Inek2020A1a2a[[#This Row],[PEPP]]&amp;"#"&amp;Inek2020A1a2a[[#This Row],[Klasse]]</f>
        <v>PK04A#3</v>
      </c>
      <c r="B358" s="932">
        <f>Inek2020A1a2a[[#This Row],[Klasse2]]</f>
        <v>3</v>
      </c>
      <c r="C358" s="933">
        <f>Inek2020A1a2a[[#This Row],[BewJeTag2]]</f>
        <v>2.0299</v>
      </c>
      <c r="D358" s="932" t="s">
        <v>394</v>
      </c>
      <c r="E358" s="932" t="s">
        <v>437</v>
      </c>
      <c r="F358" s="932" t="s">
        <v>446</v>
      </c>
      <c r="G358" s="932" t="s">
        <v>507</v>
      </c>
      <c r="H358" s="932">
        <v>3</v>
      </c>
      <c r="I358" s="933">
        <v>2.0299</v>
      </c>
    </row>
    <row r="359" spans="1:9" x14ac:dyDescent="0.25">
      <c r="A359" s="932" t="str">
        <f>Inek2020A1a2a[[#This Row],[PEPP]]&amp;"#"&amp;Inek2020A1a2a[[#This Row],[Klasse]]</f>
        <v>PK04A#4</v>
      </c>
      <c r="B359" s="932">
        <f>Inek2020A1a2a[[#This Row],[Klasse2]]</f>
        <v>4</v>
      </c>
      <c r="C359" s="933">
        <f>Inek2020A1a2a[[#This Row],[BewJeTag2]]</f>
        <v>2.0032000000000001</v>
      </c>
      <c r="D359" s="932" t="s">
        <v>394</v>
      </c>
      <c r="E359" s="932" t="s">
        <v>437</v>
      </c>
      <c r="F359" s="932" t="s">
        <v>446</v>
      </c>
      <c r="G359" s="932" t="s">
        <v>507</v>
      </c>
      <c r="H359" s="932">
        <v>4</v>
      </c>
      <c r="I359" s="933">
        <v>2.0032000000000001</v>
      </c>
    </row>
    <row r="360" spans="1:9" x14ac:dyDescent="0.25">
      <c r="A360" s="932" t="str">
        <f>Inek2020A1a2a[[#This Row],[PEPP]]&amp;"#"&amp;Inek2020A1a2a[[#This Row],[Klasse]]</f>
        <v>PK04A#5</v>
      </c>
      <c r="B360" s="932">
        <f>Inek2020A1a2a[[#This Row],[Klasse2]]</f>
        <v>5</v>
      </c>
      <c r="C360" s="933">
        <f>Inek2020A1a2a[[#This Row],[BewJeTag2]]</f>
        <v>1.9764999999999999</v>
      </c>
      <c r="D360" s="932" t="s">
        <v>394</v>
      </c>
      <c r="E360" s="932" t="s">
        <v>437</v>
      </c>
      <c r="F360" s="932" t="s">
        <v>446</v>
      </c>
      <c r="G360" s="932" t="s">
        <v>507</v>
      </c>
      <c r="H360" s="932">
        <v>5</v>
      </c>
      <c r="I360" s="933">
        <v>1.9764999999999999</v>
      </c>
    </row>
    <row r="361" spans="1:9" x14ac:dyDescent="0.25">
      <c r="A361" s="932" t="str">
        <f>Inek2020A1a2a[[#This Row],[PEPP]]&amp;"#"&amp;Inek2020A1a2a[[#This Row],[Klasse]]</f>
        <v>PK04A#6</v>
      </c>
      <c r="B361" s="932">
        <f>Inek2020A1a2a[[#This Row],[Klasse2]]</f>
        <v>6</v>
      </c>
      <c r="C361" s="933">
        <f>Inek2020A1a2a[[#This Row],[BewJeTag2]]</f>
        <v>1.9498</v>
      </c>
      <c r="D361" s="932" t="s">
        <v>394</v>
      </c>
      <c r="E361" s="932" t="s">
        <v>437</v>
      </c>
      <c r="F361" s="932" t="s">
        <v>446</v>
      </c>
      <c r="G361" s="932" t="s">
        <v>507</v>
      </c>
      <c r="H361" s="932">
        <v>6</v>
      </c>
      <c r="I361" s="933">
        <v>1.9498</v>
      </c>
    </row>
    <row r="362" spans="1:9" x14ac:dyDescent="0.25">
      <c r="A362" s="932" t="str">
        <f>Inek2020A1a2a[[#This Row],[PEPP]]&amp;"#"&amp;Inek2020A1a2a[[#This Row],[Klasse]]</f>
        <v>PK04A#7</v>
      </c>
      <c r="B362" s="932">
        <f>Inek2020A1a2a[[#This Row],[Klasse2]]</f>
        <v>7</v>
      </c>
      <c r="C362" s="933">
        <f>Inek2020A1a2a[[#This Row],[BewJeTag2]]</f>
        <v>1.9231</v>
      </c>
      <c r="D362" s="932" t="s">
        <v>394</v>
      </c>
      <c r="E362" s="932" t="s">
        <v>437</v>
      </c>
      <c r="F362" s="932" t="s">
        <v>446</v>
      </c>
      <c r="G362" s="932" t="s">
        <v>507</v>
      </c>
      <c r="H362" s="932">
        <v>7</v>
      </c>
      <c r="I362" s="933">
        <v>1.9231</v>
      </c>
    </row>
    <row r="363" spans="1:9" x14ac:dyDescent="0.25">
      <c r="A363" s="932" t="str">
        <f>Inek2020A1a2a[[#This Row],[PEPP]]&amp;"#"&amp;Inek2020A1a2a[[#This Row],[Klasse]]</f>
        <v>PK04A#8</v>
      </c>
      <c r="B363" s="932">
        <f>Inek2020A1a2a[[#This Row],[Klasse2]]</f>
        <v>8</v>
      </c>
      <c r="C363" s="933">
        <f>Inek2020A1a2a[[#This Row],[BewJeTag2]]</f>
        <v>1.8964000000000001</v>
      </c>
      <c r="D363" s="932" t="s">
        <v>394</v>
      </c>
      <c r="E363" s="932" t="s">
        <v>437</v>
      </c>
      <c r="F363" s="932" t="s">
        <v>446</v>
      </c>
      <c r="G363" s="932" t="s">
        <v>507</v>
      </c>
      <c r="H363" s="932">
        <v>8</v>
      </c>
      <c r="I363" s="933">
        <v>1.8964000000000001</v>
      </c>
    </row>
    <row r="364" spans="1:9" x14ac:dyDescent="0.25">
      <c r="A364" s="932" t="str">
        <f>Inek2020A1a2a[[#This Row],[PEPP]]&amp;"#"&amp;Inek2020A1a2a[[#This Row],[Klasse]]</f>
        <v>PK04A#9</v>
      </c>
      <c r="B364" s="932">
        <f>Inek2020A1a2a[[#This Row],[Klasse2]]</f>
        <v>9</v>
      </c>
      <c r="C364" s="933">
        <f>Inek2020A1a2a[[#This Row],[BewJeTag2]]</f>
        <v>1.8696999999999999</v>
      </c>
      <c r="D364" s="932" t="s">
        <v>394</v>
      </c>
      <c r="E364" s="932" t="s">
        <v>437</v>
      </c>
      <c r="F364" s="932" t="s">
        <v>446</v>
      </c>
      <c r="G364" s="932" t="s">
        <v>507</v>
      </c>
      <c r="H364" s="932">
        <v>9</v>
      </c>
      <c r="I364" s="933">
        <v>1.8696999999999999</v>
      </c>
    </row>
    <row r="365" spans="1:9" x14ac:dyDescent="0.25">
      <c r="A365" s="932" t="str">
        <f>Inek2020A1a2a[[#This Row],[PEPP]]&amp;"#"&amp;Inek2020A1a2a[[#This Row],[Klasse]]</f>
        <v>PK04A#10</v>
      </c>
      <c r="B365" s="932">
        <f>Inek2020A1a2a[[#This Row],[Klasse2]]</f>
        <v>10</v>
      </c>
      <c r="C365" s="933">
        <f>Inek2020A1a2a[[#This Row],[BewJeTag2]]</f>
        <v>1.843</v>
      </c>
      <c r="D365" s="932" t="s">
        <v>394</v>
      </c>
      <c r="E365" s="932" t="s">
        <v>437</v>
      </c>
      <c r="F365" s="932" t="s">
        <v>446</v>
      </c>
      <c r="G365" s="932" t="s">
        <v>507</v>
      </c>
      <c r="H365" s="932">
        <v>10</v>
      </c>
      <c r="I365" s="933">
        <v>1.843</v>
      </c>
    </row>
    <row r="366" spans="1:9" x14ac:dyDescent="0.25">
      <c r="A366" s="932" t="str">
        <f>Inek2020A1a2a[[#This Row],[PEPP]]&amp;"#"&amp;Inek2020A1a2a[[#This Row],[Klasse]]</f>
        <v>PK04A#11</v>
      </c>
      <c r="B366" s="932">
        <f>Inek2020A1a2a[[#This Row],[Klasse2]]</f>
        <v>11</v>
      </c>
      <c r="C366" s="933">
        <f>Inek2020A1a2a[[#This Row],[BewJeTag2]]</f>
        <v>1.8163</v>
      </c>
      <c r="D366" s="932" t="s">
        <v>394</v>
      </c>
      <c r="E366" s="932" t="s">
        <v>437</v>
      </c>
      <c r="F366" s="932" t="s">
        <v>446</v>
      </c>
      <c r="G366" s="932" t="s">
        <v>507</v>
      </c>
      <c r="H366" s="932">
        <v>11</v>
      </c>
      <c r="I366" s="933">
        <v>1.8163</v>
      </c>
    </row>
    <row r="367" spans="1:9" x14ac:dyDescent="0.25">
      <c r="A367" s="932" t="str">
        <f>Inek2020A1a2a[[#This Row],[PEPP]]&amp;"#"&amp;Inek2020A1a2a[[#This Row],[Klasse]]</f>
        <v>PK04A#12</v>
      </c>
      <c r="B367" s="932">
        <f>Inek2020A1a2a[[#This Row],[Klasse2]]</f>
        <v>12</v>
      </c>
      <c r="C367" s="933">
        <f>Inek2020A1a2a[[#This Row],[BewJeTag2]]</f>
        <v>1.7896000000000001</v>
      </c>
      <c r="D367" s="932" t="s">
        <v>394</v>
      </c>
      <c r="E367" s="932" t="s">
        <v>437</v>
      </c>
      <c r="F367" s="932" t="s">
        <v>446</v>
      </c>
      <c r="G367" s="932" t="s">
        <v>507</v>
      </c>
      <c r="H367" s="932">
        <v>12</v>
      </c>
      <c r="I367" s="933">
        <v>1.7896000000000001</v>
      </c>
    </row>
    <row r="368" spans="1:9" x14ac:dyDescent="0.25">
      <c r="A368" s="932" t="str">
        <f>Inek2020A1a2a[[#This Row],[PEPP]]&amp;"#"&amp;Inek2020A1a2a[[#This Row],[Klasse]]</f>
        <v>PK04A#13</v>
      </c>
      <c r="B368" s="932">
        <f>Inek2020A1a2a[[#This Row],[Klasse2]]</f>
        <v>13</v>
      </c>
      <c r="C368" s="933">
        <f>Inek2020A1a2a[[#This Row],[BewJeTag2]]</f>
        <v>1.7628999999999999</v>
      </c>
      <c r="D368" s="932" t="s">
        <v>394</v>
      </c>
      <c r="E368" s="932" t="s">
        <v>437</v>
      </c>
      <c r="F368" s="932" t="s">
        <v>446</v>
      </c>
      <c r="G368" s="932" t="s">
        <v>507</v>
      </c>
      <c r="H368" s="932">
        <v>13</v>
      </c>
      <c r="I368" s="933">
        <v>1.7628999999999999</v>
      </c>
    </row>
    <row r="369" spans="1:9" x14ac:dyDescent="0.25">
      <c r="A369" s="932" t="str">
        <f>Inek2020A1a2a[[#This Row],[PEPP]]&amp;"#"&amp;Inek2020A1a2a[[#This Row],[Klasse]]</f>
        <v>PK04A#14</v>
      </c>
      <c r="B369" s="932">
        <f>Inek2020A1a2a[[#This Row],[Klasse2]]</f>
        <v>14</v>
      </c>
      <c r="C369" s="933">
        <f>Inek2020A1a2a[[#This Row],[BewJeTag2]]</f>
        <v>1.7361</v>
      </c>
      <c r="D369" s="932" t="s">
        <v>394</v>
      </c>
      <c r="E369" s="932" t="s">
        <v>437</v>
      </c>
      <c r="F369" s="932" t="s">
        <v>446</v>
      </c>
      <c r="G369" s="932" t="s">
        <v>507</v>
      </c>
      <c r="H369" s="932">
        <v>14</v>
      </c>
      <c r="I369" s="933">
        <v>1.7361</v>
      </c>
    </row>
    <row r="370" spans="1:9" x14ac:dyDescent="0.25">
      <c r="A370" s="932" t="str">
        <f>Inek2020A1a2a[[#This Row],[PEPP]]&amp;"#"&amp;Inek2020A1a2a[[#This Row],[Klasse]]</f>
        <v>PK04A#15</v>
      </c>
      <c r="B370" s="932">
        <f>Inek2020A1a2a[[#This Row],[Klasse2]]</f>
        <v>15</v>
      </c>
      <c r="C370" s="933">
        <f>Inek2020A1a2a[[#This Row],[BewJeTag2]]</f>
        <v>1.7094</v>
      </c>
      <c r="D370" s="932" t="s">
        <v>394</v>
      </c>
      <c r="E370" s="932" t="s">
        <v>437</v>
      </c>
      <c r="F370" s="932" t="s">
        <v>446</v>
      </c>
      <c r="G370" s="932" t="s">
        <v>507</v>
      </c>
      <c r="H370" s="932">
        <v>15</v>
      </c>
      <c r="I370" s="933">
        <v>1.7094</v>
      </c>
    </row>
    <row r="371" spans="1:9" x14ac:dyDescent="0.25">
      <c r="A371" s="932" t="str">
        <f>Inek2020A1a2a[[#This Row],[PEPP]]&amp;"#"&amp;Inek2020A1a2a[[#This Row],[Klasse]]</f>
        <v>PK04A#16</v>
      </c>
      <c r="B371" s="932">
        <f>Inek2020A1a2a[[#This Row],[Klasse2]]</f>
        <v>16</v>
      </c>
      <c r="C371" s="933">
        <f>Inek2020A1a2a[[#This Row],[BewJeTag2]]</f>
        <v>1.6827000000000001</v>
      </c>
      <c r="D371" s="932" t="s">
        <v>394</v>
      </c>
      <c r="E371" s="932" t="s">
        <v>437</v>
      </c>
      <c r="F371" s="932" t="s">
        <v>446</v>
      </c>
      <c r="G371" s="932" t="s">
        <v>507</v>
      </c>
      <c r="H371" s="932">
        <v>16</v>
      </c>
      <c r="I371" s="933">
        <v>1.6827000000000001</v>
      </c>
    </row>
    <row r="372" spans="1:9" x14ac:dyDescent="0.25">
      <c r="A372" s="932" t="str">
        <f>Inek2020A1a2a[[#This Row],[PEPP]]&amp;"#"&amp;Inek2020A1a2a[[#This Row],[Klasse]]</f>
        <v>PK04A#17</v>
      </c>
      <c r="B372" s="932">
        <f>Inek2020A1a2a[[#This Row],[Klasse2]]</f>
        <v>17</v>
      </c>
      <c r="C372" s="933">
        <f>Inek2020A1a2a[[#This Row],[BewJeTag2]]</f>
        <v>1.6559999999999999</v>
      </c>
      <c r="D372" s="932" t="s">
        <v>394</v>
      </c>
      <c r="E372" s="932" t="s">
        <v>437</v>
      </c>
      <c r="F372" s="932" t="s">
        <v>446</v>
      </c>
      <c r="G372" s="932" t="s">
        <v>507</v>
      </c>
      <c r="H372" s="932">
        <v>17</v>
      </c>
      <c r="I372" s="933">
        <v>1.6559999999999999</v>
      </c>
    </row>
    <row r="373" spans="1:9" x14ac:dyDescent="0.25">
      <c r="A373" s="932" t="str">
        <f>Inek2020A1a2a[[#This Row],[PEPP]]&amp;"#"&amp;Inek2020A1a2a[[#This Row],[Klasse]]</f>
        <v>PK04B#1</v>
      </c>
      <c r="B373" s="932">
        <f>Inek2020A1a2a[[#This Row],[Klasse2]]</f>
        <v>1</v>
      </c>
      <c r="C373" s="933">
        <f>Inek2020A1a2a[[#This Row],[BewJeTag2]]</f>
        <v>2.1573000000000002</v>
      </c>
      <c r="D373" s="932" t="s">
        <v>394</v>
      </c>
      <c r="E373" s="932" t="s">
        <v>437</v>
      </c>
      <c r="F373" s="932" t="s">
        <v>448</v>
      </c>
      <c r="G373" s="932" t="s">
        <v>508</v>
      </c>
      <c r="H373" s="932">
        <v>1</v>
      </c>
      <c r="I373" s="933">
        <v>2.1573000000000002</v>
      </c>
    </row>
    <row r="374" spans="1:9" x14ac:dyDescent="0.25">
      <c r="A374" s="932" t="str">
        <f>Inek2020A1a2a[[#This Row],[PEPP]]&amp;"#"&amp;Inek2020A1a2a[[#This Row],[Klasse]]</f>
        <v>PK04B#2</v>
      </c>
      <c r="B374" s="932">
        <f>Inek2020A1a2a[[#This Row],[Klasse2]]</f>
        <v>2</v>
      </c>
      <c r="C374" s="933">
        <f>Inek2020A1a2a[[#This Row],[BewJeTag2]]</f>
        <v>1.9906999999999999</v>
      </c>
      <c r="D374" s="932" t="s">
        <v>394</v>
      </c>
      <c r="E374" s="932" t="s">
        <v>437</v>
      </c>
      <c r="F374" s="932" t="s">
        <v>448</v>
      </c>
      <c r="G374" s="932" t="s">
        <v>508</v>
      </c>
      <c r="H374" s="932">
        <v>2</v>
      </c>
      <c r="I374" s="933">
        <v>1.9906999999999999</v>
      </c>
    </row>
    <row r="375" spans="1:9" x14ac:dyDescent="0.25">
      <c r="A375" s="932" t="str">
        <f>Inek2020A1a2a[[#This Row],[PEPP]]&amp;"#"&amp;Inek2020A1a2a[[#This Row],[Klasse]]</f>
        <v>PK04B#3</v>
      </c>
      <c r="B375" s="932">
        <f>Inek2020A1a2a[[#This Row],[Klasse2]]</f>
        <v>3</v>
      </c>
      <c r="C375" s="933">
        <f>Inek2020A1a2a[[#This Row],[BewJeTag2]]</f>
        <v>1.9609000000000001</v>
      </c>
      <c r="D375" s="932" t="s">
        <v>394</v>
      </c>
      <c r="E375" s="932" t="s">
        <v>437</v>
      </c>
      <c r="F375" s="932" t="s">
        <v>448</v>
      </c>
      <c r="G375" s="932" t="s">
        <v>508</v>
      </c>
      <c r="H375" s="932">
        <v>3</v>
      </c>
      <c r="I375" s="933">
        <v>1.9609000000000001</v>
      </c>
    </row>
    <row r="376" spans="1:9" x14ac:dyDescent="0.25">
      <c r="A376" s="932" t="str">
        <f>Inek2020A1a2a[[#This Row],[PEPP]]&amp;"#"&amp;Inek2020A1a2a[[#This Row],[Klasse]]</f>
        <v>PK04B#4</v>
      </c>
      <c r="B376" s="932">
        <f>Inek2020A1a2a[[#This Row],[Klasse2]]</f>
        <v>4</v>
      </c>
      <c r="C376" s="933">
        <f>Inek2020A1a2a[[#This Row],[BewJeTag2]]</f>
        <v>1.9343999999999999</v>
      </c>
      <c r="D376" s="932" t="s">
        <v>394</v>
      </c>
      <c r="E376" s="932" t="s">
        <v>437</v>
      </c>
      <c r="F376" s="932" t="s">
        <v>448</v>
      </c>
      <c r="G376" s="932" t="s">
        <v>508</v>
      </c>
      <c r="H376" s="932">
        <v>4</v>
      </c>
      <c r="I376" s="933">
        <v>1.9343999999999999</v>
      </c>
    </row>
    <row r="377" spans="1:9" x14ac:dyDescent="0.25">
      <c r="A377" s="932" t="str">
        <f>Inek2020A1a2a[[#This Row],[PEPP]]&amp;"#"&amp;Inek2020A1a2a[[#This Row],[Klasse]]</f>
        <v>PK04B#5</v>
      </c>
      <c r="B377" s="932">
        <f>Inek2020A1a2a[[#This Row],[Klasse2]]</f>
        <v>5</v>
      </c>
      <c r="C377" s="933">
        <f>Inek2020A1a2a[[#This Row],[BewJeTag2]]</f>
        <v>1.9079999999999999</v>
      </c>
      <c r="D377" s="932" t="s">
        <v>394</v>
      </c>
      <c r="E377" s="932" t="s">
        <v>437</v>
      </c>
      <c r="F377" s="932" t="s">
        <v>448</v>
      </c>
      <c r="G377" s="932" t="s">
        <v>508</v>
      </c>
      <c r="H377" s="932">
        <v>5</v>
      </c>
      <c r="I377" s="933">
        <v>1.9079999999999999</v>
      </c>
    </row>
    <row r="378" spans="1:9" x14ac:dyDescent="0.25">
      <c r="A378" s="932" t="str">
        <f>Inek2020A1a2a[[#This Row],[PEPP]]&amp;"#"&amp;Inek2020A1a2a[[#This Row],[Klasse]]</f>
        <v>PK04B#6</v>
      </c>
      <c r="B378" s="932">
        <f>Inek2020A1a2a[[#This Row],[Klasse2]]</f>
        <v>6</v>
      </c>
      <c r="C378" s="933">
        <f>Inek2020A1a2a[[#This Row],[BewJeTag2]]</f>
        <v>1.8815</v>
      </c>
      <c r="D378" s="932" t="s">
        <v>394</v>
      </c>
      <c r="E378" s="932" t="s">
        <v>437</v>
      </c>
      <c r="F378" s="932" t="s">
        <v>448</v>
      </c>
      <c r="G378" s="932" t="s">
        <v>508</v>
      </c>
      <c r="H378" s="932">
        <v>6</v>
      </c>
      <c r="I378" s="933">
        <v>1.8815</v>
      </c>
    </row>
    <row r="379" spans="1:9" x14ac:dyDescent="0.25">
      <c r="A379" s="932" t="str">
        <f>Inek2020A1a2a[[#This Row],[PEPP]]&amp;"#"&amp;Inek2020A1a2a[[#This Row],[Klasse]]</f>
        <v>PK04B#7</v>
      </c>
      <c r="B379" s="932">
        <f>Inek2020A1a2a[[#This Row],[Klasse2]]</f>
        <v>7</v>
      </c>
      <c r="C379" s="933">
        <f>Inek2020A1a2a[[#This Row],[BewJeTag2]]</f>
        <v>1.855</v>
      </c>
      <c r="D379" s="932" t="s">
        <v>394</v>
      </c>
      <c r="E379" s="932" t="s">
        <v>437</v>
      </c>
      <c r="F379" s="932" t="s">
        <v>448</v>
      </c>
      <c r="G379" s="932" t="s">
        <v>508</v>
      </c>
      <c r="H379" s="932">
        <v>7</v>
      </c>
      <c r="I379" s="933">
        <v>1.855</v>
      </c>
    </row>
    <row r="380" spans="1:9" x14ac:dyDescent="0.25">
      <c r="A380" s="932" t="str">
        <f>Inek2020A1a2a[[#This Row],[PEPP]]&amp;"#"&amp;Inek2020A1a2a[[#This Row],[Klasse]]</f>
        <v>PK04B#8</v>
      </c>
      <c r="B380" s="932">
        <f>Inek2020A1a2a[[#This Row],[Klasse2]]</f>
        <v>8</v>
      </c>
      <c r="C380" s="933">
        <f>Inek2020A1a2a[[#This Row],[BewJeTag2]]</f>
        <v>1.8286</v>
      </c>
      <c r="D380" s="932" t="s">
        <v>394</v>
      </c>
      <c r="E380" s="932" t="s">
        <v>437</v>
      </c>
      <c r="F380" s="932" t="s">
        <v>448</v>
      </c>
      <c r="G380" s="932" t="s">
        <v>508</v>
      </c>
      <c r="H380" s="932">
        <v>8</v>
      </c>
      <c r="I380" s="933">
        <v>1.8286</v>
      </c>
    </row>
    <row r="381" spans="1:9" x14ac:dyDescent="0.25">
      <c r="A381" s="932" t="str">
        <f>Inek2020A1a2a[[#This Row],[PEPP]]&amp;"#"&amp;Inek2020A1a2a[[#This Row],[Klasse]]</f>
        <v>PK04B#9</v>
      </c>
      <c r="B381" s="932">
        <f>Inek2020A1a2a[[#This Row],[Klasse2]]</f>
        <v>9</v>
      </c>
      <c r="C381" s="933">
        <f>Inek2020A1a2a[[#This Row],[BewJeTag2]]</f>
        <v>1.8021</v>
      </c>
      <c r="D381" s="932" t="s">
        <v>394</v>
      </c>
      <c r="E381" s="932" t="s">
        <v>437</v>
      </c>
      <c r="F381" s="932" t="s">
        <v>448</v>
      </c>
      <c r="G381" s="932" t="s">
        <v>508</v>
      </c>
      <c r="H381" s="932">
        <v>9</v>
      </c>
      <c r="I381" s="933">
        <v>1.8021</v>
      </c>
    </row>
    <row r="382" spans="1:9" x14ac:dyDescent="0.25">
      <c r="A382" s="932" t="str">
        <f>Inek2020A1a2a[[#This Row],[PEPP]]&amp;"#"&amp;Inek2020A1a2a[[#This Row],[Klasse]]</f>
        <v>PK04B#10</v>
      </c>
      <c r="B382" s="932">
        <f>Inek2020A1a2a[[#This Row],[Klasse2]]</f>
        <v>10</v>
      </c>
      <c r="C382" s="933">
        <f>Inek2020A1a2a[[#This Row],[BewJeTag2]]</f>
        <v>1.7756000000000001</v>
      </c>
      <c r="D382" s="932" t="s">
        <v>394</v>
      </c>
      <c r="E382" s="932" t="s">
        <v>437</v>
      </c>
      <c r="F382" s="932" t="s">
        <v>448</v>
      </c>
      <c r="G382" s="932" t="s">
        <v>508</v>
      </c>
      <c r="H382" s="932">
        <v>10</v>
      </c>
      <c r="I382" s="933">
        <v>1.7756000000000001</v>
      </c>
    </row>
    <row r="383" spans="1:9" x14ac:dyDescent="0.25">
      <c r="A383" s="932" t="str">
        <f>Inek2020A1a2a[[#This Row],[PEPP]]&amp;"#"&amp;Inek2020A1a2a[[#This Row],[Klasse]]</f>
        <v>PK04B#11</v>
      </c>
      <c r="B383" s="932">
        <f>Inek2020A1a2a[[#This Row],[Klasse2]]</f>
        <v>11</v>
      </c>
      <c r="C383" s="933">
        <f>Inek2020A1a2a[[#This Row],[BewJeTag2]]</f>
        <v>1.7491000000000001</v>
      </c>
      <c r="D383" s="932" t="s">
        <v>394</v>
      </c>
      <c r="E383" s="932" t="s">
        <v>437</v>
      </c>
      <c r="F383" s="932" t="s">
        <v>448</v>
      </c>
      <c r="G383" s="932" t="s">
        <v>508</v>
      </c>
      <c r="H383" s="932">
        <v>11</v>
      </c>
      <c r="I383" s="933">
        <v>1.7491000000000001</v>
      </c>
    </row>
    <row r="384" spans="1:9" x14ac:dyDescent="0.25">
      <c r="A384" s="932" t="str">
        <f>Inek2020A1a2a[[#This Row],[PEPP]]&amp;"#"&amp;Inek2020A1a2a[[#This Row],[Klasse]]</f>
        <v>PK04B#12</v>
      </c>
      <c r="B384" s="932">
        <f>Inek2020A1a2a[[#This Row],[Klasse2]]</f>
        <v>12</v>
      </c>
      <c r="C384" s="933">
        <f>Inek2020A1a2a[[#This Row],[BewJeTag2]]</f>
        <v>1.7226999999999999</v>
      </c>
      <c r="D384" s="932" t="s">
        <v>394</v>
      </c>
      <c r="E384" s="932" t="s">
        <v>437</v>
      </c>
      <c r="F384" s="932" t="s">
        <v>448</v>
      </c>
      <c r="G384" s="932" t="s">
        <v>508</v>
      </c>
      <c r="H384" s="932">
        <v>12</v>
      </c>
      <c r="I384" s="933">
        <v>1.7226999999999999</v>
      </c>
    </row>
    <row r="385" spans="1:9" x14ac:dyDescent="0.25">
      <c r="A385" s="932" t="str">
        <f>Inek2020A1a2a[[#This Row],[PEPP]]&amp;"#"&amp;Inek2020A1a2a[[#This Row],[Klasse]]</f>
        <v>PK04B#13</v>
      </c>
      <c r="B385" s="932">
        <f>Inek2020A1a2a[[#This Row],[Klasse2]]</f>
        <v>13</v>
      </c>
      <c r="C385" s="933">
        <f>Inek2020A1a2a[[#This Row],[BewJeTag2]]</f>
        <v>1.6961999999999999</v>
      </c>
      <c r="D385" s="932" t="s">
        <v>394</v>
      </c>
      <c r="E385" s="932" t="s">
        <v>437</v>
      </c>
      <c r="F385" s="932" t="s">
        <v>448</v>
      </c>
      <c r="G385" s="932" t="s">
        <v>508</v>
      </c>
      <c r="H385" s="932">
        <v>13</v>
      </c>
      <c r="I385" s="933">
        <v>1.6961999999999999</v>
      </c>
    </row>
    <row r="386" spans="1:9" x14ac:dyDescent="0.25">
      <c r="A386" s="932" t="str">
        <f>Inek2020A1a2a[[#This Row],[PEPP]]&amp;"#"&amp;Inek2020A1a2a[[#This Row],[Klasse]]</f>
        <v>PK04B#14</v>
      </c>
      <c r="B386" s="932">
        <f>Inek2020A1a2a[[#This Row],[Klasse2]]</f>
        <v>14</v>
      </c>
      <c r="C386" s="933">
        <f>Inek2020A1a2a[[#This Row],[BewJeTag2]]</f>
        <v>1.6697</v>
      </c>
      <c r="D386" s="932" t="s">
        <v>394</v>
      </c>
      <c r="E386" s="932" t="s">
        <v>437</v>
      </c>
      <c r="F386" s="932" t="s">
        <v>448</v>
      </c>
      <c r="G386" s="932" t="s">
        <v>508</v>
      </c>
      <c r="H386" s="932">
        <v>14</v>
      </c>
      <c r="I386" s="933">
        <v>1.6697</v>
      </c>
    </row>
    <row r="387" spans="1:9" x14ac:dyDescent="0.25">
      <c r="A387" s="932" t="str">
        <f>Inek2020A1a2a[[#This Row],[PEPP]]&amp;"#"&amp;Inek2020A1a2a[[#This Row],[Klasse]]</f>
        <v>PK04B#15</v>
      </c>
      <c r="B387" s="932">
        <f>Inek2020A1a2a[[#This Row],[Klasse2]]</f>
        <v>15</v>
      </c>
      <c r="C387" s="933">
        <f>Inek2020A1a2a[[#This Row],[BewJeTag2]]</f>
        <v>1.6432</v>
      </c>
      <c r="D387" s="932" t="s">
        <v>394</v>
      </c>
      <c r="E387" s="932" t="s">
        <v>437</v>
      </c>
      <c r="F387" s="932" t="s">
        <v>448</v>
      </c>
      <c r="G387" s="932" t="s">
        <v>508</v>
      </c>
      <c r="H387" s="932">
        <v>15</v>
      </c>
      <c r="I387" s="933">
        <v>1.6432</v>
      </c>
    </row>
    <row r="388" spans="1:9" x14ac:dyDescent="0.25">
      <c r="A388" s="932" t="str">
        <f>Inek2020A1a2a[[#This Row],[PEPP]]&amp;"#"&amp;Inek2020A1a2a[[#This Row],[Klasse]]</f>
        <v>PK04B#16</v>
      </c>
      <c r="B388" s="932">
        <f>Inek2020A1a2a[[#This Row],[Klasse2]]</f>
        <v>16</v>
      </c>
      <c r="C388" s="933">
        <f>Inek2020A1a2a[[#This Row],[BewJeTag2]]</f>
        <v>1.6168</v>
      </c>
      <c r="D388" s="932" t="s">
        <v>394</v>
      </c>
      <c r="E388" s="932" t="s">
        <v>437</v>
      </c>
      <c r="F388" s="932" t="s">
        <v>448</v>
      </c>
      <c r="G388" s="932" t="s">
        <v>508</v>
      </c>
      <c r="H388" s="932">
        <v>16</v>
      </c>
      <c r="I388" s="933">
        <v>1.6168</v>
      </c>
    </row>
    <row r="389" spans="1:9" x14ac:dyDescent="0.25">
      <c r="A389" s="932" t="str">
        <f>Inek2020A1a2a[[#This Row],[PEPP]]&amp;"#"&amp;Inek2020A1a2a[[#This Row],[Klasse]]</f>
        <v>PK04B#17</v>
      </c>
      <c r="B389" s="932">
        <f>Inek2020A1a2a[[#This Row],[Klasse2]]</f>
        <v>17</v>
      </c>
      <c r="C389" s="933">
        <f>Inek2020A1a2a[[#This Row],[BewJeTag2]]</f>
        <v>1.5903</v>
      </c>
      <c r="D389" s="932" t="s">
        <v>394</v>
      </c>
      <c r="E389" s="932" t="s">
        <v>437</v>
      </c>
      <c r="F389" s="932" t="s">
        <v>448</v>
      </c>
      <c r="G389" s="932" t="s">
        <v>508</v>
      </c>
      <c r="H389" s="932">
        <v>17</v>
      </c>
      <c r="I389" s="933">
        <v>1.5903</v>
      </c>
    </row>
    <row r="390" spans="1:9" x14ac:dyDescent="0.25">
      <c r="A390" s="932" t="str">
        <f>Inek2020A1a2a[[#This Row],[PEPP]]&amp;"#"&amp;Inek2020A1a2a[[#This Row],[Klasse]]</f>
        <v>PK04B#18</v>
      </c>
      <c r="B390" s="932">
        <f>Inek2020A1a2a[[#This Row],[Klasse2]]</f>
        <v>18</v>
      </c>
      <c r="C390" s="933">
        <f>Inek2020A1a2a[[#This Row],[BewJeTag2]]</f>
        <v>1.5638000000000001</v>
      </c>
      <c r="D390" s="932" t="s">
        <v>394</v>
      </c>
      <c r="E390" s="932" t="s">
        <v>437</v>
      </c>
      <c r="F390" s="932" t="s">
        <v>448</v>
      </c>
      <c r="G390" s="932" t="s">
        <v>508</v>
      </c>
      <c r="H390" s="932">
        <v>18</v>
      </c>
      <c r="I390" s="933">
        <v>1.5638000000000001</v>
      </c>
    </row>
    <row r="391" spans="1:9" x14ac:dyDescent="0.25">
      <c r="A391" s="932" t="str">
        <f>Inek2020A1a2a[[#This Row],[PEPP]]&amp;"#"&amp;Inek2020A1a2a[[#This Row],[Klasse]]</f>
        <v>PK04B#19</v>
      </c>
      <c r="B391" s="932">
        <f>Inek2020A1a2a[[#This Row],[Klasse2]]</f>
        <v>19</v>
      </c>
      <c r="C391" s="933">
        <f>Inek2020A1a2a[[#This Row],[BewJeTag2]]</f>
        <v>1.5374000000000001</v>
      </c>
      <c r="D391" s="932" t="s">
        <v>394</v>
      </c>
      <c r="E391" s="932" t="s">
        <v>437</v>
      </c>
      <c r="F391" s="932" t="s">
        <v>448</v>
      </c>
      <c r="G391" s="932" t="s">
        <v>508</v>
      </c>
      <c r="H391" s="932">
        <v>19</v>
      </c>
      <c r="I391" s="933">
        <v>1.5374000000000001</v>
      </c>
    </row>
    <row r="392" spans="1:9" x14ac:dyDescent="0.25">
      <c r="A392" s="932" t="str">
        <f>Inek2020A1a2a[[#This Row],[PEPP]]&amp;"#"&amp;Inek2020A1a2a[[#This Row],[Klasse]]</f>
        <v>PK04B#20</v>
      </c>
      <c r="B392" s="932">
        <f>Inek2020A1a2a[[#This Row],[Klasse2]]</f>
        <v>20</v>
      </c>
      <c r="C392" s="933">
        <f>Inek2020A1a2a[[#This Row],[BewJeTag2]]</f>
        <v>1.5108999999999999</v>
      </c>
      <c r="D392" s="932" t="s">
        <v>394</v>
      </c>
      <c r="E392" s="932" t="s">
        <v>437</v>
      </c>
      <c r="F392" s="932" t="s">
        <v>448</v>
      </c>
      <c r="G392" s="932" t="s">
        <v>508</v>
      </c>
      <c r="H392" s="932">
        <v>20</v>
      </c>
      <c r="I392" s="933">
        <v>1.5108999999999999</v>
      </c>
    </row>
    <row r="393" spans="1:9" x14ac:dyDescent="0.25">
      <c r="A393" s="932" t="str">
        <f>Inek2020A1a2a[[#This Row],[PEPP]]&amp;"#"&amp;Inek2020A1a2a[[#This Row],[Klasse]]</f>
        <v>PK04C#1</v>
      </c>
      <c r="B393" s="932">
        <f>Inek2020A1a2a[[#This Row],[Klasse2]]</f>
        <v>1</v>
      </c>
      <c r="C393" s="933">
        <f>Inek2020A1a2a[[#This Row],[BewJeTag2]]</f>
        <v>2.1265000000000001</v>
      </c>
      <c r="D393" s="932" t="s">
        <v>394</v>
      </c>
      <c r="E393" s="932" t="s">
        <v>437</v>
      </c>
      <c r="F393" s="932" t="s">
        <v>509</v>
      </c>
      <c r="G393" s="932" t="s">
        <v>510</v>
      </c>
      <c r="H393" s="932">
        <v>1</v>
      </c>
      <c r="I393" s="933">
        <v>2.1265000000000001</v>
      </c>
    </row>
    <row r="394" spans="1:9" x14ac:dyDescent="0.25">
      <c r="A394" s="932" t="str">
        <f>Inek2020A1a2a[[#This Row],[PEPP]]&amp;"#"&amp;Inek2020A1a2a[[#This Row],[Klasse]]</f>
        <v>PK04C#2</v>
      </c>
      <c r="B394" s="932">
        <f>Inek2020A1a2a[[#This Row],[Klasse2]]</f>
        <v>2</v>
      </c>
      <c r="C394" s="933">
        <f>Inek2020A1a2a[[#This Row],[BewJeTag2]]</f>
        <v>1.9430000000000001</v>
      </c>
      <c r="D394" s="932" t="s">
        <v>394</v>
      </c>
      <c r="E394" s="932" t="s">
        <v>437</v>
      </c>
      <c r="F394" s="932" t="s">
        <v>509</v>
      </c>
      <c r="G394" s="932" t="s">
        <v>510</v>
      </c>
      <c r="H394" s="932">
        <v>2</v>
      </c>
      <c r="I394" s="933">
        <v>1.9430000000000001</v>
      </c>
    </row>
    <row r="395" spans="1:9" x14ac:dyDescent="0.25">
      <c r="A395" s="932" t="str">
        <f>Inek2020A1a2a[[#This Row],[PEPP]]&amp;"#"&amp;Inek2020A1a2a[[#This Row],[Klasse]]</f>
        <v>PK04C#3</v>
      </c>
      <c r="B395" s="932">
        <f>Inek2020A1a2a[[#This Row],[Klasse2]]</f>
        <v>3</v>
      </c>
      <c r="C395" s="933">
        <f>Inek2020A1a2a[[#This Row],[BewJeTag2]]</f>
        <v>1.9101999999999999</v>
      </c>
      <c r="D395" s="932" t="s">
        <v>394</v>
      </c>
      <c r="E395" s="932" t="s">
        <v>437</v>
      </c>
      <c r="F395" s="932" t="s">
        <v>509</v>
      </c>
      <c r="G395" s="932" t="s">
        <v>510</v>
      </c>
      <c r="H395" s="932">
        <v>3</v>
      </c>
      <c r="I395" s="933">
        <v>1.9101999999999999</v>
      </c>
    </row>
    <row r="396" spans="1:9" x14ac:dyDescent="0.25">
      <c r="A396" s="932" t="str">
        <f>Inek2020A1a2a[[#This Row],[PEPP]]&amp;"#"&amp;Inek2020A1a2a[[#This Row],[Klasse]]</f>
        <v>PK04C#4</v>
      </c>
      <c r="B396" s="932">
        <f>Inek2020A1a2a[[#This Row],[Klasse2]]</f>
        <v>4</v>
      </c>
      <c r="C396" s="933">
        <f>Inek2020A1a2a[[#This Row],[BewJeTag2]]</f>
        <v>1.8791</v>
      </c>
      <c r="D396" s="932" t="s">
        <v>394</v>
      </c>
      <c r="E396" s="932" t="s">
        <v>437</v>
      </c>
      <c r="F396" s="932" t="s">
        <v>509</v>
      </c>
      <c r="G396" s="932" t="s">
        <v>510</v>
      </c>
      <c r="H396" s="932">
        <v>4</v>
      </c>
      <c r="I396" s="933">
        <v>1.8791</v>
      </c>
    </row>
    <row r="397" spans="1:9" x14ac:dyDescent="0.25">
      <c r="A397" s="932" t="str">
        <f>Inek2020A1a2a[[#This Row],[PEPP]]&amp;"#"&amp;Inek2020A1a2a[[#This Row],[Klasse]]</f>
        <v>PK04C#5</v>
      </c>
      <c r="B397" s="932">
        <f>Inek2020A1a2a[[#This Row],[Klasse2]]</f>
        <v>5</v>
      </c>
      <c r="C397" s="933">
        <f>Inek2020A1a2a[[#This Row],[BewJeTag2]]</f>
        <v>1.8479000000000001</v>
      </c>
      <c r="D397" s="932" t="s">
        <v>394</v>
      </c>
      <c r="E397" s="932" t="s">
        <v>437</v>
      </c>
      <c r="F397" s="932" t="s">
        <v>509</v>
      </c>
      <c r="G397" s="932" t="s">
        <v>510</v>
      </c>
      <c r="H397" s="932">
        <v>5</v>
      </c>
      <c r="I397" s="933">
        <v>1.8479000000000001</v>
      </c>
    </row>
    <row r="398" spans="1:9" x14ac:dyDescent="0.25">
      <c r="A398" s="932" t="str">
        <f>Inek2020A1a2a[[#This Row],[PEPP]]&amp;"#"&amp;Inek2020A1a2a[[#This Row],[Klasse]]</f>
        <v>PK04C#6</v>
      </c>
      <c r="B398" s="932">
        <f>Inek2020A1a2a[[#This Row],[Klasse2]]</f>
        <v>6</v>
      </c>
      <c r="C398" s="933">
        <f>Inek2020A1a2a[[#This Row],[BewJeTag2]]</f>
        <v>1.8168</v>
      </c>
      <c r="D398" s="932" t="s">
        <v>394</v>
      </c>
      <c r="E398" s="932" t="s">
        <v>437</v>
      </c>
      <c r="F398" s="932" t="s">
        <v>509</v>
      </c>
      <c r="G398" s="932" t="s">
        <v>510</v>
      </c>
      <c r="H398" s="932">
        <v>6</v>
      </c>
      <c r="I398" s="933">
        <v>1.8168</v>
      </c>
    </row>
    <row r="399" spans="1:9" x14ac:dyDescent="0.25">
      <c r="A399" s="932" t="str">
        <f>Inek2020A1a2a[[#This Row],[PEPP]]&amp;"#"&amp;Inek2020A1a2a[[#This Row],[Klasse]]</f>
        <v>PK04C#7</v>
      </c>
      <c r="B399" s="932">
        <f>Inek2020A1a2a[[#This Row],[Klasse2]]</f>
        <v>7</v>
      </c>
      <c r="C399" s="933">
        <f>Inek2020A1a2a[[#This Row],[BewJeTag2]]</f>
        <v>1.7857000000000001</v>
      </c>
      <c r="D399" s="932" t="s">
        <v>394</v>
      </c>
      <c r="E399" s="932" t="s">
        <v>437</v>
      </c>
      <c r="F399" s="932" t="s">
        <v>509</v>
      </c>
      <c r="G399" s="932" t="s">
        <v>510</v>
      </c>
      <c r="H399" s="932">
        <v>7</v>
      </c>
      <c r="I399" s="933">
        <v>1.7857000000000001</v>
      </c>
    </row>
    <row r="400" spans="1:9" x14ac:dyDescent="0.25">
      <c r="A400" s="932" t="str">
        <f>Inek2020A1a2a[[#This Row],[PEPP]]&amp;"#"&amp;Inek2020A1a2a[[#This Row],[Klasse]]</f>
        <v>PK04C#8</v>
      </c>
      <c r="B400" s="932">
        <f>Inek2020A1a2a[[#This Row],[Klasse2]]</f>
        <v>8</v>
      </c>
      <c r="C400" s="933">
        <f>Inek2020A1a2a[[#This Row],[BewJeTag2]]</f>
        <v>1.7545999999999999</v>
      </c>
      <c r="D400" s="932" t="s">
        <v>394</v>
      </c>
      <c r="E400" s="932" t="s">
        <v>437</v>
      </c>
      <c r="F400" s="932" t="s">
        <v>509</v>
      </c>
      <c r="G400" s="932" t="s">
        <v>510</v>
      </c>
      <c r="H400" s="932">
        <v>8</v>
      </c>
      <c r="I400" s="933">
        <v>1.7545999999999999</v>
      </c>
    </row>
    <row r="401" spans="1:9" x14ac:dyDescent="0.25">
      <c r="A401" s="932" t="str">
        <f>Inek2020A1a2a[[#This Row],[PEPP]]&amp;"#"&amp;Inek2020A1a2a[[#This Row],[Klasse]]</f>
        <v>PK04C#9</v>
      </c>
      <c r="B401" s="932">
        <f>Inek2020A1a2a[[#This Row],[Klasse2]]</f>
        <v>9</v>
      </c>
      <c r="C401" s="933">
        <f>Inek2020A1a2a[[#This Row],[BewJeTag2]]</f>
        <v>1.7234</v>
      </c>
      <c r="D401" s="932" t="s">
        <v>394</v>
      </c>
      <c r="E401" s="932" t="s">
        <v>437</v>
      </c>
      <c r="F401" s="932" t="s">
        <v>509</v>
      </c>
      <c r="G401" s="932" t="s">
        <v>510</v>
      </c>
      <c r="H401" s="932">
        <v>9</v>
      </c>
      <c r="I401" s="933">
        <v>1.7234</v>
      </c>
    </row>
    <row r="402" spans="1:9" x14ac:dyDescent="0.25">
      <c r="A402" s="932" t="str">
        <f>Inek2020A1a2a[[#This Row],[PEPP]]&amp;"#"&amp;Inek2020A1a2a[[#This Row],[Klasse]]</f>
        <v>PK04C#10</v>
      </c>
      <c r="B402" s="932">
        <f>Inek2020A1a2a[[#This Row],[Klasse2]]</f>
        <v>10</v>
      </c>
      <c r="C402" s="933">
        <f>Inek2020A1a2a[[#This Row],[BewJeTag2]]</f>
        <v>1.6922999999999999</v>
      </c>
      <c r="D402" s="932" t="s">
        <v>394</v>
      </c>
      <c r="E402" s="932" t="s">
        <v>437</v>
      </c>
      <c r="F402" s="932" t="s">
        <v>509</v>
      </c>
      <c r="G402" s="932" t="s">
        <v>510</v>
      </c>
      <c r="H402" s="932">
        <v>10</v>
      </c>
      <c r="I402" s="933">
        <v>1.6922999999999999</v>
      </c>
    </row>
    <row r="403" spans="1:9" x14ac:dyDescent="0.25">
      <c r="A403" s="932" t="str">
        <f>Inek2020A1a2a[[#This Row],[PEPP]]&amp;"#"&amp;Inek2020A1a2a[[#This Row],[Klasse]]</f>
        <v>PK04C#11</v>
      </c>
      <c r="B403" s="932">
        <f>Inek2020A1a2a[[#This Row],[Klasse2]]</f>
        <v>11</v>
      </c>
      <c r="C403" s="933">
        <f>Inek2020A1a2a[[#This Row],[BewJeTag2]]</f>
        <v>1.6612</v>
      </c>
      <c r="D403" s="932" t="s">
        <v>394</v>
      </c>
      <c r="E403" s="932" t="s">
        <v>437</v>
      </c>
      <c r="F403" s="932" t="s">
        <v>509</v>
      </c>
      <c r="G403" s="932" t="s">
        <v>510</v>
      </c>
      <c r="H403" s="932">
        <v>11</v>
      </c>
      <c r="I403" s="933">
        <v>1.6612</v>
      </c>
    </row>
    <row r="404" spans="1:9" x14ac:dyDescent="0.25">
      <c r="A404" s="932" t="str">
        <f>Inek2020A1a2a[[#This Row],[PEPP]]&amp;"#"&amp;Inek2020A1a2a[[#This Row],[Klasse]]</f>
        <v>PK04C#12</v>
      </c>
      <c r="B404" s="932">
        <f>Inek2020A1a2a[[#This Row],[Klasse2]]</f>
        <v>12</v>
      </c>
      <c r="C404" s="933">
        <f>Inek2020A1a2a[[#This Row],[BewJeTag2]]</f>
        <v>1.63</v>
      </c>
      <c r="D404" s="932" t="s">
        <v>394</v>
      </c>
      <c r="E404" s="932" t="s">
        <v>437</v>
      </c>
      <c r="F404" s="932" t="s">
        <v>509</v>
      </c>
      <c r="G404" s="932" t="s">
        <v>510</v>
      </c>
      <c r="H404" s="932">
        <v>12</v>
      </c>
      <c r="I404" s="933">
        <v>1.63</v>
      </c>
    </row>
    <row r="405" spans="1:9" x14ac:dyDescent="0.25">
      <c r="A405" s="932" t="str">
        <f>Inek2020A1a2a[[#This Row],[PEPP]]&amp;"#"&amp;Inek2020A1a2a[[#This Row],[Klasse]]</f>
        <v>PK04C#13</v>
      </c>
      <c r="B405" s="932">
        <f>Inek2020A1a2a[[#This Row],[Klasse2]]</f>
        <v>13</v>
      </c>
      <c r="C405" s="933">
        <f>Inek2020A1a2a[[#This Row],[BewJeTag2]]</f>
        <v>1.5989</v>
      </c>
      <c r="D405" s="932" t="s">
        <v>394</v>
      </c>
      <c r="E405" s="932" t="s">
        <v>437</v>
      </c>
      <c r="F405" s="932" t="s">
        <v>509</v>
      </c>
      <c r="G405" s="932" t="s">
        <v>510</v>
      </c>
      <c r="H405" s="932">
        <v>13</v>
      </c>
      <c r="I405" s="933">
        <v>1.5989</v>
      </c>
    </row>
    <row r="406" spans="1:9" x14ac:dyDescent="0.25">
      <c r="A406" s="932" t="str">
        <f>Inek2020A1a2a[[#This Row],[PEPP]]&amp;"#"&amp;Inek2020A1a2a[[#This Row],[Klasse]]</f>
        <v>PK04C#14</v>
      </c>
      <c r="B406" s="932">
        <f>Inek2020A1a2a[[#This Row],[Klasse2]]</f>
        <v>14</v>
      </c>
      <c r="C406" s="933">
        <f>Inek2020A1a2a[[#This Row],[BewJeTag2]]</f>
        <v>1.5678000000000001</v>
      </c>
      <c r="D406" s="932" t="s">
        <v>394</v>
      </c>
      <c r="E406" s="932" t="s">
        <v>437</v>
      </c>
      <c r="F406" s="932" t="s">
        <v>509</v>
      </c>
      <c r="G406" s="932" t="s">
        <v>510</v>
      </c>
      <c r="H406" s="932">
        <v>14</v>
      </c>
      <c r="I406" s="933">
        <v>1.5678000000000001</v>
      </c>
    </row>
    <row r="407" spans="1:9" x14ac:dyDescent="0.25">
      <c r="A407" s="932" t="str">
        <f>Inek2020A1a2a[[#This Row],[PEPP]]&amp;"#"&amp;Inek2020A1a2a[[#This Row],[Klasse]]</f>
        <v>PK04C#15</v>
      </c>
      <c r="B407" s="932">
        <f>Inek2020A1a2a[[#This Row],[Klasse2]]</f>
        <v>15</v>
      </c>
      <c r="C407" s="933">
        <f>Inek2020A1a2a[[#This Row],[BewJeTag2]]</f>
        <v>1.5367</v>
      </c>
      <c r="D407" s="932" t="s">
        <v>394</v>
      </c>
      <c r="E407" s="932" t="s">
        <v>437</v>
      </c>
      <c r="F407" s="932" t="s">
        <v>509</v>
      </c>
      <c r="G407" s="932" t="s">
        <v>510</v>
      </c>
      <c r="H407" s="932">
        <v>15</v>
      </c>
      <c r="I407" s="933">
        <v>1.5367</v>
      </c>
    </row>
    <row r="408" spans="1:9" x14ac:dyDescent="0.25">
      <c r="A408" s="932" t="str">
        <f>Inek2020A1a2a[[#This Row],[PEPP]]&amp;"#"&amp;Inek2020A1a2a[[#This Row],[Klasse]]</f>
        <v>PK04C#16</v>
      </c>
      <c r="B408" s="932">
        <f>Inek2020A1a2a[[#This Row],[Klasse2]]</f>
        <v>16</v>
      </c>
      <c r="C408" s="933">
        <f>Inek2020A1a2a[[#This Row],[BewJeTag2]]</f>
        <v>1.5055000000000001</v>
      </c>
      <c r="D408" s="932" t="s">
        <v>394</v>
      </c>
      <c r="E408" s="932" t="s">
        <v>437</v>
      </c>
      <c r="F408" s="932" t="s">
        <v>509</v>
      </c>
      <c r="G408" s="932" t="s">
        <v>510</v>
      </c>
      <c r="H408" s="932">
        <v>16</v>
      </c>
      <c r="I408" s="933">
        <v>1.5055000000000001</v>
      </c>
    </row>
    <row r="409" spans="1:9" x14ac:dyDescent="0.25">
      <c r="A409" s="932" t="str">
        <f>Inek2020A1a2a[[#This Row],[PEPP]]&amp;"#"&amp;Inek2020A1a2a[[#This Row],[Klasse]]</f>
        <v>PK04C#17</v>
      </c>
      <c r="B409" s="932">
        <f>Inek2020A1a2a[[#This Row],[Klasse2]]</f>
        <v>17</v>
      </c>
      <c r="C409" s="933">
        <f>Inek2020A1a2a[[#This Row],[BewJeTag2]]</f>
        <v>1.4743999999999999</v>
      </c>
      <c r="D409" s="932" t="s">
        <v>394</v>
      </c>
      <c r="E409" s="932" t="s">
        <v>437</v>
      </c>
      <c r="F409" s="932" t="s">
        <v>509</v>
      </c>
      <c r="G409" s="932" t="s">
        <v>510</v>
      </c>
      <c r="H409" s="932">
        <v>17</v>
      </c>
      <c r="I409" s="933">
        <v>1.4743999999999999</v>
      </c>
    </row>
    <row r="410" spans="1:9" x14ac:dyDescent="0.25">
      <c r="A410" s="932" t="str">
        <f>Inek2020A1a2a[[#This Row],[PEPP]]&amp;"#"&amp;Inek2020A1a2a[[#This Row],[Klasse]]</f>
        <v>PK04C#18</v>
      </c>
      <c r="B410" s="932">
        <f>Inek2020A1a2a[[#This Row],[Klasse2]]</f>
        <v>18</v>
      </c>
      <c r="C410" s="933">
        <f>Inek2020A1a2a[[#This Row],[BewJeTag2]]</f>
        <v>1.4433</v>
      </c>
      <c r="D410" s="932" t="s">
        <v>394</v>
      </c>
      <c r="E410" s="932" t="s">
        <v>437</v>
      </c>
      <c r="F410" s="932" t="s">
        <v>509</v>
      </c>
      <c r="G410" s="932" t="s">
        <v>510</v>
      </c>
      <c r="H410" s="932">
        <v>18</v>
      </c>
      <c r="I410" s="933">
        <v>1.4433</v>
      </c>
    </row>
    <row r="411" spans="1:9" x14ac:dyDescent="0.25">
      <c r="A411" s="932" t="str">
        <f>Inek2020A1a2a[[#This Row],[PEPP]]&amp;"#"&amp;Inek2020A1a2a[[#This Row],[Klasse]]</f>
        <v>PK04C#19</v>
      </c>
      <c r="B411" s="932">
        <f>Inek2020A1a2a[[#This Row],[Klasse2]]</f>
        <v>19</v>
      </c>
      <c r="C411" s="933">
        <f>Inek2020A1a2a[[#This Row],[BewJeTag2]]</f>
        <v>1.4121999999999999</v>
      </c>
      <c r="D411" s="932" t="s">
        <v>394</v>
      </c>
      <c r="E411" s="932" t="s">
        <v>437</v>
      </c>
      <c r="F411" s="932" t="s">
        <v>509</v>
      </c>
      <c r="G411" s="932" t="s">
        <v>510</v>
      </c>
      <c r="H411" s="932">
        <v>19</v>
      </c>
      <c r="I411" s="933">
        <v>1.4121999999999999</v>
      </c>
    </row>
    <row r="412" spans="1:9" x14ac:dyDescent="0.25">
      <c r="A412" s="932" t="str">
        <f>Inek2020A1a2a[[#This Row],[PEPP]]&amp;"#"&amp;Inek2020A1a2a[[#This Row],[Klasse]]</f>
        <v>PK04C#20</v>
      </c>
      <c r="B412" s="932">
        <f>Inek2020A1a2a[[#This Row],[Klasse2]]</f>
        <v>20</v>
      </c>
      <c r="C412" s="933">
        <f>Inek2020A1a2a[[#This Row],[BewJeTag2]]</f>
        <v>1.381</v>
      </c>
      <c r="D412" s="932" t="s">
        <v>394</v>
      </c>
      <c r="E412" s="932" t="s">
        <v>437</v>
      </c>
      <c r="F412" s="932" t="s">
        <v>509</v>
      </c>
      <c r="G412" s="932" t="s">
        <v>510</v>
      </c>
      <c r="H412" s="932">
        <v>20</v>
      </c>
      <c r="I412" s="933">
        <v>1.381</v>
      </c>
    </row>
    <row r="413" spans="1:9" x14ac:dyDescent="0.25">
      <c r="A413" s="932" t="str">
        <f>Inek2020A1a2a[[#This Row],[PEPP]]&amp;"#"&amp;Inek2020A1a2a[[#This Row],[Klasse]]</f>
        <v>PK10A#1</v>
      </c>
      <c r="B413" s="932">
        <f>Inek2020A1a2a[[#This Row],[Klasse2]]</f>
        <v>1</v>
      </c>
      <c r="C413" s="933">
        <f>Inek2020A1a2a[[#This Row],[BewJeTag2]]</f>
        <v>1.7037</v>
      </c>
      <c r="D413" s="932" t="s">
        <v>394</v>
      </c>
      <c r="E413" s="932" t="s">
        <v>437</v>
      </c>
      <c r="F413" s="932" t="s">
        <v>511</v>
      </c>
      <c r="G413" s="932" t="s">
        <v>512</v>
      </c>
      <c r="H413" s="932">
        <v>1</v>
      </c>
      <c r="I413" s="933">
        <v>1.7037</v>
      </c>
    </row>
    <row r="414" spans="1:9" x14ac:dyDescent="0.25">
      <c r="A414" s="932" t="str">
        <f>Inek2020A1a2a[[#This Row],[PEPP]]&amp;"#"&amp;Inek2020A1a2a[[#This Row],[Klasse]]</f>
        <v>PK10B#1</v>
      </c>
      <c r="B414" s="932">
        <f>Inek2020A1a2a[[#This Row],[Klasse2]]</f>
        <v>1</v>
      </c>
      <c r="C414" s="933">
        <f>Inek2020A1a2a[[#This Row],[BewJeTag2]]</f>
        <v>1.2931999999999999</v>
      </c>
      <c r="D414" s="932" t="s">
        <v>394</v>
      </c>
      <c r="E414" s="932" t="s">
        <v>437</v>
      </c>
      <c r="F414" s="932" t="s">
        <v>513</v>
      </c>
      <c r="G414" s="932" t="s">
        <v>514</v>
      </c>
      <c r="H414" s="932">
        <v>1</v>
      </c>
      <c r="I414" s="933">
        <v>1.2931999999999999</v>
      </c>
    </row>
    <row r="415" spans="1:9" x14ac:dyDescent="0.25">
      <c r="A415" s="932" t="str">
        <f>Inek2020A1a2a[[#This Row],[PEPP]]&amp;"#"&amp;Inek2020A1a2a[[#This Row],[Klasse]]</f>
        <v>PK14A#1</v>
      </c>
      <c r="B415" s="932">
        <f>Inek2020A1a2a[[#This Row],[Klasse2]]</f>
        <v>1</v>
      </c>
      <c r="C415" s="933">
        <f>Inek2020A1a2a[[#This Row],[BewJeTag2]]</f>
        <v>2.1568999999999998</v>
      </c>
      <c r="D415" s="932" t="s">
        <v>394</v>
      </c>
      <c r="E415" s="932" t="s">
        <v>437</v>
      </c>
      <c r="F415" s="932" t="s">
        <v>452</v>
      </c>
      <c r="G415" s="935" t="s">
        <v>453</v>
      </c>
      <c r="H415" s="932">
        <v>1</v>
      </c>
      <c r="I415" s="933">
        <v>2.1568999999999998</v>
      </c>
    </row>
    <row r="416" spans="1:9" x14ac:dyDescent="0.25">
      <c r="A416" s="932" t="str">
        <f>Inek2020A1a2a[[#This Row],[PEPP]]&amp;"#"&amp;Inek2020A1a2a[[#This Row],[Klasse]]</f>
        <v>PK14A#2</v>
      </c>
      <c r="B416" s="932">
        <f>Inek2020A1a2a[[#This Row],[Klasse2]]</f>
        <v>2</v>
      </c>
      <c r="C416" s="933">
        <f>Inek2020A1a2a[[#This Row],[BewJeTag2]]</f>
        <v>2.1343999999999999</v>
      </c>
      <c r="D416" s="932" t="s">
        <v>394</v>
      </c>
      <c r="E416" s="932" t="s">
        <v>437</v>
      </c>
      <c r="F416" s="932" t="s">
        <v>452</v>
      </c>
      <c r="G416" s="935" t="s">
        <v>453</v>
      </c>
      <c r="H416" s="932">
        <v>2</v>
      </c>
      <c r="I416" s="933">
        <v>2.1343999999999999</v>
      </c>
    </row>
    <row r="417" spans="1:9" x14ac:dyDescent="0.25">
      <c r="A417" s="932" t="str">
        <f>Inek2020A1a2a[[#This Row],[PEPP]]&amp;"#"&amp;Inek2020A1a2a[[#This Row],[Klasse]]</f>
        <v>PK14A#3</v>
      </c>
      <c r="B417" s="932">
        <f>Inek2020A1a2a[[#This Row],[Klasse2]]</f>
        <v>3</v>
      </c>
      <c r="C417" s="933">
        <f>Inek2020A1a2a[[#This Row],[BewJeTag2]]</f>
        <v>2.1084999999999998</v>
      </c>
      <c r="D417" s="932" t="s">
        <v>394</v>
      </c>
      <c r="E417" s="932" t="s">
        <v>437</v>
      </c>
      <c r="F417" s="932" t="s">
        <v>452</v>
      </c>
      <c r="G417" s="935" t="s">
        <v>453</v>
      </c>
      <c r="H417" s="932">
        <v>3</v>
      </c>
      <c r="I417" s="933">
        <v>2.1084999999999998</v>
      </c>
    </row>
    <row r="418" spans="1:9" x14ac:dyDescent="0.25">
      <c r="A418" s="932" t="str">
        <f>Inek2020A1a2a[[#This Row],[PEPP]]&amp;"#"&amp;Inek2020A1a2a[[#This Row],[Klasse]]</f>
        <v>PK14A#4</v>
      </c>
      <c r="B418" s="932">
        <f>Inek2020A1a2a[[#This Row],[Klasse2]]</f>
        <v>4</v>
      </c>
      <c r="C418" s="933">
        <f>Inek2020A1a2a[[#This Row],[BewJeTag2]]</f>
        <v>2.0825</v>
      </c>
      <c r="D418" s="932" t="s">
        <v>394</v>
      </c>
      <c r="E418" s="932" t="s">
        <v>437</v>
      </c>
      <c r="F418" s="932" t="s">
        <v>452</v>
      </c>
      <c r="G418" s="935" t="s">
        <v>453</v>
      </c>
      <c r="H418" s="932">
        <v>4</v>
      </c>
      <c r="I418" s="933">
        <v>2.0825</v>
      </c>
    </row>
    <row r="419" spans="1:9" x14ac:dyDescent="0.25">
      <c r="A419" s="932" t="str">
        <f>Inek2020A1a2a[[#This Row],[PEPP]]&amp;"#"&amp;Inek2020A1a2a[[#This Row],[Klasse]]</f>
        <v>PK14A#5</v>
      </c>
      <c r="B419" s="932">
        <f>Inek2020A1a2a[[#This Row],[Klasse2]]</f>
        <v>5</v>
      </c>
      <c r="C419" s="933">
        <f>Inek2020A1a2a[[#This Row],[BewJeTag2]]</f>
        <v>2.0566</v>
      </c>
      <c r="D419" s="932" t="s">
        <v>394</v>
      </c>
      <c r="E419" s="932" t="s">
        <v>437</v>
      </c>
      <c r="F419" s="932" t="s">
        <v>452</v>
      </c>
      <c r="G419" s="935" t="s">
        <v>453</v>
      </c>
      <c r="H419" s="932">
        <v>5</v>
      </c>
      <c r="I419" s="933">
        <v>2.0566</v>
      </c>
    </row>
    <row r="420" spans="1:9" x14ac:dyDescent="0.25">
      <c r="A420" s="932" t="str">
        <f>Inek2020A1a2a[[#This Row],[PEPP]]&amp;"#"&amp;Inek2020A1a2a[[#This Row],[Klasse]]</f>
        <v>PK14A#6</v>
      </c>
      <c r="B420" s="932">
        <f>Inek2020A1a2a[[#This Row],[Klasse2]]</f>
        <v>6</v>
      </c>
      <c r="C420" s="933">
        <f>Inek2020A1a2a[[#This Row],[BewJeTag2]]</f>
        <v>2.0306000000000002</v>
      </c>
      <c r="D420" s="932" t="s">
        <v>394</v>
      </c>
      <c r="E420" s="932" t="s">
        <v>437</v>
      </c>
      <c r="F420" s="932" t="s">
        <v>452</v>
      </c>
      <c r="G420" s="935" t="s">
        <v>453</v>
      </c>
      <c r="H420" s="932">
        <v>6</v>
      </c>
      <c r="I420" s="933">
        <v>2.0306000000000002</v>
      </c>
    </row>
    <row r="421" spans="1:9" x14ac:dyDescent="0.25">
      <c r="A421" s="932" t="str">
        <f>Inek2020A1a2a[[#This Row],[PEPP]]&amp;"#"&amp;Inek2020A1a2a[[#This Row],[Klasse]]</f>
        <v>PK14A#7</v>
      </c>
      <c r="B421" s="932">
        <f>Inek2020A1a2a[[#This Row],[Klasse2]]</f>
        <v>7</v>
      </c>
      <c r="C421" s="933">
        <f>Inek2020A1a2a[[#This Row],[BewJeTag2]]</f>
        <v>2.0047000000000001</v>
      </c>
      <c r="D421" s="932" t="s">
        <v>394</v>
      </c>
      <c r="E421" s="932" t="s">
        <v>437</v>
      </c>
      <c r="F421" s="932" t="s">
        <v>452</v>
      </c>
      <c r="G421" s="935" t="s">
        <v>453</v>
      </c>
      <c r="H421" s="932">
        <v>7</v>
      </c>
      <c r="I421" s="933">
        <v>2.0047000000000001</v>
      </c>
    </row>
    <row r="422" spans="1:9" x14ac:dyDescent="0.25">
      <c r="A422" s="932" t="str">
        <f>Inek2020A1a2a[[#This Row],[PEPP]]&amp;"#"&amp;Inek2020A1a2a[[#This Row],[Klasse]]</f>
        <v>PK14A#8</v>
      </c>
      <c r="B422" s="932">
        <f>Inek2020A1a2a[[#This Row],[Klasse2]]</f>
        <v>8</v>
      </c>
      <c r="C422" s="933">
        <f>Inek2020A1a2a[[#This Row],[BewJeTag2]]</f>
        <v>1.9786999999999999</v>
      </c>
      <c r="D422" s="932" t="s">
        <v>394</v>
      </c>
      <c r="E422" s="932" t="s">
        <v>437</v>
      </c>
      <c r="F422" s="932" t="s">
        <v>452</v>
      </c>
      <c r="G422" s="935" t="s">
        <v>453</v>
      </c>
      <c r="H422" s="932">
        <v>8</v>
      </c>
      <c r="I422" s="933">
        <v>1.9786999999999999</v>
      </c>
    </row>
    <row r="423" spans="1:9" x14ac:dyDescent="0.25">
      <c r="A423" s="932" t="str">
        <f>Inek2020A1a2a[[#This Row],[PEPP]]&amp;"#"&amp;Inek2020A1a2a[[#This Row],[Klasse]]</f>
        <v>PK14A#9</v>
      </c>
      <c r="B423" s="932">
        <f>Inek2020A1a2a[[#This Row],[Klasse2]]</f>
        <v>9</v>
      </c>
      <c r="C423" s="933">
        <f>Inek2020A1a2a[[#This Row],[BewJeTag2]]</f>
        <v>1.9528000000000001</v>
      </c>
      <c r="D423" s="932" t="s">
        <v>394</v>
      </c>
      <c r="E423" s="932" t="s">
        <v>437</v>
      </c>
      <c r="F423" s="932" t="s">
        <v>452</v>
      </c>
      <c r="G423" s="935" t="s">
        <v>453</v>
      </c>
      <c r="H423" s="932">
        <v>9</v>
      </c>
      <c r="I423" s="933">
        <v>1.9528000000000001</v>
      </c>
    </row>
    <row r="424" spans="1:9" x14ac:dyDescent="0.25">
      <c r="A424" s="932" t="str">
        <f>Inek2020A1a2a[[#This Row],[PEPP]]&amp;"#"&amp;Inek2020A1a2a[[#This Row],[Klasse]]</f>
        <v>PK14A#10</v>
      </c>
      <c r="B424" s="932">
        <f>Inek2020A1a2a[[#This Row],[Klasse2]]</f>
        <v>10</v>
      </c>
      <c r="C424" s="933">
        <f>Inek2020A1a2a[[#This Row],[BewJeTag2]]</f>
        <v>1.9269000000000001</v>
      </c>
      <c r="D424" s="932" t="s">
        <v>394</v>
      </c>
      <c r="E424" s="932" t="s">
        <v>437</v>
      </c>
      <c r="F424" s="932" t="s">
        <v>452</v>
      </c>
      <c r="G424" s="935" t="s">
        <v>453</v>
      </c>
      <c r="H424" s="932">
        <v>10</v>
      </c>
      <c r="I424" s="933">
        <v>1.9269000000000001</v>
      </c>
    </row>
    <row r="425" spans="1:9" x14ac:dyDescent="0.25">
      <c r="A425" s="932" t="str">
        <f>Inek2020A1a2a[[#This Row],[PEPP]]&amp;"#"&amp;Inek2020A1a2a[[#This Row],[Klasse]]</f>
        <v>PK14A#11</v>
      </c>
      <c r="B425" s="932">
        <f>Inek2020A1a2a[[#This Row],[Klasse2]]</f>
        <v>11</v>
      </c>
      <c r="C425" s="933">
        <f>Inek2020A1a2a[[#This Row],[BewJeTag2]]</f>
        <v>1.9009</v>
      </c>
      <c r="D425" s="932" t="s">
        <v>394</v>
      </c>
      <c r="E425" s="932" t="s">
        <v>437</v>
      </c>
      <c r="F425" s="932" t="s">
        <v>452</v>
      </c>
      <c r="G425" s="935" t="s">
        <v>453</v>
      </c>
      <c r="H425" s="932">
        <v>11</v>
      </c>
      <c r="I425" s="933">
        <v>1.9009</v>
      </c>
    </row>
    <row r="426" spans="1:9" x14ac:dyDescent="0.25">
      <c r="A426" s="932" t="str">
        <f>Inek2020A1a2a[[#This Row],[PEPP]]&amp;"#"&amp;Inek2020A1a2a[[#This Row],[Klasse]]</f>
        <v>PK14A#12</v>
      </c>
      <c r="B426" s="932">
        <f>Inek2020A1a2a[[#This Row],[Klasse2]]</f>
        <v>12</v>
      </c>
      <c r="C426" s="933">
        <f>Inek2020A1a2a[[#This Row],[BewJeTag2]]</f>
        <v>1.875</v>
      </c>
      <c r="D426" s="932" t="s">
        <v>394</v>
      </c>
      <c r="E426" s="932" t="s">
        <v>437</v>
      </c>
      <c r="F426" s="932" t="s">
        <v>452</v>
      </c>
      <c r="G426" s="935" t="s">
        <v>453</v>
      </c>
      <c r="H426" s="932">
        <v>12</v>
      </c>
      <c r="I426" s="933">
        <v>1.875</v>
      </c>
    </row>
    <row r="427" spans="1:9" x14ac:dyDescent="0.25">
      <c r="A427" s="932" t="str">
        <f>Inek2020A1a2a[[#This Row],[PEPP]]&amp;"#"&amp;Inek2020A1a2a[[#This Row],[Klasse]]</f>
        <v>PK14A#13</v>
      </c>
      <c r="B427" s="932">
        <f>Inek2020A1a2a[[#This Row],[Klasse2]]</f>
        <v>13</v>
      </c>
      <c r="C427" s="933">
        <f>Inek2020A1a2a[[#This Row],[BewJeTag2]]</f>
        <v>1.849</v>
      </c>
      <c r="D427" s="932" t="s">
        <v>394</v>
      </c>
      <c r="E427" s="932" t="s">
        <v>437</v>
      </c>
      <c r="F427" s="932" t="s">
        <v>452</v>
      </c>
      <c r="G427" s="935" t="s">
        <v>453</v>
      </c>
      <c r="H427" s="932">
        <v>13</v>
      </c>
      <c r="I427" s="933">
        <v>1.849</v>
      </c>
    </row>
    <row r="428" spans="1:9" x14ac:dyDescent="0.25">
      <c r="A428" s="932" t="str">
        <f>Inek2020A1a2a[[#This Row],[PEPP]]&amp;"#"&amp;Inek2020A1a2a[[#This Row],[Klasse]]</f>
        <v>PK14A#14</v>
      </c>
      <c r="B428" s="932">
        <f>Inek2020A1a2a[[#This Row],[Klasse2]]</f>
        <v>14</v>
      </c>
      <c r="C428" s="933">
        <f>Inek2020A1a2a[[#This Row],[BewJeTag2]]</f>
        <v>1.8230999999999999</v>
      </c>
      <c r="D428" s="932" t="s">
        <v>394</v>
      </c>
      <c r="E428" s="932" t="s">
        <v>437</v>
      </c>
      <c r="F428" s="932" t="s">
        <v>452</v>
      </c>
      <c r="G428" s="935" t="s">
        <v>453</v>
      </c>
      <c r="H428" s="932">
        <v>14</v>
      </c>
      <c r="I428" s="933">
        <v>1.8230999999999999</v>
      </c>
    </row>
    <row r="429" spans="1:9" x14ac:dyDescent="0.25">
      <c r="A429" s="932" t="str">
        <f>Inek2020A1a2a[[#This Row],[PEPP]]&amp;"#"&amp;Inek2020A1a2a[[#This Row],[Klasse]]</f>
        <v>PK14A#15</v>
      </c>
      <c r="B429" s="932">
        <f>Inek2020A1a2a[[#This Row],[Klasse2]]</f>
        <v>15</v>
      </c>
      <c r="C429" s="933">
        <f>Inek2020A1a2a[[#This Row],[BewJeTag2]]</f>
        <v>1.7970999999999999</v>
      </c>
      <c r="D429" s="932" t="s">
        <v>394</v>
      </c>
      <c r="E429" s="932" t="s">
        <v>437</v>
      </c>
      <c r="F429" s="932" t="s">
        <v>452</v>
      </c>
      <c r="G429" s="935" t="s">
        <v>453</v>
      </c>
      <c r="H429" s="932">
        <v>15</v>
      </c>
      <c r="I429" s="933">
        <v>1.7970999999999999</v>
      </c>
    </row>
    <row r="430" spans="1:9" x14ac:dyDescent="0.25">
      <c r="A430" s="932" t="str">
        <f>Inek2020A1a2a[[#This Row],[PEPP]]&amp;"#"&amp;Inek2020A1a2a[[#This Row],[Klasse]]</f>
        <v>PK14A#16</v>
      </c>
      <c r="B430" s="932">
        <f>Inek2020A1a2a[[#This Row],[Klasse2]]</f>
        <v>16</v>
      </c>
      <c r="C430" s="933">
        <f>Inek2020A1a2a[[#This Row],[BewJeTag2]]</f>
        <v>1.7712000000000001</v>
      </c>
      <c r="D430" s="932" t="s">
        <v>394</v>
      </c>
      <c r="E430" s="932" t="s">
        <v>437</v>
      </c>
      <c r="F430" s="932" t="s">
        <v>452</v>
      </c>
      <c r="G430" s="935" t="s">
        <v>453</v>
      </c>
      <c r="H430" s="932">
        <v>16</v>
      </c>
      <c r="I430" s="933">
        <v>1.7712000000000001</v>
      </c>
    </row>
    <row r="431" spans="1:9" x14ac:dyDescent="0.25">
      <c r="A431" s="932" t="str">
        <f>Inek2020A1a2a[[#This Row],[PEPP]]&amp;"#"&amp;Inek2020A1a2a[[#This Row],[Klasse]]</f>
        <v>PK14B#1</v>
      </c>
      <c r="B431" s="932">
        <f>Inek2020A1a2a[[#This Row],[Klasse2]]</f>
        <v>1</v>
      </c>
      <c r="C431" s="933">
        <f>Inek2020A1a2a[[#This Row],[BewJeTag2]]</f>
        <v>2.1103999999999998</v>
      </c>
      <c r="D431" s="932" t="s">
        <v>394</v>
      </c>
      <c r="E431" s="932" t="s">
        <v>437</v>
      </c>
      <c r="F431" s="932" t="s">
        <v>454</v>
      </c>
      <c r="G431" s="935" t="s">
        <v>455</v>
      </c>
      <c r="H431" s="932">
        <v>1</v>
      </c>
      <c r="I431" s="933">
        <v>2.1103999999999998</v>
      </c>
    </row>
    <row r="432" spans="1:9" x14ac:dyDescent="0.25">
      <c r="A432" s="932" t="str">
        <f>Inek2020A1a2a[[#This Row],[PEPP]]&amp;"#"&amp;Inek2020A1a2a[[#This Row],[Klasse]]</f>
        <v>PK14B#2</v>
      </c>
      <c r="B432" s="932">
        <f>Inek2020A1a2a[[#This Row],[Klasse2]]</f>
        <v>2</v>
      </c>
      <c r="C432" s="933">
        <f>Inek2020A1a2a[[#This Row],[BewJeTag2]]</f>
        <v>2.0777000000000001</v>
      </c>
      <c r="D432" s="932" t="s">
        <v>394</v>
      </c>
      <c r="E432" s="932" t="s">
        <v>437</v>
      </c>
      <c r="F432" s="932" t="s">
        <v>454</v>
      </c>
      <c r="G432" s="935" t="s">
        <v>455</v>
      </c>
      <c r="H432" s="932">
        <v>2</v>
      </c>
      <c r="I432" s="933">
        <v>2.0777000000000001</v>
      </c>
    </row>
    <row r="433" spans="1:9" x14ac:dyDescent="0.25">
      <c r="A433" s="932" t="str">
        <f>Inek2020A1a2a[[#This Row],[PEPP]]&amp;"#"&amp;Inek2020A1a2a[[#This Row],[Klasse]]</f>
        <v>PK14B#3</v>
      </c>
      <c r="B433" s="932">
        <f>Inek2020A1a2a[[#This Row],[Klasse2]]</f>
        <v>3</v>
      </c>
      <c r="C433" s="933">
        <f>Inek2020A1a2a[[#This Row],[BewJeTag2]]</f>
        <v>2.0507</v>
      </c>
      <c r="D433" s="932" t="s">
        <v>394</v>
      </c>
      <c r="E433" s="932" t="s">
        <v>437</v>
      </c>
      <c r="F433" s="932" t="s">
        <v>454</v>
      </c>
      <c r="G433" s="935" t="s">
        <v>455</v>
      </c>
      <c r="H433" s="932">
        <v>3</v>
      </c>
      <c r="I433" s="933">
        <v>2.0507</v>
      </c>
    </row>
    <row r="434" spans="1:9" x14ac:dyDescent="0.25">
      <c r="A434" s="932" t="str">
        <f>Inek2020A1a2a[[#This Row],[PEPP]]&amp;"#"&amp;Inek2020A1a2a[[#This Row],[Klasse]]</f>
        <v>PK14B#4</v>
      </c>
      <c r="B434" s="932">
        <f>Inek2020A1a2a[[#This Row],[Klasse2]]</f>
        <v>4</v>
      </c>
      <c r="C434" s="933">
        <f>Inek2020A1a2a[[#This Row],[BewJeTag2]]</f>
        <v>2.0236999999999998</v>
      </c>
      <c r="D434" s="932" t="s">
        <v>394</v>
      </c>
      <c r="E434" s="932" t="s">
        <v>437</v>
      </c>
      <c r="F434" s="932" t="s">
        <v>454</v>
      </c>
      <c r="G434" s="935" t="s">
        <v>455</v>
      </c>
      <c r="H434" s="932">
        <v>4</v>
      </c>
      <c r="I434" s="933">
        <v>2.0236999999999998</v>
      </c>
    </row>
    <row r="435" spans="1:9" x14ac:dyDescent="0.25">
      <c r="A435" s="932" t="str">
        <f>Inek2020A1a2a[[#This Row],[PEPP]]&amp;"#"&amp;Inek2020A1a2a[[#This Row],[Klasse]]</f>
        <v>PK14B#5</v>
      </c>
      <c r="B435" s="932">
        <f>Inek2020A1a2a[[#This Row],[Klasse2]]</f>
        <v>5</v>
      </c>
      <c r="C435" s="933">
        <f>Inek2020A1a2a[[#This Row],[BewJeTag2]]</f>
        <v>1.9965999999999999</v>
      </c>
      <c r="D435" s="932" t="s">
        <v>394</v>
      </c>
      <c r="E435" s="932" t="s">
        <v>437</v>
      </c>
      <c r="F435" s="932" t="s">
        <v>454</v>
      </c>
      <c r="G435" s="935" t="s">
        <v>455</v>
      </c>
      <c r="H435" s="932">
        <v>5</v>
      </c>
      <c r="I435" s="933">
        <v>1.9965999999999999</v>
      </c>
    </row>
    <row r="436" spans="1:9" x14ac:dyDescent="0.25">
      <c r="A436" s="932" t="str">
        <f>Inek2020A1a2a[[#This Row],[PEPP]]&amp;"#"&amp;Inek2020A1a2a[[#This Row],[Klasse]]</f>
        <v>PK14B#6</v>
      </c>
      <c r="B436" s="932">
        <f>Inek2020A1a2a[[#This Row],[Klasse2]]</f>
        <v>6</v>
      </c>
      <c r="C436" s="933">
        <f>Inek2020A1a2a[[#This Row],[BewJeTag2]]</f>
        <v>1.9696</v>
      </c>
      <c r="D436" s="932" t="s">
        <v>394</v>
      </c>
      <c r="E436" s="932" t="s">
        <v>437</v>
      </c>
      <c r="F436" s="932" t="s">
        <v>454</v>
      </c>
      <c r="G436" s="935" t="s">
        <v>455</v>
      </c>
      <c r="H436" s="932">
        <v>6</v>
      </c>
      <c r="I436" s="933">
        <v>1.9696</v>
      </c>
    </row>
    <row r="437" spans="1:9" x14ac:dyDescent="0.25">
      <c r="A437" s="932" t="str">
        <f>Inek2020A1a2a[[#This Row],[PEPP]]&amp;"#"&amp;Inek2020A1a2a[[#This Row],[Klasse]]</f>
        <v>PK14B#7</v>
      </c>
      <c r="B437" s="932">
        <f>Inek2020A1a2a[[#This Row],[Klasse2]]</f>
        <v>7</v>
      </c>
      <c r="C437" s="933">
        <f>Inek2020A1a2a[[#This Row],[BewJeTag2]]</f>
        <v>1.9426000000000001</v>
      </c>
      <c r="D437" s="932" t="s">
        <v>394</v>
      </c>
      <c r="E437" s="932" t="s">
        <v>437</v>
      </c>
      <c r="F437" s="932" t="s">
        <v>454</v>
      </c>
      <c r="G437" s="935" t="s">
        <v>455</v>
      </c>
      <c r="H437" s="932">
        <v>7</v>
      </c>
      <c r="I437" s="933">
        <v>1.9426000000000001</v>
      </c>
    </row>
    <row r="438" spans="1:9" x14ac:dyDescent="0.25">
      <c r="A438" s="932" t="str">
        <f>Inek2020A1a2a[[#This Row],[PEPP]]&amp;"#"&amp;Inek2020A1a2a[[#This Row],[Klasse]]</f>
        <v>PK14B#8</v>
      </c>
      <c r="B438" s="932">
        <f>Inek2020A1a2a[[#This Row],[Klasse2]]</f>
        <v>8</v>
      </c>
      <c r="C438" s="933">
        <f>Inek2020A1a2a[[#This Row],[BewJeTag2]]</f>
        <v>1.9156</v>
      </c>
      <c r="D438" s="932" t="s">
        <v>394</v>
      </c>
      <c r="E438" s="932" t="s">
        <v>437</v>
      </c>
      <c r="F438" s="932" t="s">
        <v>454</v>
      </c>
      <c r="G438" s="935" t="s">
        <v>455</v>
      </c>
      <c r="H438" s="932">
        <v>8</v>
      </c>
      <c r="I438" s="933">
        <v>1.9156</v>
      </c>
    </row>
    <row r="439" spans="1:9" x14ac:dyDescent="0.25">
      <c r="A439" s="932" t="str">
        <f>Inek2020A1a2a[[#This Row],[PEPP]]&amp;"#"&amp;Inek2020A1a2a[[#This Row],[Klasse]]</f>
        <v>PK14B#9</v>
      </c>
      <c r="B439" s="932">
        <f>Inek2020A1a2a[[#This Row],[Klasse2]]</f>
        <v>9</v>
      </c>
      <c r="C439" s="933">
        <f>Inek2020A1a2a[[#This Row],[BewJeTag2]]</f>
        <v>1.8886000000000001</v>
      </c>
      <c r="D439" s="932" t="s">
        <v>394</v>
      </c>
      <c r="E439" s="932" t="s">
        <v>437</v>
      </c>
      <c r="F439" s="932" t="s">
        <v>454</v>
      </c>
      <c r="G439" s="935" t="s">
        <v>455</v>
      </c>
      <c r="H439" s="932">
        <v>9</v>
      </c>
      <c r="I439" s="933">
        <v>1.8886000000000001</v>
      </c>
    </row>
    <row r="440" spans="1:9" x14ac:dyDescent="0.25">
      <c r="A440" s="932" t="str">
        <f>Inek2020A1a2a[[#This Row],[PEPP]]&amp;"#"&amp;Inek2020A1a2a[[#This Row],[Klasse]]</f>
        <v>PK14B#10</v>
      </c>
      <c r="B440" s="932">
        <f>Inek2020A1a2a[[#This Row],[Klasse2]]</f>
        <v>10</v>
      </c>
      <c r="C440" s="933">
        <f>Inek2020A1a2a[[#This Row],[BewJeTag2]]</f>
        <v>1.8615999999999999</v>
      </c>
      <c r="D440" s="932" t="s">
        <v>394</v>
      </c>
      <c r="E440" s="932" t="s">
        <v>437</v>
      </c>
      <c r="F440" s="932" t="s">
        <v>454</v>
      </c>
      <c r="G440" s="935" t="s">
        <v>455</v>
      </c>
      <c r="H440" s="932">
        <v>10</v>
      </c>
      <c r="I440" s="933">
        <v>1.8615999999999999</v>
      </c>
    </row>
    <row r="441" spans="1:9" x14ac:dyDescent="0.25">
      <c r="A441" s="932" t="str">
        <f>Inek2020A1a2a[[#This Row],[PEPP]]&amp;"#"&amp;Inek2020A1a2a[[#This Row],[Klasse]]</f>
        <v>PK14B#11</v>
      </c>
      <c r="B441" s="932">
        <f>Inek2020A1a2a[[#This Row],[Klasse2]]</f>
        <v>11</v>
      </c>
      <c r="C441" s="933">
        <f>Inek2020A1a2a[[#This Row],[BewJeTag2]]</f>
        <v>1.8346</v>
      </c>
      <c r="D441" s="932" t="s">
        <v>394</v>
      </c>
      <c r="E441" s="932" t="s">
        <v>437</v>
      </c>
      <c r="F441" s="932" t="s">
        <v>454</v>
      </c>
      <c r="G441" s="935" t="s">
        <v>455</v>
      </c>
      <c r="H441" s="932">
        <v>11</v>
      </c>
      <c r="I441" s="933">
        <v>1.8346</v>
      </c>
    </row>
    <row r="442" spans="1:9" x14ac:dyDescent="0.25">
      <c r="A442" s="932" t="str">
        <f>Inek2020A1a2a[[#This Row],[PEPP]]&amp;"#"&amp;Inek2020A1a2a[[#This Row],[Klasse]]</f>
        <v>PK14B#12</v>
      </c>
      <c r="B442" s="932">
        <f>Inek2020A1a2a[[#This Row],[Klasse2]]</f>
        <v>12</v>
      </c>
      <c r="C442" s="933">
        <f>Inek2020A1a2a[[#This Row],[BewJeTag2]]</f>
        <v>1.8076000000000001</v>
      </c>
      <c r="D442" s="932" t="s">
        <v>394</v>
      </c>
      <c r="E442" s="932" t="s">
        <v>437</v>
      </c>
      <c r="F442" s="932" t="s">
        <v>454</v>
      </c>
      <c r="G442" s="935" t="s">
        <v>455</v>
      </c>
      <c r="H442" s="932">
        <v>12</v>
      </c>
      <c r="I442" s="933">
        <v>1.8076000000000001</v>
      </c>
    </row>
    <row r="443" spans="1:9" x14ac:dyDescent="0.25">
      <c r="A443" s="932" t="str">
        <f>Inek2020A1a2a[[#This Row],[PEPP]]&amp;"#"&amp;Inek2020A1a2a[[#This Row],[Klasse]]</f>
        <v>PK14B#13</v>
      </c>
      <c r="B443" s="932">
        <f>Inek2020A1a2a[[#This Row],[Klasse2]]</f>
        <v>13</v>
      </c>
      <c r="C443" s="933">
        <f>Inek2020A1a2a[[#This Row],[BewJeTag2]]</f>
        <v>1.7806</v>
      </c>
      <c r="D443" s="932" t="s">
        <v>394</v>
      </c>
      <c r="E443" s="932" t="s">
        <v>437</v>
      </c>
      <c r="F443" s="932" t="s">
        <v>454</v>
      </c>
      <c r="G443" s="935" t="s">
        <v>455</v>
      </c>
      <c r="H443" s="932">
        <v>13</v>
      </c>
      <c r="I443" s="933">
        <v>1.7806</v>
      </c>
    </row>
    <row r="444" spans="1:9" x14ac:dyDescent="0.25">
      <c r="A444" s="932" t="str">
        <f>Inek2020A1a2a[[#This Row],[PEPP]]&amp;"#"&amp;Inek2020A1a2a[[#This Row],[Klasse]]</f>
        <v>PK14B#14</v>
      </c>
      <c r="B444" s="932">
        <f>Inek2020A1a2a[[#This Row],[Klasse2]]</f>
        <v>14</v>
      </c>
      <c r="C444" s="933">
        <f>Inek2020A1a2a[[#This Row],[BewJeTag2]]</f>
        <v>1.7535000000000001</v>
      </c>
      <c r="D444" s="932" t="s">
        <v>394</v>
      </c>
      <c r="E444" s="932" t="s">
        <v>437</v>
      </c>
      <c r="F444" s="932" t="s">
        <v>454</v>
      </c>
      <c r="G444" s="935" t="s">
        <v>455</v>
      </c>
      <c r="H444" s="932">
        <v>14</v>
      </c>
      <c r="I444" s="933">
        <v>1.7535000000000001</v>
      </c>
    </row>
    <row r="445" spans="1:9" x14ac:dyDescent="0.25">
      <c r="A445" s="932" t="str">
        <f>Inek2020A1a2a[[#This Row],[PEPP]]&amp;"#"&amp;Inek2020A1a2a[[#This Row],[Klasse]]</f>
        <v>PK14B#15</v>
      </c>
      <c r="B445" s="932">
        <f>Inek2020A1a2a[[#This Row],[Klasse2]]</f>
        <v>15</v>
      </c>
      <c r="C445" s="933">
        <f>Inek2020A1a2a[[#This Row],[BewJeTag2]]</f>
        <v>1.7264999999999999</v>
      </c>
      <c r="D445" s="932" t="s">
        <v>394</v>
      </c>
      <c r="E445" s="932" t="s">
        <v>437</v>
      </c>
      <c r="F445" s="932" t="s">
        <v>454</v>
      </c>
      <c r="G445" s="935" t="s">
        <v>455</v>
      </c>
      <c r="H445" s="932">
        <v>15</v>
      </c>
      <c r="I445" s="933">
        <v>1.7264999999999999</v>
      </c>
    </row>
    <row r="446" spans="1:9" x14ac:dyDescent="0.25">
      <c r="A446" s="932" t="str">
        <f>Inek2020A1a2a[[#This Row],[PEPP]]&amp;"#"&amp;Inek2020A1a2a[[#This Row],[Klasse]]</f>
        <v>PK14B#16</v>
      </c>
      <c r="B446" s="932">
        <f>Inek2020A1a2a[[#This Row],[Klasse2]]</f>
        <v>16</v>
      </c>
      <c r="C446" s="933">
        <f>Inek2020A1a2a[[#This Row],[BewJeTag2]]</f>
        <v>1.6995</v>
      </c>
      <c r="D446" s="932" t="s">
        <v>394</v>
      </c>
      <c r="E446" s="932" t="s">
        <v>437</v>
      </c>
      <c r="F446" s="932" t="s">
        <v>454</v>
      </c>
      <c r="G446" s="935" t="s">
        <v>455</v>
      </c>
      <c r="H446" s="932">
        <v>16</v>
      </c>
      <c r="I446" s="933">
        <v>1.6995</v>
      </c>
    </row>
    <row r="447" spans="1:9" x14ac:dyDescent="0.25">
      <c r="A447" s="932" t="str">
        <f>Inek2020A1a2a[[#This Row],[PEPP]]&amp;"#"&amp;Inek2020A1a2a[[#This Row],[Klasse]]</f>
        <v>PK14B#17</v>
      </c>
      <c r="B447" s="932">
        <f>Inek2020A1a2a[[#This Row],[Klasse2]]</f>
        <v>17</v>
      </c>
      <c r="C447" s="933">
        <f>Inek2020A1a2a[[#This Row],[BewJeTag2]]</f>
        <v>1.6725000000000001</v>
      </c>
      <c r="D447" s="932" t="s">
        <v>394</v>
      </c>
      <c r="E447" s="932" t="s">
        <v>437</v>
      </c>
      <c r="F447" s="932" t="s">
        <v>454</v>
      </c>
      <c r="G447" s="935" t="s">
        <v>455</v>
      </c>
      <c r="H447" s="932">
        <v>17</v>
      </c>
      <c r="I447" s="933">
        <v>1.6725000000000001</v>
      </c>
    </row>
    <row r="448" spans="1:9" x14ac:dyDescent="0.25">
      <c r="A448" s="932" t="str">
        <f>Inek2020A1a2a[[#This Row],[PEPP]]&amp;"#"&amp;Inek2020A1a2a[[#This Row],[Klasse]]</f>
        <v>PK14B#18</v>
      </c>
      <c r="B448" s="932">
        <f>Inek2020A1a2a[[#This Row],[Klasse2]]</f>
        <v>18</v>
      </c>
      <c r="C448" s="933">
        <f>Inek2020A1a2a[[#This Row],[BewJeTag2]]</f>
        <v>1.6455</v>
      </c>
      <c r="D448" s="932" t="s">
        <v>394</v>
      </c>
      <c r="E448" s="932" t="s">
        <v>437</v>
      </c>
      <c r="F448" s="932" t="s">
        <v>454</v>
      </c>
      <c r="G448" s="935" t="s">
        <v>455</v>
      </c>
      <c r="H448" s="932">
        <v>18</v>
      </c>
      <c r="I448" s="933">
        <v>1.6455</v>
      </c>
    </row>
    <row r="449" spans="1:9" x14ac:dyDescent="0.25">
      <c r="A449" s="932" t="str">
        <f>Inek2020A1a2a[[#This Row],[PEPP]]&amp;"#"&amp;Inek2020A1a2a[[#This Row],[Klasse]]</f>
        <v>PK14B#19</v>
      </c>
      <c r="B449" s="932">
        <f>Inek2020A1a2a[[#This Row],[Klasse2]]</f>
        <v>19</v>
      </c>
      <c r="C449" s="933">
        <f>Inek2020A1a2a[[#This Row],[BewJeTag2]]</f>
        <v>1.6185</v>
      </c>
      <c r="D449" s="932" t="s">
        <v>394</v>
      </c>
      <c r="E449" s="932" t="s">
        <v>437</v>
      </c>
      <c r="F449" s="932" t="s">
        <v>454</v>
      </c>
      <c r="G449" s="935" t="s">
        <v>455</v>
      </c>
      <c r="H449" s="932">
        <v>19</v>
      </c>
      <c r="I449" s="933">
        <v>1.6185</v>
      </c>
    </row>
    <row r="450" spans="1:9" x14ac:dyDescent="0.25">
      <c r="A450" s="932" t="str">
        <f>Inek2020A1a2a[[#This Row],[PEPP]]&amp;"#"&amp;Inek2020A1a2a[[#This Row],[Klasse]]</f>
        <v>PK14B#20</v>
      </c>
      <c r="B450" s="932">
        <f>Inek2020A1a2a[[#This Row],[Klasse2]]</f>
        <v>20</v>
      </c>
      <c r="C450" s="933">
        <f>Inek2020A1a2a[[#This Row],[BewJeTag2]]</f>
        <v>1.5914999999999999</v>
      </c>
      <c r="D450" s="932" t="s">
        <v>394</v>
      </c>
      <c r="E450" s="932" t="s">
        <v>437</v>
      </c>
      <c r="F450" s="932" t="s">
        <v>454</v>
      </c>
      <c r="G450" s="935" t="s">
        <v>455</v>
      </c>
      <c r="H450" s="932">
        <v>20</v>
      </c>
      <c r="I450" s="933">
        <v>1.5914999999999999</v>
      </c>
    </row>
    <row r="451" spans="1:9" x14ac:dyDescent="0.25">
      <c r="A451" s="932" t="str">
        <f>Inek2020A1a2a[[#This Row],[PEPP]]&amp;"#"&amp;Inek2020A1a2a[[#This Row],[Klasse]]</f>
        <v>PK14C#1</v>
      </c>
      <c r="B451" s="932">
        <f>Inek2020A1a2a[[#This Row],[Klasse2]]</f>
        <v>1</v>
      </c>
      <c r="C451" s="933">
        <f>Inek2020A1a2a[[#This Row],[BewJeTag2]]</f>
        <v>2.0503</v>
      </c>
      <c r="D451" s="932" t="s">
        <v>394</v>
      </c>
      <c r="E451" s="932" t="s">
        <v>437</v>
      </c>
      <c r="F451" s="932" t="s">
        <v>456</v>
      </c>
      <c r="G451" s="935" t="s">
        <v>457</v>
      </c>
      <c r="H451" s="932">
        <v>1</v>
      </c>
      <c r="I451" s="933">
        <v>2.0503</v>
      </c>
    </row>
    <row r="452" spans="1:9" x14ac:dyDescent="0.25">
      <c r="A452" s="932" t="str">
        <f>Inek2020A1a2a[[#This Row],[PEPP]]&amp;"#"&amp;Inek2020A1a2a[[#This Row],[Klasse]]</f>
        <v>PK14C#2</v>
      </c>
      <c r="B452" s="932">
        <f>Inek2020A1a2a[[#This Row],[Klasse2]]</f>
        <v>2</v>
      </c>
      <c r="C452" s="933">
        <f>Inek2020A1a2a[[#This Row],[BewJeTag2]]</f>
        <v>2.0188999999999999</v>
      </c>
      <c r="D452" s="932" t="s">
        <v>394</v>
      </c>
      <c r="E452" s="932" t="s">
        <v>437</v>
      </c>
      <c r="F452" s="932" t="s">
        <v>456</v>
      </c>
      <c r="G452" s="935" t="s">
        <v>457</v>
      </c>
      <c r="H452" s="932">
        <v>2</v>
      </c>
      <c r="I452" s="933">
        <v>2.0188999999999999</v>
      </c>
    </row>
    <row r="453" spans="1:9" x14ac:dyDescent="0.25">
      <c r="A453" s="932" t="str">
        <f>Inek2020A1a2a[[#This Row],[PEPP]]&amp;"#"&amp;Inek2020A1a2a[[#This Row],[Klasse]]</f>
        <v>PK14C#3</v>
      </c>
      <c r="B453" s="932">
        <f>Inek2020A1a2a[[#This Row],[Klasse2]]</f>
        <v>3</v>
      </c>
      <c r="C453" s="933">
        <f>Inek2020A1a2a[[#This Row],[BewJeTag2]]</f>
        <v>1.9883</v>
      </c>
      <c r="D453" s="932" t="s">
        <v>394</v>
      </c>
      <c r="E453" s="932" t="s">
        <v>437</v>
      </c>
      <c r="F453" s="932" t="s">
        <v>456</v>
      </c>
      <c r="G453" s="935" t="s">
        <v>457</v>
      </c>
      <c r="H453" s="932">
        <v>3</v>
      </c>
      <c r="I453" s="933">
        <v>1.9883</v>
      </c>
    </row>
    <row r="454" spans="1:9" x14ac:dyDescent="0.25">
      <c r="A454" s="932" t="str">
        <f>Inek2020A1a2a[[#This Row],[PEPP]]&amp;"#"&amp;Inek2020A1a2a[[#This Row],[Klasse]]</f>
        <v>PK14C#4</v>
      </c>
      <c r="B454" s="932">
        <f>Inek2020A1a2a[[#This Row],[Klasse2]]</f>
        <v>4</v>
      </c>
      <c r="C454" s="933">
        <f>Inek2020A1a2a[[#This Row],[BewJeTag2]]</f>
        <v>1.9577</v>
      </c>
      <c r="D454" s="932" t="s">
        <v>394</v>
      </c>
      <c r="E454" s="932" t="s">
        <v>437</v>
      </c>
      <c r="F454" s="932" t="s">
        <v>456</v>
      </c>
      <c r="G454" s="935" t="s">
        <v>457</v>
      </c>
      <c r="H454" s="932">
        <v>4</v>
      </c>
      <c r="I454" s="933">
        <v>1.9577</v>
      </c>
    </row>
    <row r="455" spans="1:9" x14ac:dyDescent="0.25">
      <c r="A455" s="932" t="str">
        <f>Inek2020A1a2a[[#This Row],[PEPP]]&amp;"#"&amp;Inek2020A1a2a[[#This Row],[Klasse]]</f>
        <v>PK14C#5</v>
      </c>
      <c r="B455" s="932">
        <f>Inek2020A1a2a[[#This Row],[Klasse2]]</f>
        <v>5</v>
      </c>
      <c r="C455" s="933">
        <f>Inek2020A1a2a[[#This Row],[BewJeTag2]]</f>
        <v>1.9271</v>
      </c>
      <c r="D455" s="932" t="s">
        <v>394</v>
      </c>
      <c r="E455" s="932" t="s">
        <v>437</v>
      </c>
      <c r="F455" s="932" t="s">
        <v>456</v>
      </c>
      <c r="G455" s="935" t="s">
        <v>457</v>
      </c>
      <c r="H455" s="932">
        <v>5</v>
      </c>
      <c r="I455" s="933">
        <v>1.9271</v>
      </c>
    </row>
    <row r="456" spans="1:9" x14ac:dyDescent="0.25">
      <c r="A456" s="932" t="str">
        <f>Inek2020A1a2a[[#This Row],[PEPP]]&amp;"#"&amp;Inek2020A1a2a[[#This Row],[Klasse]]</f>
        <v>PK14C#6</v>
      </c>
      <c r="B456" s="932">
        <f>Inek2020A1a2a[[#This Row],[Klasse2]]</f>
        <v>6</v>
      </c>
      <c r="C456" s="933">
        <f>Inek2020A1a2a[[#This Row],[BewJeTag2]]</f>
        <v>1.8965000000000001</v>
      </c>
      <c r="D456" s="932" t="s">
        <v>394</v>
      </c>
      <c r="E456" s="932" t="s">
        <v>437</v>
      </c>
      <c r="F456" s="932" t="s">
        <v>456</v>
      </c>
      <c r="G456" s="935" t="s">
        <v>457</v>
      </c>
      <c r="H456" s="932">
        <v>6</v>
      </c>
      <c r="I456" s="933">
        <v>1.8965000000000001</v>
      </c>
    </row>
    <row r="457" spans="1:9" x14ac:dyDescent="0.25">
      <c r="A457" s="932" t="str">
        <f>Inek2020A1a2a[[#This Row],[PEPP]]&amp;"#"&amp;Inek2020A1a2a[[#This Row],[Klasse]]</f>
        <v>PK14C#7</v>
      </c>
      <c r="B457" s="932">
        <f>Inek2020A1a2a[[#This Row],[Klasse2]]</f>
        <v>7</v>
      </c>
      <c r="C457" s="933">
        <f>Inek2020A1a2a[[#This Row],[BewJeTag2]]</f>
        <v>1.8658999999999999</v>
      </c>
      <c r="D457" s="932" t="s">
        <v>394</v>
      </c>
      <c r="E457" s="932" t="s">
        <v>437</v>
      </c>
      <c r="F457" s="932" t="s">
        <v>456</v>
      </c>
      <c r="G457" s="935" t="s">
        <v>457</v>
      </c>
      <c r="H457" s="932">
        <v>7</v>
      </c>
      <c r="I457" s="933">
        <v>1.8658999999999999</v>
      </c>
    </row>
    <row r="458" spans="1:9" x14ac:dyDescent="0.25">
      <c r="A458" s="932" t="str">
        <f>Inek2020A1a2a[[#This Row],[PEPP]]&amp;"#"&amp;Inek2020A1a2a[[#This Row],[Klasse]]</f>
        <v>PK14C#8</v>
      </c>
      <c r="B458" s="932">
        <f>Inek2020A1a2a[[#This Row],[Klasse2]]</f>
        <v>8</v>
      </c>
      <c r="C458" s="933">
        <f>Inek2020A1a2a[[#This Row],[BewJeTag2]]</f>
        <v>1.8352999999999999</v>
      </c>
      <c r="D458" s="932" t="s">
        <v>394</v>
      </c>
      <c r="E458" s="932" t="s">
        <v>437</v>
      </c>
      <c r="F458" s="932" t="s">
        <v>456</v>
      </c>
      <c r="G458" s="935" t="s">
        <v>457</v>
      </c>
      <c r="H458" s="932">
        <v>8</v>
      </c>
      <c r="I458" s="933">
        <v>1.8352999999999999</v>
      </c>
    </row>
    <row r="459" spans="1:9" x14ac:dyDescent="0.25">
      <c r="A459" s="932" t="str">
        <f>Inek2020A1a2a[[#This Row],[PEPP]]&amp;"#"&amp;Inek2020A1a2a[[#This Row],[Klasse]]</f>
        <v>PK14C#9</v>
      </c>
      <c r="B459" s="932">
        <f>Inek2020A1a2a[[#This Row],[Klasse2]]</f>
        <v>9</v>
      </c>
      <c r="C459" s="933">
        <f>Inek2020A1a2a[[#This Row],[BewJeTag2]]</f>
        <v>1.8047</v>
      </c>
      <c r="D459" s="932" t="s">
        <v>394</v>
      </c>
      <c r="E459" s="932" t="s">
        <v>437</v>
      </c>
      <c r="F459" s="932" t="s">
        <v>456</v>
      </c>
      <c r="G459" s="935" t="s">
        <v>457</v>
      </c>
      <c r="H459" s="932">
        <v>9</v>
      </c>
      <c r="I459" s="933">
        <v>1.8047</v>
      </c>
    </row>
    <row r="460" spans="1:9" x14ac:dyDescent="0.25">
      <c r="A460" s="932" t="str">
        <f>Inek2020A1a2a[[#This Row],[PEPP]]&amp;"#"&amp;Inek2020A1a2a[[#This Row],[Klasse]]</f>
        <v>PK14C#10</v>
      </c>
      <c r="B460" s="932">
        <f>Inek2020A1a2a[[#This Row],[Klasse2]]</f>
        <v>10</v>
      </c>
      <c r="C460" s="933">
        <f>Inek2020A1a2a[[#This Row],[BewJeTag2]]</f>
        <v>1.7741</v>
      </c>
      <c r="D460" s="932" t="s">
        <v>394</v>
      </c>
      <c r="E460" s="932" t="s">
        <v>437</v>
      </c>
      <c r="F460" s="932" t="s">
        <v>456</v>
      </c>
      <c r="G460" s="935" t="s">
        <v>457</v>
      </c>
      <c r="H460" s="932">
        <v>10</v>
      </c>
      <c r="I460" s="933">
        <v>1.7741</v>
      </c>
    </row>
    <row r="461" spans="1:9" x14ac:dyDescent="0.25">
      <c r="A461" s="932" t="str">
        <f>Inek2020A1a2a[[#This Row],[PEPP]]&amp;"#"&amp;Inek2020A1a2a[[#This Row],[Klasse]]</f>
        <v>PK14C#11</v>
      </c>
      <c r="B461" s="932">
        <f>Inek2020A1a2a[[#This Row],[Klasse2]]</f>
        <v>11</v>
      </c>
      <c r="C461" s="933">
        <f>Inek2020A1a2a[[#This Row],[BewJeTag2]]</f>
        <v>1.7435</v>
      </c>
      <c r="D461" s="932" t="s">
        <v>394</v>
      </c>
      <c r="E461" s="932" t="s">
        <v>437</v>
      </c>
      <c r="F461" s="932" t="s">
        <v>456</v>
      </c>
      <c r="G461" s="935" t="s">
        <v>457</v>
      </c>
      <c r="H461" s="932">
        <v>11</v>
      </c>
      <c r="I461" s="933">
        <v>1.7435</v>
      </c>
    </row>
    <row r="462" spans="1:9" x14ac:dyDescent="0.25">
      <c r="A462" s="932" t="str">
        <f>Inek2020A1a2a[[#This Row],[PEPP]]&amp;"#"&amp;Inek2020A1a2a[[#This Row],[Klasse]]</f>
        <v>PK14C#12</v>
      </c>
      <c r="B462" s="932">
        <f>Inek2020A1a2a[[#This Row],[Klasse2]]</f>
        <v>12</v>
      </c>
      <c r="C462" s="933">
        <f>Inek2020A1a2a[[#This Row],[BewJeTag2]]</f>
        <v>1.7129000000000001</v>
      </c>
      <c r="D462" s="932" t="s">
        <v>394</v>
      </c>
      <c r="E462" s="932" t="s">
        <v>437</v>
      </c>
      <c r="F462" s="932" t="s">
        <v>456</v>
      </c>
      <c r="G462" s="935" t="s">
        <v>457</v>
      </c>
      <c r="H462" s="932">
        <v>12</v>
      </c>
      <c r="I462" s="933">
        <v>1.7129000000000001</v>
      </c>
    </row>
    <row r="463" spans="1:9" x14ac:dyDescent="0.25">
      <c r="A463" s="932" t="str">
        <f>Inek2020A1a2a[[#This Row],[PEPP]]&amp;"#"&amp;Inek2020A1a2a[[#This Row],[Klasse]]</f>
        <v>PK14C#13</v>
      </c>
      <c r="B463" s="932">
        <f>Inek2020A1a2a[[#This Row],[Klasse2]]</f>
        <v>13</v>
      </c>
      <c r="C463" s="933">
        <f>Inek2020A1a2a[[#This Row],[BewJeTag2]]</f>
        <v>1.6822999999999999</v>
      </c>
      <c r="D463" s="932" t="s">
        <v>394</v>
      </c>
      <c r="E463" s="932" t="s">
        <v>437</v>
      </c>
      <c r="F463" s="932" t="s">
        <v>456</v>
      </c>
      <c r="G463" s="935" t="s">
        <v>457</v>
      </c>
      <c r="H463" s="932">
        <v>13</v>
      </c>
      <c r="I463" s="933">
        <v>1.6822999999999999</v>
      </c>
    </row>
    <row r="464" spans="1:9" x14ac:dyDescent="0.25">
      <c r="A464" s="932" t="str">
        <f>Inek2020A1a2a[[#This Row],[PEPP]]&amp;"#"&amp;Inek2020A1a2a[[#This Row],[Klasse]]</f>
        <v>PK14C#14</v>
      </c>
      <c r="B464" s="932">
        <f>Inek2020A1a2a[[#This Row],[Klasse2]]</f>
        <v>14</v>
      </c>
      <c r="C464" s="933">
        <f>Inek2020A1a2a[[#This Row],[BewJeTag2]]</f>
        <v>1.6516999999999999</v>
      </c>
      <c r="D464" s="932" t="s">
        <v>394</v>
      </c>
      <c r="E464" s="932" t="s">
        <v>437</v>
      </c>
      <c r="F464" s="932" t="s">
        <v>456</v>
      </c>
      <c r="G464" s="935" t="s">
        <v>457</v>
      </c>
      <c r="H464" s="932">
        <v>14</v>
      </c>
      <c r="I464" s="933">
        <v>1.6516999999999999</v>
      </c>
    </row>
    <row r="465" spans="1:9" x14ac:dyDescent="0.25">
      <c r="A465" s="932" t="str">
        <f>Inek2020A1a2a[[#This Row],[PEPP]]&amp;"#"&amp;Inek2020A1a2a[[#This Row],[Klasse]]</f>
        <v>PK14C#15</v>
      </c>
      <c r="B465" s="932">
        <f>Inek2020A1a2a[[#This Row],[Klasse2]]</f>
        <v>15</v>
      </c>
      <c r="C465" s="933">
        <f>Inek2020A1a2a[[#This Row],[BewJeTag2]]</f>
        <v>1.6211</v>
      </c>
      <c r="D465" s="932" t="s">
        <v>394</v>
      </c>
      <c r="E465" s="932" t="s">
        <v>437</v>
      </c>
      <c r="F465" s="932" t="s">
        <v>456</v>
      </c>
      <c r="G465" s="935" t="s">
        <v>457</v>
      </c>
      <c r="H465" s="932">
        <v>15</v>
      </c>
      <c r="I465" s="933">
        <v>1.6211</v>
      </c>
    </row>
    <row r="466" spans="1:9" x14ac:dyDescent="0.25">
      <c r="A466" s="932" t="str">
        <f>Inek2020A1a2a[[#This Row],[PEPP]]&amp;"#"&amp;Inek2020A1a2a[[#This Row],[Klasse]]</f>
        <v>PK14C#16</v>
      </c>
      <c r="B466" s="932">
        <f>Inek2020A1a2a[[#This Row],[Klasse2]]</f>
        <v>16</v>
      </c>
      <c r="C466" s="933">
        <f>Inek2020A1a2a[[#This Row],[BewJeTag2]]</f>
        <v>1.5905</v>
      </c>
      <c r="D466" s="932" t="s">
        <v>394</v>
      </c>
      <c r="E466" s="932" t="s">
        <v>437</v>
      </c>
      <c r="F466" s="932" t="s">
        <v>456</v>
      </c>
      <c r="G466" s="935" t="s">
        <v>457</v>
      </c>
      <c r="H466" s="932">
        <v>16</v>
      </c>
      <c r="I466" s="933">
        <v>1.5905</v>
      </c>
    </row>
    <row r="467" spans="1:9" x14ac:dyDescent="0.25">
      <c r="A467" s="932" t="str">
        <f>Inek2020A1a2a[[#This Row],[PEPP]]&amp;"#"&amp;Inek2020A1a2a[[#This Row],[Klasse]]</f>
        <v>PK14C#17</v>
      </c>
      <c r="B467" s="932">
        <f>Inek2020A1a2a[[#This Row],[Klasse2]]</f>
        <v>17</v>
      </c>
      <c r="C467" s="933">
        <f>Inek2020A1a2a[[#This Row],[BewJeTag2]]</f>
        <v>1.5598000000000001</v>
      </c>
      <c r="D467" s="932" t="s">
        <v>394</v>
      </c>
      <c r="E467" s="932" t="s">
        <v>437</v>
      </c>
      <c r="F467" s="932" t="s">
        <v>456</v>
      </c>
      <c r="G467" s="935" t="s">
        <v>457</v>
      </c>
      <c r="H467" s="932">
        <v>17</v>
      </c>
      <c r="I467" s="933">
        <v>1.5598000000000001</v>
      </c>
    </row>
    <row r="468" spans="1:9" x14ac:dyDescent="0.25">
      <c r="A468" s="932" t="str">
        <f>Inek2020A1a2a[[#This Row],[PEPP]]&amp;"#"&amp;Inek2020A1a2a[[#This Row],[Klasse]]</f>
        <v>PK14C#18</v>
      </c>
      <c r="B468" s="932">
        <f>Inek2020A1a2a[[#This Row],[Klasse2]]</f>
        <v>18</v>
      </c>
      <c r="C468" s="933">
        <f>Inek2020A1a2a[[#This Row],[BewJeTag2]]</f>
        <v>1.5291999999999999</v>
      </c>
      <c r="D468" s="932" t="s">
        <v>394</v>
      </c>
      <c r="E468" s="932" t="s">
        <v>437</v>
      </c>
      <c r="F468" s="932" t="s">
        <v>456</v>
      </c>
      <c r="G468" s="935" t="s">
        <v>457</v>
      </c>
      <c r="H468" s="932">
        <v>18</v>
      </c>
      <c r="I468" s="933">
        <v>1.5291999999999999</v>
      </c>
    </row>
    <row r="469" spans="1:9" x14ac:dyDescent="0.25">
      <c r="A469" s="932" t="str">
        <f>Inek2020A1a2a[[#This Row],[PEPP]]&amp;"#"&amp;Inek2020A1a2a[[#This Row],[Klasse]]</f>
        <v>PK14C#19</v>
      </c>
      <c r="B469" s="932">
        <f>Inek2020A1a2a[[#This Row],[Klasse2]]</f>
        <v>19</v>
      </c>
      <c r="C469" s="933">
        <f>Inek2020A1a2a[[#This Row],[BewJeTag2]]</f>
        <v>1.4985999999999999</v>
      </c>
      <c r="D469" s="932" t="s">
        <v>394</v>
      </c>
      <c r="E469" s="932" t="s">
        <v>437</v>
      </c>
      <c r="F469" s="932" t="s">
        <v>456</v>
      </c>
      <c r="G469" s="935" t="s">
        <v>457</v>
      </c>
      <c r="H469" s="932">
        <v>19</v>
      </c>
      <c r="I469" s="933">
        <v>1.4985999999999999</v>
      </c>
    </row>
    <row r="470" spans="1:9" x14ac:dyDescent="0.25">
      <c r="A470" s="932" t="str">
        <f>Inek2020A1a2a[[#This Row],[PEPP]]&amp;"#"&amp;Inek2020A1a2a[[#This Row],[Klasse]]</f>
        <v>PK14C#20</v>
      </c>
      <c r="B470" s="932">
        <f>Inek2020A1a2a[[#This Row],[Klasse2]]</f>
        <v>20</v>
      </c>
      <c r="C470" s="933">
        <f>Inek2020A1a2a[[#This Row],[BewJeTag2]]</f>
        <v>1.468</v>
      </c>
      <c r="D470" s="932" t="s">
        <v>394</v>
      </c>
      <c r="E470" s="932" t="s">
        <v>437</v>
      </c>
      <c r="F470" s="932" t="s">
        <v>456</v>
      </c>
      <c r="G470" s="935" t="s">
        <v>457</v>
      </c>
      <c r="H470" s="932">
        <v>20</v>
      </c>
      <c r="I470" s="933">
        <v>1.468</v>
      </c>
    </row>
    <row r="471" spans="1:9" x14ac:dyDescent="0.25">
      <c r="A471" s="932" t="str">
        <f>Inek2020A1a2a[[#This Row],[PEPP]]&amp;"#"&amp;Inek2020A1a2a[[#This Row],[Klasse]]</f>
        <v>PP04A#1</v>
      </c>
      <c r="B471" s="932">
        <f>Inek2020A1a2a[[#This Row],[Klasse2]]</f>
        <v>1</v>
      </c>
      <c r="C471" s="933">
        <f>Inek2020A1a2a[[#This Row],[BewJeTag2]]</f>
        <v>1.0788</v>
      </c>
      <c r="D471" s="932" t="s">
        <v>394</v>
      </c>
      <c r="E471" s="932" t="s">
        <v>458</v>
      </c>
      <c r="F471" s="932" t="s">
        <v>459</v>
      </c>
      <c r="G471" s="932" t="s">
        <v>515</v>
      </c>
      <c r="H471" s="932">
        <v>1</v>
      </c>
      <c r="I471" s="933">
        <v>1.0788</v>
      </c>
    </row>
    <row r="472" spans="1:9" x14ac:dyDescent="0.25">
      <c r="A472" s="932" t="str">
        <f>Inek2020A1a2a[[#This Row],[PEPP]]&amp;"#"&amp;Inek2020A1a2a[[#This Row],[Klasse]]</f>
        <v>PP04A#2</v>
      </c>
      <c r="B472" s="932">
        <f>Inek2020A1a2a[[#This Row],[Klasse2]]</f>
        <v>2</v>
      </c>
      <c r="C472" s="933">
        <f>Inek2020A1a2a[[#This Row],[BewJeTag2]]</f>
        <v>1.0629</v>
      </c>
      <c r="D472" s="932" t="s">
        <v>394</v>
      </c>
      <c r="E472" s="932" t="s">
        <v>458</v>
      </c>
      <c r="F472" s="932" t="s">
        <v>459</v>
      </c>
      <c r="G472" s="932" t="s">
        <v>515</v>
      </c>
      <c r="H472" s="932">
        <v>2</v>
      </c>
      <c r="I472" s="933">
        <v>1.0629</v>
      </c>
    </row>
    <row r="473" spans="1:9" x14ac:dyDescent="0.25">
      <c r="A473" s="932" t="str">
        <f>Inek2020A1a2a[[#This Row],[PEPP]]&amp;"#"&amp;Inek2020A1a2a[[#This Row],[Klasse]]</f>
        <v>PP04A#3</v>
      </c>
      <c r="B473" s="932">
        <f>Inek2020A1a2a[[#This Row],[Klasse2]]</f>
        <v>3</v>
      </c>
      <c r="C473" s="933">
        <f>Inek2020A1a2a[[#This Row],[BewJeTag2]]</f>
        <v>1.0476000000000001</v>
      </c>
      <c r="D473" s="932" t="s">
        <v>394</v>
      </c>
      <c r="E473" s="932" t="s">
        <v>458</v>
      </c>
      <c r="F473" s="932" t="s">
        <v>459</v>
      </c>
      <c r="G473" s="932" t="s">
        <v>515</v>
      </c>
      <c r="H473" s="932">
        <v>3</v>
      </c>
      <c r="I473" s="933">
        <v>1.0476000000000001</v>
      </c>
    </row>
    <row r="474" spans="1:9" x14ac:dyDescent="0.25">
      <c r="A474" s="932" t="str">
        <f>Inek2020A1a2a[[#This Row],[PEPP]]&amp;"#"&amp;Inek2020A1a2a[[#This Row],[Klasse]]</f>
        <v>PP04A#4</v>
      </c>
      <c r="B474" s="932">
        <f>Inek2020A1a2a[[#This Row],[Klasse2]]</f>
        <v>4</v>
      </c>
      <c r="C474" s="933">
        <f>Inek2020A1a2a[[#This Row],[BewJeTag2]]</f>
        <v>1.0323</v>
      </c>
      <c r="D474" s="932" t="s">
        <v>394</v>
      </c>
      <c r="E474" s="932" t="s">
        <v>458</v>
      </c>
      <c r="F474" s="932" t="s">
        <v>459</v>
      </c>
      <c r="G474" s="932" t="s">
        <v>515</v>
      </c>
      <c r="H474" s="932">
        <v>4</v>
      </c>
      <c r="I474" s="933">
        <v>1.0323</v>
      </c>
    </row>
    <row r="475" spans="1:9" x14ac:dyDescent="0.25">
      <c r="A475" s="932" t="str">
        <f>Inek2020A1a2a[[#This Row],[PEPP]]&amp;"#"&amp;Inek2020A1a2a[[#This Row],[Klasse]]</f>
        <v>PP04A#5</v>
      </c>
      <c r="B475" s="932">
        <f>Inek2020A1a2a[[#This Row],[Klasse2]]</f>
        <v>5</v>
      </c>
      <c r="C475" s="933">
        <f>Inek2020A1a2a[[#This Row],[BewJeTag2]]</f>
        <v>1.0169999999999999</v>
      </c>
      <c r="D475" s="932" t="s">
        <v>394</v>
      </c>
      <c r="E475" s="932" t="s">
        <v>458</v>
      </c>
      <c r="F475" s="932" t="s">
        <v>459</v>
      </c>
      <c r="G475" s="932" t="s">
        <v>515</v>
      </c>
      <c r="H475" s="932">
        <v>5</v>
      </c>
      <c r="I475" s="933">
        <v>1.0169999999999999</v>
      </c>
    </row>
    <row r="476" spans="1:9" x14ac:dyDescent="0.25">
      <c r="A476" s="932" t="str">
        <f>Inek2020A1a2a[[#This Row],[PEPP]]&amp;"#"&amp;Inek2020A1a2a[[#This Row],[Klasse]]</f>
        <v>PP04A#6</v>
      </c>
      <c r="B476" s="932">
        <f>Inek2020A1a2a[[#This Row],[Klasse2]]</f>
        <v>6</v>
      </c>
      <c r="C476" s="933">
        <f>Inek2020A1a2a[[#This Row],[BewJeTag2]]</f>
        <v>1.0017</v>
      </c>
      <c r="D476" s="932" t="s">
        <v>394</v>
      </c>
      <c r="E476" s="932" t="s">
        <v>458</v>
      </c>
      <c r="F476" s="932" t="s">
        <v>459</v>
      </c>
      <c r="G476" s="932" t="s">
        <v>515</v>
      </c>
      <c r="H476" s="932">
        <v>6</v>
      </c>
      <c r="I476" s="933">
        <v>1.0017</v>
      </c>
    </row>
    <row r="477" spans="1:9" x14ac:dyDescent="0.25">
      <c r="A477" s="932" t="str">
        <f>Inek2020A1a2a[[#This Row],[PEPP]]&amp;"#"&amp;Inek2020A1a2a[[#This Row],[Klasse]]</f>
        <v>PP04A#7</v>
      </c>
      <c r="B477" s="932">
        <f>Inek2020A1a2a[[#This Row],[Klasse2]]</f>
        <v>7</v>
      </c>
      <c r="C477" s="933">
        <f>Inek2020A1a2a[[#This Row],[BewJeTag2]]</f>
        <v>0.98640000000000005</v>
      </c>
      <c r="D477" s="932" t="s">
        <v>394</v>
      </c>
      <c r="E477" s="932" t="s">
        <v>458</v>
      </c>
      <c r="F477" s="932" t="s">
        <v>459</v>
      </c>
      <c r="G477" s="932" t="s">
        <v>515</v>
      </c>
      <c r="H477" s="932">
        <v>7</v>
      </c>
      <c r="I477" s="933">
        <v>0.98640000000000005</v>
      </c>
    </row>
    <row r="478" spans="1:9" x14ac:dyDescent="0.25">
      <c r="A478" s="932" t="str">
        <f>Inek2020A1a2a[[#This Row],[PEPP]]&amp;"#"&amp;Inek2020A1a2a[[#This Row],[Klasse]]</f>
        <v>PP04A#8</v>
      </c>
      <c r="B478" s="932">
        <f>Inek2020A1a2a[[#This Row],[Klasse2]]</f>
        <v>8</v>
      </c>
      <c r="C478" s="933">
        <f>Inek2020A1a2a[[#This Row],[BewJeTag2]]</f>
        <v>0.97109999999999996</v>
      </c>
      <c r="D478" s="932" t="s">
        <v>394</v>
      </c>
      <c r="E478" s="932" t="s">
        <v>458</v>
      </c>
      <c r="F478" s="932" t="s">
        <v>459</v>
      </c>
      <c r="G478" s="932" t="s">
        <v>515</v>
      </c>
      <c r="H478" s="932">
        <v>8</v>
      </c>
      <c r="I478" s="933">
        <v>0.97109999999999996</v>
      </c>
    </row>
    <row r="479" spans="1:9" x14ac:dyDescent="0.25">
      <c r="A479" s="932" t="str">
        <f>Inek2020A1a2a[[#This Row],[PEPP]]&amp;"#"&amp;Inek2020A1a2a[[#This Row],[Klasse]]</f>
        <v>PP04A#9</v>
      </c>
      <c r="B479" s="932">
        <f>Inek2020A1a2a[[#This Row],[Klasse2]]</f>
        <v>9</v>
      </c>
      <c r="C479" s="933">
        <f>Inek2020A1a2a[[#This Row],[BewJeTag2]]</f>
        <v>0.95579999999999998</v>
      </c>
      <c r="D479" s="932" t="s">
        <v>394</v>
      </c>
      <c r="E479" s="932" t="s">
        <v>458</v>
      </c>
      <c r="F479" s="932" t="s">
        <v>459</v>
      </c>
      <c r="G479" s="932" t="s">
        <v>515</v>
      </c>
      <c r="H479" s="932">
        <v>9</v>
      </c>
      <c r="I479" s="933">
        <v>0.95579999999999998</v>
      </c>
    </row>
    <row r="480" spans="1:9" x14ac:dyDescent="0.25">
      <c r="A480" s="932" t="str">
        <f>Inek2020A1a2a[[#This Row],[PEPP]]&amp;"#"&amp;Inek2020A1a2a[[#This Row],[Klasse]]</f>
        <v>PP04A#10</v>
      </c>
      <c r="B480" s="932">
        <f>Inek2020A1a2a[[#This Row],[Klasse2]]</f>
        <v>10</v>
      </c>
      <c r="C480" s="933">
        <f>Inek2020A1a2a[[#This Row],[BewJeTag2]]</f>
        <v>0.94059999999999999</v>
      </c>
      <c r="D480" s="932" t="s">
        <v>394</v>
      </c>
      <c r="E480" s="932" t="s">
        <v>458</v>
      </c>
      <c r="F480" s="932" t="s">
        <v>459</v>
      </c>
      <c r="G480" s="932" t="s">
        <v>515</v>
      </c>
      <c r="H480" s="932">
        <v>10</v>
      </c>
      <c r="I480" s="933">
        <v>0.94059999999999999</v>
      </c>
    </row>
    <row r="481" spans="1:9" x14ac:dyDescent="0.25">
      <c r="A481" s="932" t="str">
        <f>Inek2020A1a2a[[#This Row],[PEPP]]&amp;"#"&amp;Inek2020A1a2a[[#This Row],[Klasse]]</f>
        <v>PP04A#11</v>
      </c>
      <c r="B481" s="932">
        <f>Inek2020A1a2a[[#This Row],[Klasse2]]</f>
        <v>11</v>
      </c>
      <c r="C481" s="933">
        <f>Inek2020A1a2a[[#This Row],[BewJeTag2]]</f>
        <v>0.92530000000000001</v>
      </c>
      <c r="D481" s="932" t="s">
        <v>394</v>
      </c>
      <c r="E481" s="932" t="s">
        <v>458</v>
      </c>
      <c r="F481" s="932" t="s">
        <v>459</v>
      </c>
      <c r="G481" s="932" t="s">
        <v>515</v>
      </c>
      <c r="H481" s="932">
        <v>11</v>
      </c>
      <c r="I481" s="933">
        <v>0.92530000000000001</v>
      </c>
    </row>
    <row r="482" spans="1:9" x14ac:dyDescent="0.25">
      <c r="A482" s="932" t="str">
        <f>Inek2020A1a2a[[#This Row],[PEPP]]&amp;"#"&amp;Inek2020A1a2a[[#This Row],[Klasse]]</f>
        <v>PP04A#12</v>
      </c>
      <c r="B482" s="932">
        <f>Inek2020A1a2a[[#This Row],[Klasse2]]</f>
        <v>12</v>
      </c>
      <c r="C482" s="933">
        <f>Inek2020A1a2a[[#This Row],[BewJeTag2]]</f>
        <v>0.91</v>
      </c>
      <c r="D482" s="932" t="s">
        <v>394</v>
      </c>
      <c r="E482" s="932" t="s">
        <v>458</v>
      </c>
      <c r="F482" s="932" t="s">
        <v>459</v>
      </c>
      <c r="G482" s="932" t="s">
        <v>515</v>
      </c>
      <c r="H482" s="932">
        <v>12</v>
      </c>
      <c r="I482" s="933">
        <v>0.91</v>
      </c>
    </row>
    <row r="483" spans="1:9" x14ac:dyDescent="0.25">
      <c r="A483" s="932" t="str">
        <f>Inek2020A1a2a[[#This Row],[PEPP]]&amp;"#"&amp;Inek2020A1a2a[[#This Row],[Klasse]]</f>
        <v>PP04A#13</v>
      </c>
      <c r="B483" s="932">
        <f>Inek2020A1a2a[[#This Row],[Klasse2]]</f>
        <v>13</v>
      </c>
      <c r="C483" s="933">
        <f>Inek2020A1a2a[[#This Row],[BewJeTag2]]</f>
        <v>0.89470000000000005</v>
      </c>
      <c r="D483" s="932" t="s">
        <v>394</v>
      </c>
      <c r="E483" s="932" t="s">
        <v>458</v>
      </c>
      <c r="F483" s="932" t="s">
        <v>459</v>
      </c>
      <c r="G483" s="932" t="s">
        <v>515</v>
      </c>
      <c r="H483" s="932">
        <v>13</v>
      </c>
      <c r="I483" s="933">
        <v>0.89470000000000005</v>
      </c>
    </row>
    <row r="484" spans="1:9" x14ac:dyDescent="0.25">
      <c r="A484" s="932" t="str">
        <f>Inek2020A1a2a[[#This Row],[PEPP]]&amp;"#"&amp;Inek2020A1a2a[[#This Row],[Klasse]]</f>
        <v>PP04A#14</v>
      </c>
      <c r="B484" s="932">
        <f>Inek2020A1a2a[[#This Row],[Klasse2]]</f>
        <v>14</v>
      </c>
      <c r="C484" s="933">
        <f>Inek2020A1a2a[[#This Row],[BewJeTag2]]</f>
        <v>0.87939999999999996</v>
      </c>
      <c r="D484" s="932" t="s">
        <v>394</v>
      </c>
      <c r="E484" s="932" t="s">
        <v>458</v>
      </c>
      <c r="F484" s="932" t="s">
        <v>459</v>
      </c>
      <c r="G484" s="932" t="s">
        <v>515</v>
      </c>
      <c r="H484" s="932">
        <v>14</v>
      </c>
      <c r="I484" s="933">
        <v>0.87939999999999996</v>
      </c>
    </row>
    <row r="485" spans="1:9" x14ac:dyDescent="0.25">
      <c r="A485" s="932" t="str">
        <f>Inek2020A1a2a[[#This Row],[PEPP]]&amp;"#"&amp;Inek2020A1a2a[[#This Row],[Klasse]]</f>
        <v>PP04A#15</v>
      </c>
      <c r="B485" s="932">
        <f>Inek2020A1a2a[[#This Row],[Klasse2]]</f>
        <v>15</v>
      </c>
      <c r="C485" s="933">
        <f>Inek2020A1a2a[[#This Row],[BewJeTag2]]</f>
        <v>0.86409999999999998</v>
      </c>
      <c r="D485" s="932" t="s">
        <v>394</v>
      </c>
      <c r="E485" s="932" t="s">
        <v>458</v>
      </c>
      <c r="F485" s="932" t="s">
        <v>459</v>
      </c>
      <c r="G485" s="932" t="s">
        <v>515</v>
      </c>
      <c r="H485" s="932">
        <v>15</v>
      </c>
      <c r="I485" s="933">
        <v>0.86409999999999998</v>
      </c>
    </row>
    <row r="486" spans="1:9" x14ac:dyDescent="0.25">
      <c r="A486" s="932" t="str">
        <f>Inek2020A1a2a[[#This Row],[PEPP]]&amp;"#"&amp;Inek2020A1a2a[[#This Row],[Klasse]]</f>
        <v>PP04A#16</v>
      </c>
      <c r="B486" s="932">
        <f>Inek2020A1a2a[[#This Row],[Klasse2]]</f>
        <v>16</v>
      </c>
      <c r="C486" s="933">
        <f>Inek2020A1a2a[[#This Row],[BewJeTag2]]</f>
        <v>0.8488</v>
      </c>
      <c r="D486" s="932" t="s">
        <v>394</v>
      </c>
      <c r="E486" s="932" t="s">
        <v>458</v>
      </c>
      <c r="F486" s="932" t="s">
        <v>459</v>
      </c>
      <c r="G486" s="932" t="s">
        <v>515</v>
      </c>
      <c r="H486" s="932">
        <v>16</v>
      </c>
      <c r="I486" s="933">
        <v>0.8488</v>
      </c>
    </row>
    <row r="487" spans="1:9" x14ac:dyDescent="0.25">
      <c r="A487" s="932" t="str">
        <f>Inek2020A1a2a[[#This Row],[PEPP]]&amp;"#"&amp;Inek2020A1a2a[[#This Row],[Klasse]]</f>
        <v>PP04A#17</v>
      </c>
      <c r="B487" s="932">
        <f>Inek2020A1a2a[[#This Row],[Klasse2]]</f>
        <v>17</v>
      </c>
      <c r="C487" s="933">
        <f>Inek2020A1a2a[[#This Row],[BewJeTag2]]</f>
        <v>0.83350000000000002</v>
      </c>
      <c r="D487" s="932" t="s">
        <v>394</v>
      </c>
      <c r="E487" s="932" t="s">
        <v>458</v>
      </c>
      <c r="F487" s="932" t="s">
        <v>459</v>
      </c>
      <c r="G487" s="932" t="s">
        <v>515</v>
      </c>
      <c r="H487" s="932">
        <v>17</v>
      </c>
      <c r="I487" s="933">
        <v>0.83350000000000002</v>
      </c>
    </row>
    <row r="488" spans="1:9" x14ac:dyDescent="0.25">
      <c r="A488" s="932" t="str">
        <f>Inek2020A1a2a[[#This Row],[PEPP]]&amp;"#"&amp;Inek2020A1a2a[[#This Row],[Klasse]]</f>
        <v>PP04B#1</v>
      </c>
      <c r="B488" s="932">
        <f>Inek2020A1a2a[[#This Row],[Klasse2]]</f>
        <v>1</v>
      </c>
      <c r="C488" s="933">
        <f>Inek2020A1a2a[[#This Row],[BewJeTag2]]</f>
        <v>1.0078</v>
      </c>
      <c r="D488" s="932" t="s">
        <v>394</v>
      </c>
      <c r="E488" s="932" t="s">
        <v>458</v>
      </c>
      <c r="F488" s="932" t="s">
        <v>461</v>
      </c>
      <c r="G488" s="932" t="s">
        <v>516</v>
      </c>
      <c r="H488" s="932">
        <v>1</v>
      </c>
      <c r="I488" s="933">
        <v>1.0078</v>
      </c>
    </row>
    <row r="489" spans="1:9" x14ac:dyDescent="0.25">
      <c r="A489" s="932" t="str">
        <f>Inek2020A1a2a[[#This Row],[PEPP]]&amp;"#"&amp;Inek2020A1a2a[[#This Row],[Klasse]]</f>
        <v>PP04B#2</v>
      </c>
      <c r="B489" s="932">
        <f>Inek2020A1a2a[[#This Row],[Klasse2]]</f>
        <v>2</v>
      </c>
      <c r="C489" s="933">
        <f>Inek2020A1a2a[[#This Row],[BewJeTag2]]</f>
        <v>0.99250000000000005</v>
      </c>
      <c r="D489" s="932" t="s">
        <v>394</v>
      </c>
      <c r="E489" s="932" t="s">
        <v>458</v>
      </c>
      <c r="F489" s="932" t="s">
        <v>461</v>
      </c>
      <c r="G489" s="932" t="s">
        <v>516</v>
      </c>
      <c r="H489" s="932">
        <v>2</v>
      </c>
      <c r="I489" s="933">
        <v>0.99250000000000005</v>
      </c>
    </row>
    <row r="490" spans="1:9" x14ac:dyDescent="0.25">
      <c r="A490" s="932" t="str">
        <f>Inek2020A1a2a[[#This Row],[PEPP]]&amp;"#"&amp;Inek2020A1a2a[[#This Row],[Klasse]]</f>
        <v>PP04B#3</v>
      </c>
      <c r="B490" s="932">
        <f>Inek2020A1a2a[[#This Row],[Klasse2]]</f>
        <v>3</v>
      </c>
      <c r="C490" s="933">
        <f>Inek2020A1a2a[[#This Row],[BewJeTag2]]</f>
        <v>0.97699999999999998</v>
      </c>
      <c r="D490" s="932" t="s">
        <v>394</v>
      </c>
      <c r="E490" s="932" t="s">
        <v>458</v>
      </c>
      <c r="F490" s="932" t="s">
        <v>461</v>
      </c>
      <c r="G490" s="932" t="s">
        <v>516</v>
      </c>
      <c r="H490" s="932">
        <v>3</v>
      </c>
      <c r="I490" s="933">
        <v>0.97699999999999998</v>
      </c>
    </row>
    <row r="491" spans="1:9" x14ac:dyDescent="0.25">
      <c r="A491" s="932" t="str">
        <f>Inek2020A1a2a[[#This Row],[PEPP]]&amp;"#"&amp;Inek2020A1a2a[[#This Row],[Klasse]]</f>
        <v>PP04B#4</v>
      </c>
      <c r="B491" s="932">
        <f>Inek2020A1a2a[[#This Row],[Klasse2]]</f>
        <v>4</v>
      </c>
      <c r="C491" s="933">
        <f>Inek2020A1a2a[[#This Row],[BewJeTag2]]</f>
        <v>0.96160000000000001</v>
      </c>
      <c r="D491" s="932" t="s">
        <v>394</v>
      </c>
      <c r="E491" s="932" t="s">
        <v>458</v>
      </c>
      <c r="F491" s="932" t="s">
        <v>461</v>
      </c>
      <c r="G491" s="932" t="s">
        <v>516</v>
      </c>
      <c r="H491" s="932">
        <v>4</v>
      </c>
      <c r="I491" s="933">
        <v>0.96160000000000001</v>
      </c>
    </row>
    <row r="492" spans="1:9" x14ac:dyDescent="0.25">
      <c r="A492" s="932" t="str">
        <f>Inek2020A1a2a[[#This Row],[PEPP]]&amp;"#"&amp;Inek2020A1a2a[[#This Row],[Klasse]]</f>
        <v>PP04B#5</v>
      </c>
      <c r="B492" s="932">
        <f>Inek2020A1a2a[[#This Row],[Klasse2]]</f>
        <v>5</v>
      </c>
      <c r="C492" s="933">
        <f>Inek2020A1a2a[[#This Row],[BewJeTag2]]</f>
        <v>0.94610000000000005</v>
      </c>
      <c r="D492" s="932" t="s">
        <v>394</v>
      </c>
      <c r="E492" s="932" t="s">
        <v>458</v>
      </c>
      <c r="F492" s="932" t="s">
        <v>461</v>
      </c>
      <c r="G492" s="932" t="s">
        <v>516</v>
      </c>
      <c r="H492" s="932">
        <v>5</v>
      </c>
      <c r="I492" s="933">
        <v>0.94610000000000005</v>
      </c>
    </row>
    <row r="493" spans="1:9" x14ac:dyDescent="0.25">
      <c r="A493" s="932" t="str">
        <f>Inek2020A1a2a[[#This Row],[PEPP]]&amp;"#"&amp;Inek2020A1a2a[[#This Row],[Klasse]]</f>
        <v>PP04B#6</v>
      </c>
      <c r="B493" s="932">
        <f>Inek2020A1a2a[[#This Row],[Klasse2]]</f>
        <v>6</v>
      </c>
      <c r="C493" s="933">
        <f>Inek2020A1a2a[[#This Row],[BewJeTag2]]</f>
        <v>0.93069999999999997</v>
      </c>
      <c r="D493" s="932" t="s">
        <v>394</v>
      </c>
      <c r="E493" s="932" t="s">
        <v>458</v>
      </c>
      <c r="F493" s="932" t="s">
        <v>461</v>
      </c>
      <c r="G493" s="932" t="s">
        <v>516</v>
      </c>
      <c r="H493" s="932">
        <v>6</v>
      </c>
      <c r="I493" s="933">
        <v>0.93069999999999997</v>
      </c>
    </row>
    <row r="494" spans="1:9" x14ac:dyDescent="0.25">
      <c r="A494" s="932" t="str">
        <f>Inek2020A1a2a[[#This Row],[PEPP]]&amp;"#"&amp;Inek2020A1a2a[[#This Row],[Klasse]]</f>
        <v>PP04B#7</v>
      </c>
      <c r="B494" s="932">
        <f>Inek2020A1a2a[[#This Row],[Klasse2]]</f>
        <v>7</v>
      </c>
      <c r="C494" s="933">
        <f>Inek2020A1a2a[[#This Row],[BewJeTag2]]</f>
        <v>0.91520000000000001</v>
      </c>
      <c r="D494" s="932" t="s">
        <v>394</v>
      </c>
      <c r="E494" s="932" t="s">
        <v>458</v>
      </c>
      <c r="F494" s="932" t="s">
        <v>461</v>
      </c>
      <c r="G494" s="932" t="s">
        <v>516</v>
      </c>
      <c r="H494" s="932">
        <v>7</v>
      </c>
      <c r="I494" s="933">
        <v>0.91520000000000001</v>
      </c>
    </row>
    <row r="495" spans="1:9" x14ac:dyDescent="0.25">
      <c r="A495" s="932" t="str">
        <f>Inek2020A1a2a[[#This Row],[PEPP]]&amp;"#"&amp;Inek2020A1a2a[[#This Row],[Klasse]]</f>
        <v>PP04B#8</v>
      </c>
      <c r="B495" s="932">
        <f>Inek2020A1a2a[[#This Row],[Klasse2]]</f>
        <v>8</v>
      </c>
      <c r="C495" s="933">
        <f>Inek2020A1a2a[[#This Row],[BewJeTag2]]</f>
        <v>0.89980000000000004</v>
      </c>
      <c r="D495" s="932" t="s">
        <v>394</v>
      </c>
      <c r="E495" s="932" t="s">
        <v>458</v>
      </c>
      <c r="F495" s="932" t="s">
        <v>461</v>
      </c>
      <c r="G495" s="932" t="s">
        <v>516</v>
      </c>
      <c r="H495" s="932">
        <v>8</v>
      </c>
      <c r="I495" s="933">
        <v>0.89980000000000004</v>
      </c>
    </row>
    <row r="496" spans="1:9" x14ac:dyDescent="0.25">
      <c r="A496" s="932" t="str">
        <f>Inek2020A1a2a[[#This Row],[PEPP]]&amp;"#"&amp;Inek2020A1a2a[[#This Row],[Klasse]]</f>
        <v>PP04B#9</v>
      </c>
      <c r="B496" s="932">
        <f>Inek2020A1a2a[[#This Row],[Klasse2]]</f>
        <v>9</v>
      </c>
      <c r="C496" s="933">
        <f>Inek2020A1a2a[[#This Row],[BewJeTag2]]</f>
        <v>0.88429999999999997</v>
      </c>
      <c r="D496" s="932" t="s">
        <v>394</v>
      </c>
      <c r="E496" s="932" t="s">
        <v>458</v>
      </c>
      <c r="F496" s="932" t="s">
        <v>461</v>
      </c>
      <c r="G496" s="932" t="s">
        <v>516</v>
      </c>
      <c r="H496" s="932">
        <v>9</v>
      </c>
      <c r="I496" s="933">
        <v>0.88429999999999997</v>
      </c>
    </row>
    <row r="497" spans="1:9" x14ac:dyDescent="0.25">
      <c r="A497" s="932" t="str">
        <f>Inek2020A1a2a[[#This Row],[PEPP]]&amp;"#"&amp;Inek2020A1a2a[[#This Row],[Klasse]]</f>
        <v>PP04B#10</v>
      </c>
      <c r="B497" s="932">
        <f>Inek2020A1a2a[[#This Row],[Klasse2]]</f>
        <v>10</v>
      </c>
      <c r="C497" s="933">
        <f>Inek2020A1a2a[[#This Row],[BewJeTag2]]</f>
        <v>0.86890000000000001</v>
      </c>
      <c r="D497" s="932" t="s">
        <v>394</v>
      </c>
      <c r="E497" s="932" t="s">
        <v>458</v>
      </c>
      <c r="F497" s="932" t="s">
        <v>461</v>
      </c>
      <c r="G497" s="932" t="s">
        <v>516</v>
      </c>
      <c r="H497" s="932">
        <v>10</v>
      </c>
      <c r="I497" s="933">
        <v>0.86890000000000001</v>
      </c>
    </row>
    <row r="498" spans="1:9" x14ac:dyDescent="0.25">
      <c r="A498" s="932" t="str">
        <f>Inek2020A1a2a[[#This Row],[PEPP]]&amp;"#"&amp;Inek2020A1a2a[[#This Row],[Klasse]]</f>
        <v>PP04B#11</v>
      </c>
      <c r="B498" s="932">
        <f>Inek2020A1a2a[[#This Row],[Klasse2]]</f>
        <v>11</v>
      </c>
      <c r="C498" s="933">
        <f>Inek2020A1a2a[[#This Row],[BewJeTag2]]</f>
        <v>0.85340000000000005</v>
      </c>
      <c r="D498" s="932" t="s">
        <v>394</v>
      </c>
      <c r="E498" s="932" t="s">
        <v>458</v>
      </c>
      <c r="F498" s="932" t="s">
        <v>461</v>
      </c>
      <c r="G498" s="932" t="s">
        <v>516</v>
      </c>
      <c r="H498" s="932">
        <v>11</v>
      </c>
      <c r="I498" s="933">
        <v>0.85340000000000005</v>
      </c>
    </row>
    <row r="499" spans="1:9" x14ac:dyDescent="0.25">
      <c r="A499" s="932" t="str">
        <f>Inek2020A1a2a[[#This Row],[PEPP]]&amp;"#"&amp;Inek2020A1a2a[[#This Row],[Klasse]]</f>
        <v>PP04B#12</v>
      </c>
      <c r="B499" s="932">
        <f>Inek2020A1a2a[[#This Row],[Klasse2]]</f>
        <v>12</v>
      </c>
      <c r="C499" s="933">
        <f>Inek2020A1a2a[[#This Row],[BewJeTag2]]</f>
        <v>0.83799999999999997</v>
      </c>
      <c r="D499" s="932" t="s">
        <v>394</v>
      </c>
      <c r="E499" s="932" t="s">
        <v>458</v>
      </c>
      <c r="F499" s="932" t="s">
        <v>461</v>
      </c>
      <c r="G499" s="932" t="s">
        <v>516</v>
      </c>
      <c r="H499" s="932">
        <v>12</v>
      </c>
      <c r="I499" s="933">
        <v>0.83799999999999997</v>
      </c>
    </row>
    <row r="500" spans="1:9" x14ac:dyDescent="0.25">
      <c r="A500" s="932" t="str">
        <f>Inek2020A1a2a[[#This Row],[PEPP]]&amp;"#"&amp;Inek2020A1a2a[[#This Row],[Klasse]]</f>
        <v>PP04B#13</v>
      </c>
      <c r="B500" s="932">
        <f>Inek2020A1a2a[[#This Row],[Klasse2]]</f>
        <v>13</v>
      </c>
      <c r="C500" s="933">
        <f>Inek2020A1a2a[[#This Row],[BewJeTag2]]</f>
        <v>0.8226</v>
      </c>
      <c r="D500" s="932" t="s">
        <v>394</v>
      </c>
      <c r="E500" s="932" t="s">
        <v>458</v>
      </c>
      <c r="F500" s="932" t="s">
        <v>461</v>
      </c>
      <c r="G500" s="932" t="s">
        <v>516</v>
      </c>
      <c r="H500" s="932">
        <v>13</v>
      </c>
      <c r="I500" s="933">
        <v>0.8226</v>
      </c>
    </row>
    <row r="501" spans="1:9" x14ac:dyDescent="0.25">
      <c r="A501" s="932" t="str">
        <f>Inek2020A1a2a[[#This Row],[PEPP]]&amp;"#"&amp;Inek2020A1a2a[[#This Row],[Klasse]]</f>
        <v>PP04B#14</v>
      </c>
      <c r="B501" s="932">
        <f>Inek2020A1a2a[[#This Row],[Klasse2]]</f>
        <v>14</v>
      </c>
      <c r="C501" s="933">
        <f>Inek2020A1a2a[[#This Row],[BewJeTag2]]</f>
        <v>0.80710000000000004</v>
      </c>
      <c r="D501" s="932" t="s">
        <v>394</v>
      </c>
      <c r="E501" s="932" t="s">
        <v>458</v>
      </c>
      <c r="F501" s="932" t="s">
        <v>461</v>
      </c>
      <c r="G501" s="932" t="s">
        <v>516</v>
      </c>
      <c r="H501" s="932">
        <v>14</v>
      </c>
      <c r="I501" s="933">
        <v>0.80710000000000004</v>
      </c>
    </row>
    <row r="502" spans="1:9" x14ac:dyDescent="0.25">
      <c r="A502" s="932" t="str">
        <f>Inek2020A1a2a[[#This Row],[PEPP]]&amp;"#"&amp;Inek2020A1a2a[[#This Row],[Klasse]]</f>
        <v>PP04B#15</v>
      </c>
      <c r="B502" s="932">
        <f>Inek2020A1a2a[[#This Row],[Klasse2]]</f>
        <v>15</v>
      </c>
      <c r="C502" s="933">
        <f>Inek2020A1a2a[[#This Row],[BewJeTag2]]</f>
        <v>0.79169999999999996</v>
      </c>
      <c r="D502" s="932" t="s">
        <v>394</v>
      </c>
      <c r="E502" s="932" t="s">
        <v>458</v>
      </c>
      <c r="F502" s="932" t="s">
        <v>461</v>
      </c>
      <c r="G502" s="932" t="s">
        <v>516</v>
      </c>
      <c r="H502" s="932">
        <v>15</v>
      </c>
      <c r="I502" s="933">
        <v>0.79169999999999996</v>
      </c>
    </row>
    <row r="503" spans="1:9" x14ac:dyDescent="0.25">
      <c r="A503" s="932" t="str">
        <f>Inek2020A1a2a[[#This Row],[PEPP]]&amp;"#"&amp;Inek2020A1a2a[[#This Row],[Klasse]]</f>
        <v>PP04B#16</v>
      </c>
      <c r="B503" s="932">
        <f>Inek2020A1a2a[[#This Row],[Klasse2]]</f>
        <v>16</v>
      </c>
      <c r="C503" s="933">
        <f>Inek2020A1a2a[[#This Row],[BewJeTag2]]</f>
        <v>0.7762</v>
      </c>
      <c r="D503" s="932" t="s">
        <v>394</v>
      </c>
      <c r="E503" s="932" t="s">
        <v>458</v>
      </c>
      <c r="F503" s="932" t="s">
        <v>461</v>
      </c>
      <c r="G503" s="932" t="s">
        <v>516</v>
      </c>
      <c r="H503" s="932">
        <v>16</v>
      </c>
      <c r="I503" s="933">
        <v>0.7762</v>
      </c>
    </row>
    <row r="504" spans="1:9" x14ac:dyDescent="0.25">
      <c r="A504" s="932" t="str">
        <f>Inek2020A1a2a[[#This Row],[PEPP]]&amp;"#"&amp;Inek2020A1a2a[[#This Row],[Klasse]]</f>
        <v>PP04B#17</v>
      </c>
      <c r="B504" s="932">
        <f>Inek2020A1a2a[[#This Row],[Klasse2]]</f>
        <v>17</v>
      </c>
      <c r="C504" s="933">
        <f>Inek2020A1a2a[[#This Row],[BewJeTag2]]</f>
        <v>0.76080000000000003</v>
      </c>
      <c r="D504" s="932" t="s">
        <v>394</v>
      </c>
      <c r="E504" s="932" t="s">
        <v>458</v>
      </c>
      <c r="F504" s="932" t="s">
        <v>461</v>
      </c>
      <c r="G504" s="932" t="s">
        <v>516</v>
      </c>
      <c r="H504" s="932">
        <v>17</v>
      </c>
      <c r="I504" s="933">
        <v>0.76080000000000003</v>
      </c>
    </row>
    <row r="505" spans="1:9" x14ac:dyDescent="0.25">
      <c r="A505" s="932" t="str">
        <f>Inek2020A1a2a[[#This Row],[PEPP]]&amp;"#"&amp;Inek2020A1a2a[[#This Row],[Klasse]]</f>
        <v>PP04B#18</v>
      </c>
      <c r="B505" s="932">
        <f>Inek2020A1a2a[[#This Row],[Klasse2]]</f>
        <v>18</v>
      </c>
      <c r="C505" s="933">
        <f>Inek2020A1a2a[[#This Row],[BewJeTag2]]</f>
        <v>0.74529999999999996</v>
      </c>
      <c r="D505" s="932" t="s">
        <v>394</v>
      </c>
      <c r="E505" s="932" t="s">
        <v>458</v>
      </c>
      <c r="F505" s="932" t="s">
        <v>461</v>
      </c>
      <c r="G505" s="932" t="s">
        <v>516</v>
      </c>
      <c r="H505" s="932">
        <v>18</v>
      </c>
      <c r="I505" s="933">
        <v>0.74529999999999996</v>
      </c>
    </row>
    <row r="506" spans="1:9" x14ac:dyDescent="0.25">
      <c r="A506" s="932" t="str">
        <f>Inek2020A1a2a[[#This Row],[PEPP]]&amp;"#"&amp;Inek2020A1a2a[[#This Row],[Klasse]]</f>
        <v>PP10A#1</v>
      </c>
      <c r="B506" s="932">
        <f>Inek2020A1a2a[[#This Row],[Klasse2]]</f>
        <v>1</v>
      </c>
      <c r="C506" s="933">
        <f>Inek2020A1a2a[[#This Row],[BewJeTag2]]</f>
        <v>0.92030000000000001</v>
      </c>
      <c r="D506" s="932" t="s">
        <v>394</v>
      </c>
      <c r="E506" s="932" t="s">
        <v>458</v>
      </c>
      <c r="F506" s="932" t="s">
        <v>463</v>
      </c>
      <c r="G506" s="932" t="s">
        <v>464</v>
      </c>
      <c r="H506" s="932">
        <v>1</v>
      </c>
      <c r="I506" s="933">
        <v>0.92030000000000001</v>
      </c>
    </row>
    <row r="507" spans="1:9" x14ac:dyDescent="0.25">
      <c r="A507" s="932" t="str">
        <f>Inek2020A1a2a[[#This Row],[PEPP]]&amp;"#"&amp;Inek2020A1a2a[[#This Row],[Klasse]]</f>
        <v>PP10B#1</v>
      </c>
      <c r="B507" s="932">
        <f>Inek2020A1a2a[[#This Row],[Klasse2]]</f>
        <v>1</v>
      </c>
      <c r="C507" s="933">
        <f>Inek2020A1a2a[[#This Row],[BewJeTag2]]</f>
        <v>0.80689999999999995</v>
      </c>
      <c r="D507" s="932" t="s">
        <v>394</v>
      </c>
      <c r="E507" s="932" t="s">
        <v>458</v>
      </c>
      <c r="F507" s="932" t="s">
        <v>465</v>
      </c>
      <c r="G507" s="932" t="s">
        <v>466</v>
      </c>
      <c r="H507" s="932">
        <v>1</v>
      </c>
      <c r="I507" s="933">
        <v>0.80689999999999995</v>
      </c>
    </row>
    <row r="508" spans="1:9" x14ac:dyDescent="0.25">
      <c r="A508" s="932" t="str">
        <f>Inek2020A1a2a[[#This Row],[PEPP]]&amp;"#"&amp;Inek2020A1a2a[[#This Row],[Klasse]]</f>
        <v>PP14Z#1</v>
      </c>
      <c r="B508" s="932">
        <f>Inek2020A1a2a[[#This Row],[Klasse2]]</f>
        <v>1</v>
      </c>
      <c r="C508" s="933">
        <f>Inek2020A1a2a[[#This Row],[BewJeTag2]]</f>
        <v>0.87139999999999995</v>
      </c>
      <c r="D508" s="932" t="s">
        <v>394</v>
      </c>
      <c r="E508" s="932" t="s">
        <v>458</v>
      </c>
      <c r="F508" s="932" t="s">
        <v>467</v>
      </c>
      <c r="G508" s="932" t="s">
        <v>468</v>
      </c>
      <c r="H508" s="932">
        <v>1</v>
      </c>
      <c r="I508" s="933">
        <v>0.87139999999999995</v>
      </c>
    </row>
    <row r="509" spans="1:9" x14ac:dyDescent="0.25">
      <c r="A509" s="932" t="str">
        <f>Inek2020A1a2a[[#This Row],[PEPP]]&amp;"#"&amp;Inek2020A1a2a[[#This Row],[Klasse]]</f>
        <v>PF01Z#0</v>
      </c>
      <c r="B509" s="932">
        <f>Inek2020A1a2a[[#This Row],[Klasse2]]</f>
        <v>0</v>
      </c>
      <c r="C509" s="933">
        <f>Inek2020A1a2a[[#This Row],[BewJeTag2]]</f>
        <v>0</v>
      </c>
      <c r="D509" s="932" t="s">
        <v>394</v>
      </c>
      <c r="E509" s="932" t="s">
        <v>469</v>
      </c>
      <c r="F509" s="932" t="s">
        <v>470</v>
      </c>
      <c r="G509" s="935" t="s">
        <v>517</v>
      </c>
    </row>
    <row r="510" spans="1:9" x14ac:dyDescent="0.25">
      <c r="A510" s="932" t="str">
        <f>Inek2020A1a2a[[#This Row],[PEPP]]&amp;"#"&amp;Inek2020A1a2a[[#This Row],[Klasse]]</f>
        <v>PF02Z#0</v>
      </c>
      <c r="B510" s="932">
        <f>Inek2020A1a2a[[#This Row],[Klasse2]]</f>
        <v>0</v>
      </c>
      <c r="C510" s="933">
        <f>Inek2020A1a2a[[#This Row],[BewJeTag2]]</f>
        <v>0</v>
      </c>
      <c r="D510" s="932" t="s">
        <v>394</v>
      </c>
      <c r="E510" s="932" t="s">
        <v>469</v>
      </c>
      <c r="F510" s="932" t="s">
        <v>472</v>
      </c>
      <c r="G510" s="932" t="s">
        <v>473</v>
      </c>
    </row>
    <row r="511" spans="1:9" x14ac:dyDescent="0.25">
      <c r="A511" s="932" t="str">
        <f>Inek2020A1a2a[[#This Row],[PEPP]]&amp;"#"&amp;Inek2020A1a2a[[#This Row],[Klasse]]</f>
        <v>PF03Z#0</v>
      </c>
      <c r="B511" s="932">
        <f>Inek2020A1a2a[[#This Row],[Klasse2]]</f>
        <v>0</v>
      </c>
      <c r="C511" s="933">
        <f>Inek2020A1a2a[[#This Row],[BewJeTag2]]</f>
        <v>0</v>
      </c>
      <c r="D511" s="932" t="s">
        <v>394</v>
      </c>
      <c r="E511" s="932" t="s">
        <v>469</v>
      </c>
      <c r="F511" s="932" t="s">
        <v>474</v>
      </c>
      <c r="G511" s="932" t="s">
        <v>475</v>
      </c>
    </row>
    <row r="512" spans="1:9" x14ac:dyDescent="0.25">
      <c r="A512" s="932" t="str">
        <f>Inek2020A1a2a[[#This Row],[PEPP]]&amp;"#"&amp;Inek2020A1a2a[[#This Row],[Klasse]]</f>
        <v>PF04Z#0</v>
      </c>
      <c r="B512" s="932">
        <f>Inek2020A1a2a[[#This Row],[Klasse2]]</f>
        <v>0</v>
      </c>
      <c r="C512" s="933">
        <f>Inek2020A1a2a[[#This Row],[BewJeTag2]]</f>
        <v>0</v>
      </c>
      <c r="D512" s="932" t="s">
        <v>394</v>
      </c>
      <c r="E512" s="932" t="s">
        <v>469</v>
      </c>
      <c r="F512" s="932" t="s">
        <v>476</v>
      </c>
      <c r="G512" s="932" t="s">
        <v>477</v>
      </c>
    </row>
    <row r="513" spans="1:9" x14ac:dyDescent="0.25">
      <c r="A513" s="932" t="str">
        <f>Inek2020A1a2a[[#This Row],[PEPP]]&amp;"#"&amp;Inek2020A1a2a[[#This Row],[Klasse]]</f>
        <v>PF96Z#0</v>
      </c>
      <c r="B513" s="932">
        <f>Inek2020A1a2a[[#This Row],[Klasse2]]</f>
        <v>0</v>
      </c>
      <c r="C513" s="933">
        <f>Inek2020A1a2a[[#This Row],[BewJeTag2]]</f>
        <v>0</v>
      </c>
      <c r="D513" s="932" t="s">
        <v>394</v>
      </c>
      <c r="E513" s="932" t="s">
        <v>469</v>
      </c>
      <c r="F513" s="932" t="s">
        <v>478</v>
      </c>
      <c r="G513" s="932" t="s">
        <v>479</v>
      </c>
    </row>
    <row r="514" spans="1:9" x14ac:dyDescent="0.25">
      <c r="A514" s="936" t="str">
        <f>Inek2020A1a2a[[#This Row],[PEPP]]&amp;"#"&amp;Inek2020A1a2a[[#This Row],[Klasse]]</f>
        <v>TA02Z#1</v>
      </c>
      <c r="B514" s="936">
        <f>Inek2020A1a2a[[#This Row],[Klasse2]]</f>
        <v>1</v>
      </c>
      <c r="C514" s="933">
        <f>Inek2020A1a2a[[#This Row],[BewJeTag2]]</f>
        <v>0.83989999999999998</v>
      </c>
      <c r="D514" s="932" t="s">
        <v>480</v>
      </c>
      <c r="E514" s="932" t="s">
        <v>481</v>
      </c>
      <c r="F514" s="932" t="s">
        <v>482</v>
      </c>
      <c r="G514" s="932" t="s">
        <v>483</v>
      </c>
      <c r="H514" s="932">
        <v>1</v>
      </c>
      <c r="I514" s="933">
        <v>0.83989999999999998</v>
      </c>
    </row>
    <row r="515" spans="1:9" x14ac:dyDescent="0.25">
      <c r="A515" s="936" t="str">
        <f>Inek2020A1a2a[[#This Row],[PEPP]]&amp;"#"&amp;Inek2020A1a2a[[#This Row],[Klasse]]</f>
        <v>TA15Z#1</v>
      </c>
      <c r="B515" s="936">
        <f>Inek2020A1a2a[[#This Row],[Klasse2]]</f>
        <v>1</v>
      </c>
      <c r="C515" s="933">
        <f>Inek2020A1a2a[[#This Row],[BewJeTag2]]</f>
        <v>0.84940000000000004</v>
      </c>
      <c r="D515" s="932" t="s">
        <v>480</v>
      </c>
      <c r="E515" s="932" t="s">
        <v>481</v>
      </c>
      <c r="F515" s="932" t="s">
        <v>484</v>
      </c>
      <c r="G515" s="932" t="s">
        <v>485</v>
      </c>
      <c r="H515" s="932">
        <v>1</v>
      </c>
      <c r="I515" s="933">
        <v>0.84940000000000004</v>
      </c>
    </row>
    <row r="516" spans="1:9" x14ac:dyDescent="0.25">
      <c r="A516" s="936" t="str">
        <f>Inek2020A1a2a[[#This Row],[PEPP]]&amp;"#"&amp;Inek2020A1a2a[[#This Row],[Klasse]]</f>
        <v>TA19Z#1</v>
      </c>
      <c r="B516" s="936">
        <f>Inek2020A1a2a[[#This Row],[Klasse2]]</f>
        <v>1</v>
      </c>
      <c r="C516" s="933">
        <f>Inek2020A1a2a[[#This Row],[BewJeTag2]]</f>
        <v>0.80049999999999999</v>
      </c>
      <c r="D516" s="932" t="s">
        <v>480</v>
      </c>
      <c r="E516" s="932" t="s">
        <v>481</v>
      </c>
      <c r="F516" s="932" t="s">
        <v>486</v>
      </c>
      <c r="G516" s="935" t="s">
        <v>487</v>
      </c>
      <c r="H516" s="932">
        <v>1</v>
      </c>
      <c r="I516" s="933">
        <v>0.80049999999999999</v>
      </c>
    </row>
    <row r="517" spans="1:9" x14ac:dyDescent="0.25">
      <c r="A517" s="936" t="str">
        <f>Inek2020A1a2a[[#This Row],[PEPP]]&amp;"#"&amp;Inek2020A1a2a[[#This Row],[Klasse]]</f>
        <v>TA20Z#1</v>
      </c>
      <c r="B517" s="936">
        <f>Inek2020A1a2a[[#This Row],[Klasse2]]</f>
        <v>1</v>
      </c>
      <c r="C517" s="933">
        <f>Inek2020A1a2a[[#This Row],[BewJeTag2]]</f>
        <v>0.74339999999999995</v>
      </c>
      <c r="D517" s="932" t="s">
        <v>480</v>
      </c>
      <c r="E517" s="932" t="s">
        <v>481</v>
      </c>
      <c r="F517" s="932" t="s">
        <v>488</v>
      </c>
      <c r="G517" s="935" t="s">
        <v>489</v>
      </c>
      <c r="H517" s="932">
        <v>1</v>
      </c>
      <c r="I517" s="933">
        <v>0.74339999999999995</v>
      </c>
    </row>
    <row r="518" spans="1:9" x14ac:dyDescent="0.25">
      <c r="A518" s="936" t="str">
        <f>Inek2020A1a2a[[#This Row],[PEPP]]&amp;"#"&amp;Inek2020A1a2a[[#This Row],[Klasse]]</f>
        <v>TK04Z#1</v>
      </c>
      <c r="B518" s="936">
        <f>Inek2020A1a2a[[#This Row],[Klasse2]]</f>
        <v>1</v>
      </c>
      <c r="C518" s="933">
        <f>Inek2020A1a2a[[#This Row],[BewJeTag2]]</f>
        <v>1.2059</v>
      </c>
      <c r="D518" s="932" t="s">
        <v>480</v>
      </c>
      <c r="E518" s="932" t="s">
        <v>490</v>
      </c>
      <c r="F518" s="932" t="s">
        <v>491</v>
      </c>
      <c r="G518" s="932" t="s">
        <v>492</v>
      </c>
      <c r="H518" s="932">
        <v>1</v>
      </c>
      <c r="I518" s="933">
        <v>1.2059</v>
      </c>
    </row>
    <row r="519" spans="1:9" x14ac:dyDescent="0.25">
      <c r="A519" s="936" t="str">
        <f>Inek2020A1a2a[[#This Row],[PEPP]]&amp;"#"&amp;Inek2020A1a2a[[#This Row],[Klasse]]</f>
        <v>TK14Z#1</v>
      </c>
      <c r="B519" s="936">
        <f>Inek2020A1a2a[[#This Row],[Klasse2]]</f>
        <v>1</v>
      </c>
      <c r="C519" s="933">
        <f>Inek2020A1a2a[[#This Row],[BewJeTag2]]</f>
        <v>1.3159000000000001</v>
      </c>
      <c r="D519" s="932" t="s">
        <v>480</v>
      </c>
      <c r="E519" s="932" t="s">
        <v>490</v>
      </c>
      <c r="F519" s="932" t="s">
        <v>493</v>
      </c>
      <c r="G519" s="932" t="s">
        <v>494</v>
      </c>
      <c r="H519" s="932">
        <v>1</v>
      </c>
      <c r="I519" s="933">
        <v>1.3159000000000001</v>
      </c>
    </row>
    <row r="520" spans="1:9" x14ac:dyDescent="0.25">
      <c r="A520" s="936" t="str">
        <f>Inek2020A1a2a[[#This Row],[PEPP]]&amp;"#"&amp;Inek2020A1a2a[[#This Row],[Klasse]]</f>
        <v>TP20Z#1</v>
      </c>
      <c r="B520" s="936">
        <f>Inek2020A1a2a[[#This Row],[Klasse2]]</f>
        <v>1</v>
      </c>
      <c r="C520" s="933">
        <f>Inek2020A1a2a[[#This Row],[BewJeTag2]]</f>
        <v>0.74339999999999995</v>
      </c>
      <c r="D520" s="932" t="s">
        <v>480</v>
      </c>
      <c r="E520" s="932" t="s">
        <v>495</v>
      </c>
      <c r="F520" s="932" t="s">
        <v>496</v>
      </c>
      <c r="G520" s="932" t="s">
        <v>497</v>
      </c>
      <c r="H520" s="932">
        <v>1</v>
      </c>
      <c r="I520" s="933">
        <v>0.74339999999999995</v>
      </c>
    </row>
  </sheetData>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108</vt:i4>
      </vt:variant>
    </vt:vector>
  </HeadingPairs>
  <TitlesOfParts>
    <vt:vector size="108" baseType="lpstr">
      <vt:lpstr>Deckblatt</vt:lpstr>
      <vt:lpstr>Gesamtübersicht</vt:lpstr>
      <vt:lpstr>Fußnoten</vt:lpstr>
      <vt:lpstr>A1</vt:lpstr>
      <vt:lpstr>A2</vt:lpstr>
      <vt:lpstr>E11X</vt:lpstr>
      <vt:lpstr>E11ÜLVVVJ</vt:lpstr>
      <vt:lpstr>E11ÜLVVJÜ</vt:lpstr>
      <vt:lpstr>E11VVJ</vt:lpstr>
      <vt:lpstr>E11ÜLVVJ</vt:lpstr>
      <vt:lpstr>E11ÜLVJÜ</vt:lpstr>
      <vt:lpstr>E11VJ</vt:lpstr>
      <vt:lpstr>E11J</vt:lpstr>
      <vt:lpstr>E11F</vt:lpstr>
      <vt:lpstr>E11V</vt:lpstr>
      <vt:lpstr>E12X</vt:lpstr>
      <vt:lpstr>E12ÜLVVVJ</vt:lpstr>
      <vt:lpstr>E12ÜLVVJÜ</vt:lpstr>
      <vt:lpstr>E12VVJ</vt:lpstr>
      <vt:lpstr>E12ÜLVVJ</vt:lpstr>
      <vt:lpstr>E12ÜLVJÜ</vt:lpstr>
      <vt:lpstr>E12VJ</vt:lpstr>
      <vt:lpstr>E12J</vt:lpstr>
      <vt:lpstr>E12F</vt:lpstr>
      <vt:lpstr>E12V</vt:lpstr>
      <vt:lpstr>E2X</vt:lpstr>
      <vt:lpstr>E2VVJ</vt:lpstr>
      <vt:lpstr>E2VJ</vt:lpstr>
      <vt:lpstr>E2F</vt:lpstr>
      <vt:lpstr>E2V</vt:lpstr>
      <vt:lpstr>E311X</vt:lpstr>
      <vt:lpstr>E311VVJ</vt:lpstr>
      <vt:lpstr>E311VJ</vt:lpstr>
      <vt:lpstr>E311F</vt:lpstr>
      <vt:lpstr>E311V</vt:lpstr>
      <vt:lpstr>E312X</vt:lpstr>
      <vt:lpstr>E312VVJ</vt:lpstr>
      <vt:lpstr>E312VJ</vt:lpstr>
      <vt:lpstr>E312F</vt:lpstr>
      <vt:lpstr>E312V</vt:lpstr>
      <vt:lpstr>E313X</vt:lpstr>
      <vt:lpstr>E313VVJ</vt:lpstr>
      <vt:lpstr>E313VJ</vt:lpstr>
      <vt:lpstr>E313F</vt:lpstr>
      <vt:lpstr>E313V</vt:lpstr>
      <vt:lpstr>E314X</vt:lpstr>
      <vt:lpstr>E314VVJ</vt:lpstr>
      <vt:lpstr>E314VJ</vt:lpstr>
      <vt:lpstr>E314F</vt:lpstr>
      <vt:lpstr>E314V</vt:lpstr>
      <vt:lpstr>E321X</vt:lpstr>
      <vt:lpstr>E321VVJ</vt:lpstr>
      <vt:lpstr>E321VJ</vt:lpstr>
      <vt:lpstr>E321F</vt:lpstr>
      <vt:lpstr>E321V</vt:lpstr>
      <vt:lpstr>E324X</vt:lpstr>
      <vt:lpstr>E324VVJ</vt:lpstr>
      <vt:lpstr>E324VJ</vt:lpstr>
      <vt:lpstr>E324F</vt:lpstr>
      <vt:lpstr>E324V</vt:lpstr>
      <vt:lpstr>E331X</vt:lpstr>
      <vt:lpstr>E331VVJ</vt:lpstr>
      <vt:lpstr>E331VJ</vt:lpstr>
      <vt:lpstr>E331F</vt:lpstr>
      <vt:lpstr>E331V</vt:lpstr>
      <vt:lpstr>E332X</vt:lpstr>
      <vt:lpstr>E332VVJ</vt:lpstr>
      <vt:lpstr>E332VJ</vt:lpstr>
      <vt:lpstr>E332F</vt:lpstr>
      <vt:lpstr>E332V</vt:lpstr>
      <vt:lpstr>E333X</vt:lpstr>
      <vt:lpstr>E333VVJ</vt:lpstr>
      <vt:lpstr>E333VJ</vt:lpstr>
      <vt:lpstr>E333F</vt:lpstr>
      <vt:lpstr>E333V</vt:lpstr>
      <vt:lpstr>E334X</vt:lpstr>
      <vt:lpstr>E334VVJ</vt:lpstr>
      <vt:lpstr>E334VJ</vt:lpstr>
      <vt:lpstr>E334F</vt:lpstr>
      <vt:lpstr>E334V</vt:lpstr>
      <vt:lpstr>E34X</vt:lpstr>
      <vt:lpstr>E34VVJ</vt:lpstr>
      <vt:lpstr>E34VJ</vt:lpstr>
      <vt:lpstr>E34F</vt:lpstr>
      <vt:lpstr>E34V</vt:lpstr>
      <vt:lpstr>B2</vt:lpstr>
      <vt:lpstr>L1</vt:lpstr>
      <vt:lpstr>L2X</vt:lpstr>
      <vt:lpstr>L2&lt;&lt;ID&gt;&gt;</vt:lpstr>
      <vt:lpstr>K1</vt:lpstr>
      <vt:lpstr>K2E</vt:lpstr>
      <vt:lpstr>K2P</vt:lpstr>
      <vt:lpstr>K2K</vt:lpstr>
      <vt:lpstr>P1</vt:lpstr>
      <vt:lpstr>P2E</vt:lpstr>
      <vt:lpstr>P2P</vt:lpstr>
      <vt:lpstr>P2K</vt:lpstr>
      <vt:lpstr>Inek2019A1a2a</vt:lpstr>
      <vt:lpstr>Inek2020A1a2a</vt:lpstr>
      <vt:lpstr>Inek2021A1a2a</vt:lpstr>
      <vt:lpstr>Inek2022A1a2a</vt:lpstr>
      <vt:lpstr>Inek2019A5</vt:lpstr>
      <vt:lpstr>Inek2020A5</vt:lpstr>
      <vt:lpstr>Inek2021A5</vt:lpstr>
      <vt:lpstr>Inek2022A5</vt:lpstr>
      <vt:lpstr>Inek2020A3</vt:lpstr>
      <vt:lpstr>Inek2021A3</vt:lpstr>
      <vt:lpstr>Inek2022A3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Wilczek, Marko</dc:creator>
  <cp:lastModifiedBy>Wilczek, Marko</cp:lastModifiedBy>
  <cp:lastPrinted>2022-01-04T09:46:54Z</cp:lastPrinted>
  <dcterms:created xsi:type="dcterms:W3CDTF">2022-01-04T09:43:57Z</dcterms:created>
  <dcterms:modified xsi:type="dcterms:W3CDTF">2022-02-28T11:02:13Z</dcterms:modified>
</cp:coreProperties>
</file>